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Gajdos_Gymnazium_KV_Standardizace_konektivity\Final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  <sheet name="03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část'!$C$87:$K$173</definedName>
    <definedName name="_xlnm.Print_Area" localSheetId="1">'01 - Stavební část'!$C$4:$J$39,'01 - Stavební část'!$C$45:$J$69,'01 - Stavební část'!$C$75:$K$173</definedName>
    <definedName name="_xlnm.Print_Titles" localSheetId="1">'01 - Stavební část'!$87:$87</definedName>
    <definedName name="_xlnm._FilterDatabase" localSheetId="2" hidden="1">'02 - Elektroinstalace'!$C$85:$K$319</definedName>
    <definedName name="_xlnm.Print_Area" localSheetId="2">'02 - Elektroinstalace'!$C$4:$J$39,'02 - Elektroinstalace'!$C$45:$J$67,'02 - Elektroinstalace'!$C$73:$K$319</definedName>
    <definedName name="_xlnm.Print_Titles" localSheetId="2">'02 - Elektroinstalace'!$85:$85</definedName>
    <definedName name="_xlnm._FilterDatabase" localSheetId="3" hidden="1">'03 - Vedlejší a ostatní n...'!$C$83:$K$101</definedName>
    <definedName name="_xlnm.Print_Area" localSheetId="3">'03 - Vedlejší a ostatní n...'!$C$4:$J$39,'03 - Vedlejší a ostatní n...'!$C$45:$J$65,'03 - Vedlejší a ostatní n...'!$C$71:$K$101</definedName>
    <definedName name="_xlnm.Print_Titles" localSheetId="3">'03 - Vedlejší a ostatní n...'!$83:$83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9"/>
  <c r="BH99"/>
  <c r="BG99"/>
  <c r="BF99"/>
  <c r="T99"/>
  <c r="T98"/>
  <c r="R99"/>
  <c r="R98"/>
  <c r="P99"/>
  <c r="P98"/>
  <c r="BI95"/>
  <c r="BH95"/>
  <c r="BG95"/>
  <c r="BF95"/>
  <c r="T95"/>
  <c r="T94"/>
  <c r="R95"/>
  <c r="R94"/>
  <c r="P95"/>
  <c r="P94"/>
  <c r="BI91"/>
  <c r="BH91"/>
  <c r="BG91"/>
  <c r="BF91"/>
  <c r="T91"/>
  <c r="T90"/>
  <c r="R91"/>
  <c r="R90"/>
  <c r="P91"/>
  <c r="P90"/>
  <c r="BI87"/>
  <c r="BH87"/>
  <c r="BG87"/>
  <c r="BF87"/>
  <c r="T87"/>
  <c r="T86"/>
  <c r="R87"/>
  <c r="R86"/>
  <c r="P87"/>
  <c r="P86"/>
  <c r="P85"/>
  <c r="P84"/>
  <c i="1" r="AU57"/>
  <c i="4" r="F80"/>
  <c r="F78"/>
  <c r="E76"/>
  <c r="F54"/>
  <c r="F52"/>
  <c r="E50"/>
  <c r="J24"/>
  <c r="E24"/>
  <c r="J55"/>
  <c r="J23"/>
  <c r="J21"/>
  <c r="E21"/>
  <c r="J80"/>
  <c r="J20"/>
  <c r="J18"/>
  <c r="E18"/>
  <c r="F81"/>
  <c r="J17"/>
  <c r="J12"/>
  <c r="J78"/>
  <c r="E7"/>
  <c r="E74"/>
  <c i="3" r="J37"/>
  <c r="J36"/>
  <c i="1" r="AY56"/>
  <c i="3" r="J35"/>
  <c i="1" r="AX56"/>
  <c i="3"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82"/>
  <c r="J20"/>
  <c r="J18"/>
  <c r="E18"/>
  <c r="F83"/>
  <c r="J17"/>
  <c r="J12"/>
  <c r="J52"/>
  <c r="E7"/>
  <c r="E48"/>
  <c i="2" r="J37"/>
  <c r="J36"/>
  <c i="1" r="AY55"/>
  <c i="2" r="J35"/>
  <c i="1" r="AX55"/>
  <c i="2"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F84"/>
  <c r="F82"/>
  <c r="E80"/>
  <c r="F54"/>
  <c r="F52"/>
  <c r="E50"/>
  <c r="J24"/>
  <c r="E24"/>
  <c r="J85"/>
  <c r="J23"/>
  <c r="J21"/>
  <c r="E21"/>
  <c r="J84"/>
  <c r="J20"/>
  <c r="J18"/>
  <c r="E18"/>
  <c r="F85"/>
  <c r="J17"/>
  <c r="J12"/>
  <c r="J82"/>
  <c r="E7"/>
  <c r="E78"/>
  <c i="1" r="L50"/>
  <c r="AM50"/>
  <c r="AM49"/>
  <c r="L49"/>
  <c r="AM47"/>
  <c r="L47"/>
  <c r="L45"/>
  <c r="L44"/>
  <c i="2" r="BK130"/>
  <c r="J143"/>
  <c i="3" r="BK308"/>
  <c r="BK229"/>
  <c r="BK131"/>
  <c i="2" r="J120"/>
  <c i="3" r="J274"/>
  <c r="J193"/>
  <c r="BK119"/>
  <c r="BK187"/>
  <c r="J159"/>
  <c r="J280"/>
  <c r="BK141"/>
  <c r="J180"/>
  <c r="J252"/>
  <c i="2" r="BK115"/>
  <c i="3" r="J234"/>
  <c r="BK247"/>
  <c r="BK126"/>
  <c i="2" r="F37"/>
  <c i="3" r="J260"/>
  <c r="BK117"/>
  <c r="J256"/>
  <c r="BK185"/>
  <c i="4" r="J34"/>
  <c i="3" r="BK146"/>
  <c r="BK291"/>
  <c i="2" r="BK166"/>
  <c i="3" r="J198"/>
  <c r="BK224"/>
  <c r="J237"/>
  <c i="2" r="J134"/>
  <c i="3" r="BK260"/>
  <c r="J286"/>
  <c r="BK280"/>
  <c r="BK203"/>
  <c i="4" r="J95"/>
  <c i="3" r="BK138"/>
  <c r="BK282"/>
  <c r="J169"/>
  <c r="BK177"/>
  <c r="J89"/>
  <c r="BK152"/>
  <c r="J185"/>
  <c r="BK106"/>
  <c r="J129"/>
  <c r="J316"/>
  <c i="2" r="F34"/>
  <c i="3" r="J182"/>
  <c r="J143"/>
  <c r="BK295"/>
  <c i="2" r="J115"/>
  <c i="3" r="J295"/>
  <c r="J211"/>
  <c r="J109"/>
  <c r="BK262"/>
  <c r="J152"/>
  <c r="J244"/>
  <c r="J161"/>
  <c r="BK300"/>
  <c i="2" r="J101"/>
  <c i="3" r="J219"/>
  <c r="BK221"/>
  <c r="BK265"/>
  <c r="J201"/>
  <c i="2" r="BK139"/>
  <c i="3" r="J131"/>
  <c r="BK164"/>
  <c i="2" r="BK134"/>
  <c i="3" r="J112"/>
  <c r="BK180"/>
  <c i="2" r="J162"/>
  <c r="BK126"/>
  <c r="J170"/>
  <c i="3" r="J300"/>
  <c r="BK232"/>
  <c r="J254"/>
  <c r="BK201"/>
  <c i="2" r="BK143"/>
  <c i="3" r="J271"/>
  <c r="BK156"/>
  <c i="2" r="BK159"/>
  <c i="3" r="J247"/>
  <c r="J265"/>
  <c r="J92"/>
  <c i="4" r="J87"/>
  <c i="3" r="BK161"/>
  <c r="BK242"/>
  <c i="2" r="BK111"/>
  <c i="3" r="J164"/>
  <c r="BK95"/>
  <c r="BK252"/>
  <c r="J229"/>
  <c i="2" r="BK147"/>
  <c i="3" r="BK297"/>
  <c r="BK239"/>
  <c r="BK198"/>
  <c i="2" r="J147"/>
  <c i="3" r="J208"/>
  <c r="BK254"/>
  <c r="BK304"/>
  <c i="2" r="BK96"/>
  <c i="3" r="BK104"/>
  <c i="2" r="J108"/>
  <c i="3" r="BK234"/>
  <c r="J95"/>
  <c r="J288"/>
  <c r="J258"/>
  <c r="BK216"/>
  <c i="2" r="J91"/>
  <c r="J105"/>
  <c i="3" r="BK89"/>
  <c r="J242"/>
  <c r="BK219"/>
  <c i="2" r="BK123"/>
  <c i="3" r="J276"/>
  <c i="2" r="F35"/>
  <c i="3" r="J119"/>
  <c r="BK288"/>
  <c r="BK258"/>
  <c r="J232"/>
  <c r="BK244"/>
  <c r="J308"/>
  <c r="J297"/>
  <c r="J99"/>
  <c r="BK271"/>
  <c r="J196"/>
  <c r="BK274"/>
  <c i="2" r="BK154"/>
  <c i="3" r="BK190"/>
  <c i="4" r="BK87"/>
  <c i="3" r="J262"/>
  <c r="BK276"/>
  <c r="J206"/>
  <c r="J249"/>
  <c i="2" r="J159"/>
  <c r="J126"/>
  <c i="3" r="J312"/>
  <c i="2" r="BK105"/>
  <c i="3" r="J214"/>
  <c r="BK143"/>
  <c i="2" r="J130"/>
  <c i="3" r="BK211"/>
  <c r="BK169"/>
  <c i="2" r="BK120"/>
  <c i="3" r="BK286"/>
  <c r="BK208"/>
  <c r="BK99"/>
  <c i="4" r="J99"/>
  <c i="3" r="BK256"/>
  <c i="4" r="BK95"/>
  <c i="3" r="J224"/>
  <c r="J126"/>
  <c r="J216"/>
  <c r="BK206"/>
  <c i="4" r="BK99"/>
  <c i="3" r="BK312"/>
  <c r="BK193"/>
  <c r="J187"/>
  <c r="J156"/>
  <c i="2" r="BK101"/>
  <c i="3" r="BK159"/>
  <c i="4" r="BK91"/>
  <c i="2" r="J96"/>
  <c i="3" r="J117"/>
  <c r="J284"/>
  <c i="2" r="J111"/>
  <c r="F36"/>
  <c i="3" r="BK196"/>
  <c r="BK134"/>
  <c i="1" r="AS54"/>
  <c i="3" r="J122"/>
  <c i="2" r="J154"/>
  <c r="J34"/>
  <c i="4" r="J91"/>
  <c i="3" r="BK249"/>
  <c i="2" r="BK170"/>
  <c i="3" r="J203"/>
  <c r="J134"/>
  <c r="J141"/>
  <c r="BK293"/>
  <c r="BK226"/>
  <c r="BK284"/>
  <c i="2" r="BK162"/>
  <c r="J166"/>
  <c i="3" r="J114"/>
  <c r="J268"/>
  <c r="J138"/>
  <c r="J293"/>
  <c r="J104"/>
  <c r="BK129"/>
  <c r="BK172"/>
  <c r="BK182"/>
  <c r="J190"/>
  <c r="J172"/>
  <c r="J291"/>
  <c r="BK268"/>
  <c i="2" r="BK91"/>
  <c r="J123"/>
  <c i="3" r="BK214"/>
  <c r="BK122"/>
  <c r="BK112"/>
  <c i="2" r="BK108"/>
  <c i="3" r="J221"/>
  <c r="BK92"/>
  <c r="BK109"/>
  <c r="J304"/>
  <c i="2" r="BK150"/>
  <c i="3" r="J106"/>
  <c i="2" r="J139"/>
  <c i="3" r="J282"/>
  <c r="BK316"/>
  <c r="J239"/>
  <c r="J177"/>
  <c r="BK237"/>
  <c r="J149"/>
  <c r="BK114"/>
  <c r="J226"/>
  <c i="2" r="J150"/>
  <c i="3" r="J146"/>
  <c r="J278"/>
  <c r="BK278"/>
  <c r="BK149"/>
  <c i="4" l="1" r="R85"/>
  <c r="R84"/>
  <c r="T85"/>
  <c r="T84"/>
  <c i="2" r="P104"/>
  <c r="T153"/>
  <c r="R90"/>
  <c r="BK90"/>
  <c r="P138"/>
  <c i="3" r="T125"/>
  <c i="2" r="R119"/>
  <c r="BK165"/>
  <c r="J165"/>
  <c r="J68"/>
  <c i="3" r="P88"/>
  <c r="P87"/>
  <c r="P103"/>
  <c r="P108"/>
  <c r="P303"/>
  <c r="BK103"/>
  <c r="J103"/>
  <c r="J63"/>
  <c i="2" r="T90"/>
  <c r="BK153"/>
  <c r="J153"/>
  <c r="J67"/>
  <c i="3" r="BK125"/>
  <c r="J125"/>
  <c r="J65"/>
  <c r="T303"/>
  <c i="2" r="P90"/>
  <c r="T104"/>
  <c r="T165"/>
  <c r="BK138"/>
  <c r="J138"/>
  <c r="J66"/>
  <c i="3" r="BK88"/>
  <c r="J88"/>
  <c r="J61"/>
  <c i="2" r="BK104"/>
  <c r="J104"/>
  <c r="J62"/>
  <c r="T138"/>
  <c r="T137"/>
  <c i="3" r="P125"/>
  <c r="P102"/>
  <c r="R303"/>
  <c i="2" r="R138"/>
  <c i="3" r="R125"/>
  <c i="2" r="R104"/>
  <c r="R153"/>
  <c r="T119"/>
  <c r="P165"/>
  <c i="3" r="T88"/>
  <c r="T87"/>
  <c i="2" r="P119"/>
  <c r="P153"/>
  <c i="3" r="R88"/>
  <c r="R87"/>
  <c r="R103"/>
  <c r="T103"/>
  <c r="BK108"/>
  <c r="J108"/>
  <c r="J64"/>
  <c r="R108"/>
  <c r="T108"/>
  <c r="BK303"/>
  <c r="J303"/>
  <c r="J66"/>
  <c i="2" r="BK119"/>
  <c r="J119"/>
  <c r="J63"/>
  <c r="R165"/>
  <c r="BK133"/>
  <c r="J133"/>
  <c r="J64"/>
  <c i="4" r="BK90"/>
  <c r="J90"/>
  <c r="J62"/>
  <c r="BK98"/>
  <c r="J98"/>
  <c r="J64"/>
  <c r="BK86"/>
  <c r="J86"/>
  <c r="J61"/>
  <c r="BK94"/>
  <c r="J94"/>
  <c r="J63"/>
  <c i="3" r="BK87"/>
  <c r="J87"/>
  <c r="J60"/>
  <c r="BK102"/>
  <c r="J102"/>
  <c r="J62"/>
  <c i="4" r="J54"/>
  <c r="BE95"/>
  <c r="J52"/>
  <c r="J81"/>
  <c r="E48"/>
  <c r="BE99"/>
  <c r="F55"/>
  <c r="BE87"/>
  <c i="1" r="AW57"/>
  <c i="4" r="BE91"/>
  <c i="3" r="F55"/>
  <c r="BE95"/>
  <c r="BE193"/>
  <c r="BE114"/>
  <c r="BE122"/>
  <c r="BE146"/>
  <c r="BE149"/>
  <c r="BE278"/>
  <c r="BE312"/>
  <c r="J80"/>
  <c r="BE92"/>
  <c r="BE99"/>
  <c r="BE143"/>
  <c r="BE187"/>
  <c r="BE237"/>
  <c r="BE268"/>
  <c r="BE286"/>
  <c r="BE288"/>
  <c r="BE293"/>
  <c r="BE295"/>
  <c r="BE297"/>
  <c r="BE300"/>
  <c r="BE308"/>
  <c i="2" r="BK137"/>
  <c r="J137"/>
  <c r="J65"/>
  <c i="3" r="J54"/>
  <c r="BE156"/>
  <c r="BE159"/>
  <c r="BE161"/>
  <c r="BE164"/>
  <c r="BE172"/>
  <c r="BE177"/>
  <c r="BE180"/>
  <c r="BE206"/>
  <c r="BE216"/>
  <c r="BE221"/>
  <c r="BE224"/>
  <c r="BE234"/>
  <c r="BE247"/>
  <c r="BE89"/>
  <c r="BE106"/>
  <c r="BE152"/>
  <c r="BE129"/>
  <c i="2" r="J90"/>
  <c r="J61"/>
  <c i="3" r="J55"/>
  <c r="BE112"/>
  <c r="BE131"/>
  <c r="BE239"/>
  <c r="BE256"/>
  <c r="BE260"/>
  <c r="E76"/>
  <c r="BE117"/>
  <c r="BE190"/>
  <c r="BE208"/>
  <c r="BE214"/>
  <c r="BE242"/>
  <c r="BE252"/>
  <c r="BE258"/>
  <c r="BE262"/>
  <c r="BE271"/>
  <c r="BE104"/>
  <c r="BE141"/>
  <c r="BE291"/>
  <c r="BE304"/>
  <c r="BE316"/>
  <c r="BE211"/>
  <c r="BE219"/>
  <c r="BE282"/>
  <c r="BE138"/>
  <c r="BE203"/>
  <c r="BE182"/>
  <c r="BE185"/>
  <c r="BE229"/>
  <c r="BE232"/>
  <c r="BE244"/>
  <c r="BE254"/>
  <c r="BE280"/>
  <c r="BE284"/>
  <c r="BE126"/>
  <c r="BE169"/>
  <c r="BE226"/>
  <c r="BE249"/>
  <c r="BE201"/>
  <c r="BE119"/>
  <c r="BE196"/>
  <c r="BE198"/>
  <c r="BE274"/>
  <c r="BE276"/>
  <c r="BE109"/>
  <c r="BE134"/>
  <c r="BE265"/>
  <c i="2" r="BE139"/>
  <c i="1" r="AW55"/>
  <c i="2" r="E48"/>
  <c r="J52"/>
  <c r="J54"/>
  <c r="BE91"/>
  <c r="BE96"/>
  <c r="BE154"/>
  <c r="BE170"/>
  <c r="J55"/>
  <c r="BE105"/>
  <c r="BE143"/>
  <c r="BE162"/>
  <c r="BE166"/>
  <c i="1" r="BA55"/>
  <c r="BC55"/>
  <c r="BB55"/>
  <c i="2" r="BE150"/>
  <c r="BE159"/>
  <c r="F55"/>
  <c r="BE101"/>
  <c r="BE108"/>
  <c r="BE111"/>
  <c r="BE115"/>
  <c r="BE120"/>
  <c r="BE123"/>
  <c r="BE126"/>
  <c r="BE130"/>
  <c r="BE134"/>
  <c r="BE147"/>
  <c i="1" r="BD55"/>
  <c i="3" r="J34"/>
  <c i="1" r="AW56"/>
  <c i="4" r="F35"/>
  <c i="1" r="BB57"/>
  <c i="4" r="F34"/>
  <c i="1" r="BA57"/>
  <c i="3" r="F35"/>
  <c i="1" r="BB56"/>
  <c i="3" r="F36"/>
  <c i="1" r="BC56"/>
  <c i="3" r="F37"/>
  <c i="1" r="BD56"/>
  <c i="4" r="F37"/>
  <c i="1" r="BD57"/>
  <c i="3" r="F34"/>
  <c i="1" r="BA56"/>
  <c i="4" r="F36"/>
  <c i="1" r="BC57"/>
  <c i="3" l="1" r="R102"/>
  <c r="R86"/>
  <c i="2" r="P89"/>
  <c r="T89"/>
  <c r="T88"/>
  <c i="3" r="P86"/>
  <c i="1" r="AU56"/>
  <c i="2" r="P137"/>
  <c r="R137"/>
  <c i="3" r="T102"/>
  <c r="T86"/>
  <c i="2" r="BK89"/>
  <c r="J89"/>
  <c r="J60"/>
  <c r="R89"/>
  <c r="R88"/>
  <c i="4" r="BK85"/>
  <c r="BK84"/>
  <c r="J84"/>
  <c r="J59"/>
  <c i="3" r="BK86"/>
  <c r="J86"/>
  <c r="J59"/>
  <c i="2" r="BK88"/>
  <c r="J88"/>
  <c i="3" r="F33"/>
  <c i="1" r="AZ56"/>
  <c i="2" r="F33"/>
  <c i="1" r="AZ55"/>
  <c i="3" r="J33"/>
  <c i="1" r="AV56"/>
  <c r="AT56"/>
  <c r="BD54"/>
  <c r="W33"/>
  <c r="BC54"/>
  <c r="W32"/>
  <c r="BB54"/>
  <c r="W31"/>
  <c i="4" r="F33"/>
  <c i="1" r="AZ57"/>
  <c i="2" r="J33"/>
  <c i="1" r="AV55"/>
  <c r="AT55"/>
  <c i="4" r="J33"/>
  <c i="1" r="AV57"/>
  <c r="AT57"/>
  <c r="BA54"/>
  <c r="W30"/>
  <c i="2" r="J30"/>
  <c i="1" r="AG55"/>
  <c i="2" l="1" r="P88"/>
  <c i="1" r="AU55"/>
  <c i="4" r="J85"/>
  <c r="J60"/>
  <c i="1" r="AN55"/>
  <c i="2" r="J59"/>
  <c r="J39"/>
  <c i="3" r="J30"/>
  <c i="1" r="AG56"/>
  <c r="AN56"/>
  <c r="AY54"/>
  <c r="AW54"/>
  <c r="AK30"/>
  <c i="4" r="J30"/>
  <c i="1" r="AG57"/>
  <c r="AX54"/>
  <c r="AU54"/>
  <c r="AZ54"/>
  <c r="W29"/>
  <c i="4" l="1" r="J39"/>
  <c i="3" r="J39"/>
  <c i="1" r="AN57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<sst xmlns="http://schemas.openxmlformats.org/spreadsheetml/2006/main">
  <si>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</si>
  <si>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</si>
  <si>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</si>
  <si>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</si>
  <si>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</si>
  <si>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{4d0deeef-c64b-41b3-8579-e9b04132b84d}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</si>
  <si>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</si>
  <si>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</si>
  <si>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</si>
  <si>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</si>
  <si>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</si>
  <si>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</si>
  <si>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</si>
  <si>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</si>
  <si>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20240603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</si>
  <si>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</si>
  <si>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</si>
  <si>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Standardizace konektivity Prvního českého gymnázia v Karlových Varech, p.o.</t>
  </si>
  <si>
    <t>KSO:</t>
  </si>
  <si>
    <t/>
  </si>
  <si>
    <t>CC-CZ:</t>
  </si>
  <si>
    <t>Místo:</t>
  </si>
  <si>
    <t>Národní 445/25, 360 01 Karlovy Vary</t>
  </si>
  <si>
    <t>Datum:</t>
  </si>
  <si>
    <t>3. 6. 2024</t>
  </si>
  <si>
    <t>Zadavatel:</t>
  </si>
  <si>
    <t>IČ:</t>
  </si>
  <si>
    <t>První české gymnázium v Karlových Varech,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</si>
  <si>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</si>
  <si>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</si>
  <si>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</si>
  <si>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</si>
  <si>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</si>
  <si>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</si>
  <si>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</si>
  <si>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</si>
  <si>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</si>
  <si>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</si>
  <si>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</si>
  <si>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</si>
  <si>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</si>
  <si>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</si>
  <si>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</si>
  <si>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</si>
  <si>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</si>
  <si>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</si>
  <si>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</si>
  <si>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</si>
  <si>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</si>
  <si>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</si>
  <si>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</si>
  <si>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</si>
  <si>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</si>
  <si>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</si>
  <si>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</si>
  <si>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</si>
  <si>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</si>
  <si>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</si>
  <si>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</si>
  <si>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</si>
  <si>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</si>
  <si>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</si>
  <si>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</si>
  <si>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</si>
  <si>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</si>
  <si>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</si>
  <si>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</si>
  <si>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</si>
  <si>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</si>
  <si>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</si>
  <si>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</si>
  <si>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</si>
  <si>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</si>
  <si>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</si>
  <si>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</si>
  <si>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</si>
  <si>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</si>
  <si>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</si>
  <si>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</si>
  <si>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</si>
  <si>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{63006e51-60c4-4976-912e-0cfc90924fcc}</t>
  </si>
  <si>
    <t>2</t>
  </si>
  <si>
    <t>02</t>
  </si>
  <si>
    <t>Elektroinstalace</t>
  </si>
  <si>
    <t>{3fa9e6fe-21da-4167-b530-d82a4e931e7c}</t>
  </si>
  <si>
    <t>03</t>
  </si>
  <si>
    <t>Vedlejší a ostatní náklady</t>
  </si>
  <si>
    <t>{a023f422-6c91-4e09-9230-b79d164da607}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</si>
  <si>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</si>
  <si>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</si>
  <si>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</si>
  <si>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</si>
  <si>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</si>
  <si>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</si>
  <si>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</si>
  <si>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</si>
  <si>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</si>
  <si>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</si>
  <si>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</si>
  <si>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</si>
  <si>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</si>
  <si>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</si>
  <si>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</si>
  <si>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</si>
  <si>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</si>
  <si>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</si>
  <si>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</si>
  <si>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</si>
  <si>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</si>
  <si>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</si>
  <si>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</si>
  <si>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</si>
  <si>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</si>
  <si>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</si>
  <si>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</si>
  <si>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</si>
  <si>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</si>
  <si>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</si>
  <si>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</si>
  <si>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</si>
  <si>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</si>
  <si>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</si>
  <si>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</si>
  <si>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611325221</t>
  </si>
  <si>
    <t>Vápenocementová štuková omítka malých ploch do 0,09 m2 na stropech</t>
  </si>
  <si>
    <t>kus</t>
  </si>
  <si>
    <t>CS ÚRS 2024 01</t>
  </si>
  <si>
    <t>4</t>
  </si>
  <si>
    <t>1602746485</t>
  </si>
  <si>
    <t>PP</t>
  </si>
  <si>
    <t>Vápenocementová omítka jednotlivých malých ploch štuková na stropech, plochy jednotlivě do 0,09 m2</t>
  </si>
  <si>
    <t>Online PSC</t>
  </si>
  <si>
    <t>https://podminky.urs.cz/item/CS_URS_2024_01/611325221</t>
  </si>
  <si>
    <t>VV</t>
  </si>
  <si>
    <t>zednické začištění kabelových prostupů stropem</t>
  </si>
  <si>
    <t>612325221</t>
  </si>
  <si>
    <t>Vápenocementová štuková omítka malých ploch do 0,09 m2 na stěnách</t>
  </si>
  <si>
    <t>2105980311</t>
  </si>
  <si>
    <t>Vápenocementová omítka jednotlivých malých ploch štuková na stěnách, plochy jednotlivě do 0,09 m2</t>
  </si>
  <si>
    <t>https://podminky.urs.cz/item/CS_URS_2024_01/612325221</t>
  </si>
  <si>
    <t>zednické začištění kabelových prostupů stěnou</t>
  </si>
  <si>
    <t>96*2</t>
  </si>
  <si>
    <t>3</t>
  </si>
  <si>
    <t>619991001</t>
  </si>
  <si>
    <t>Zakrytí podlahy fólií</t>
  </si>
  <si>
    <t>m2</t>
  </si>
  <si>
    <t>1544202913</t>
  </si>
  <si>
    <t>Zakrytí vnitřních ploch před znečištěním fólií včetně pozdějšího odkrytí podlah</t>
  </si>
  <si>
    <t>https://podminky.urs.cz/item/CS_URS_2024_01/619991001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</si>
  <si>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</si>
  <si>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</si>
  <si>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</si>
  <si>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</si>
  <si>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16</t>
  </si>
  <si>
    <t>-832057510</t>
  </si>
  <si>
    <t>Lešení pomocné pracovní pro objekty pozemních staveb pro zatížení do 150 kg/m2, o výšce lešeňové podlahy do 1,9 m</t>
  </si>
  <si>
    <t>https://podminky.urs.cz/item/CS_URS_2024_01/949101111</t>
  </si>
  <si>
    <t>5</t>
  </si>
  <si>
    <t>952901111</t>
  </si>
  <si>
    <t>Vyčištění budov bytové a občanské výstavby při výšce podlaží do 4 m</t>
  </si>
  <si>
    <t>-1443270051</t>
  </si>
  <si>
    <t>Vyčištění budov nebo objektů před předáním do užívání budov bytové nebo občanské výstavby, světlé výšky podlaží do 4 m</t>
  </si>
  <si>
    <t>https://podminky.urs.cz/item/CS_URS_2024_01/952901111</t>
  </si>
  <si>
    <t>977151111</t>
  </si>
  <si>
    <t>Jádrové vrty diamantovými korunkami do stavebních materiálů D do 35 mm</t>
  </si>
  <si>
    <t>m</t>
  </si>
  <si>
    <t>1379326417</t>
  </si>
  <si>
    <t>Jádrové vrty diamantovými korunkami do stavebních materiálů (železobetonu, betonu, cihel, obkladů, dlažeb, kamene) průměru do 35 mm</t>
  </si>
  <si>
    <t>https://podminky.urs.cz/item/CS_URS_2024_01/977151111</t>
  </si>
  <si>
    <t>96*0,15</t>
  </si>
  <si>
    <t>7</t>
  </si>
  <si>
    <t>977151211</t>
  </si>
  <si>
    <t>Jádrové vrty dovrchní diamantovými korunkami do stavebních materiálů D do 35 mm</t>
  </si>
  <si>
    <t>784501671</t>
  </si>
  <si>
    <t>Jádrové vrty diamantovými korunkami do stavebních materiálů (železobetonu, betonu, cihel, obkladů, dlažeb, kamene) dovrchní (směrem vzhůru), průměru do 35 mm</t>
  </si>
  <si>
    <t>https://podminky.urs.cz/item/CS_URS_2024_01/977151211</t>
  </si>
  <si>
    <t>6*0,33</t>
  </si>
  <si>
    <t>997</t>
  </si>
  <si>
    <t>Přesun sutě</t>
  </si>
  <si>
    <t>8</t>
  </si>
  <si>
    <t>997013214</t>
  </si>
  <si>
    <t>Vnitrostaveništní doprava suti a vybouraných hmot pro budovy v přes 12 do 15 m ručně</t>
  </si>
  <si>
    <t>t</t>
  </si>
  <si>
    <t>1756861620</t>
  </si>
  <si>
    <t>Vnitrostaveništní doprava suti a vybouraných hmot vodorovně do 50 m s naložením ručně pro budovy a haly výšky přes 12 do 15 m</t>
  </si>
  <si>
    <t>https://podminky.urs.cz/item/CS_URS_2024_01/997013214</t>
  </si>
  <si>
    <t>997013501</t>
  </si>
  <si>
    <t>Odvoz suti a vybouraných hmot na skládku nebo meziskládku do 1 km se složením</t>
  </si>
  <si>
    <t>-1663931172</t>
  </si>
  <si>
    <t>Odvoz suti a vybouraných hmot na skládku nebo meziskládku se složením, na vzdálenost do 1 km</t>
  </si>
  <si>
    <t>https://podminky.urs.cz/item/CS_URS_2024_01/997013501</t>
  </si>
  <si>
    <t>10</t>
  </si>
  <si>
    <t>997013509</t>
  </si>
  <si>
    <t>Příplatek k odvozu suti a vybouraných hmot na skládku ZKD 1 km přes 1 km</t>
  </si>
  <si>
    <t>1192849115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</si>
  <si>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</si>
  <si>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</si>
  <si>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0,051*29</t>
  </si>
  <si>
    <t>11</t>
  </si>
  <si>
    <t>997013631</t>
  </si>
  <si>
    <t>Poplatek za uložení na skládce (skládkovné) stavebního odpadu směsného kód odpadu 17 09 04</t>
  </si>
  <si>
    <t>-2116197170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</si>
  <si>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</si>
  <si>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</si>
  <si>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</si>
  <si>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</si>
  <si>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998018003</t>
  </si>
  <si>
    <t>Přesun hmot pro budovy ruční pro budovy v přes 12 do 24 m</t>
  </si>
  <si>
    <t>680316452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</si>
  <si>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</si>
  <si>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</si>
  <si>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PSV</t>
  </si>
  <si>
    <t>Práce a dodávky PSV</t>
  </si>
  <si>
    <t>741</t>
  </si>
  <si>
    <t>Elektroinstalace - silnoproud</t>
  </si>
  <si>
    <t>13</t>
  </si>
  <si>
    <t>74192031R</t>
  </si>
  <si>
    <t>Protipožární ucpávky kabelů prostup stěnou tloušťky 150 mm ø 22 mm vápenocementovou maltou</t>
  </si>
  <si>
    <t>R-položka</t>
  </si>
  <si>
    <t>-2074096457</t>
  </si>
  <si>
    <t>kabelové prostupy stěnou</t>
  </si>
  <si>
    <t>96</t>
  </si>
  <si>
    <t>14</t>
  </si>
  <si>
    <t>74192044R</t>
  </si>
  <si>
    <t>Protipožární ucpávky kabelů prostup stropem tloušťky 330 mm tmelem ø prostupu 35 mm</t>
  </si>
  <si>
    <t>-60083716</t>
  </si>
  <si>
    <t>kabelové prostupy stropem</t>
  </si>
  <si>
    <t>15</t>
  </si>
  <si>
    <t>998741123</t>
  </si>
  <si>
    <t>Přesun hmot tonážní pro silnoproud ruční v objektech v přes 12 do 24 m</t>
  </si>
  <si>
    <t>14640697</t>
  </si>
  <si>
    <t>Přesun hmot pro silnoproud stanovený z hmotnosti přesunovaného materiálu vodorovná dopravní vzdálenost do 50 m ruční (bez užití mechanizace) v objektech výšky přes 12 do 24 m</t>
  </si>
  <si>
    <t>https://podminky.urs.cz/item/CS_URS_2024_01/998741123</t>
  </si>
  <si>
    <t>998741129</t>
  </si>
  <si>
    <t>Příplatek k ručnímu přesunu hmot tonážnímu pro silnoproud za zvětšený přesun ZKD 50 m</t>
  </si>
  <si>
    <t>1614762994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</si>
  <si>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</si>
  <si>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https://podminky.urs.cz/item/CS_URS_2024_01/998741129</t>
  </si>
  <si>
    <t>776</t>
  </si>
  <si>
    <t>Podlahy povlakové</t>
  </si>
  <si>
    <t>17</t>
  </si>
  <si>
    <t>776201910</t>
  </si>
  <si>
    <t>Oprava podlah výměnou podlahového povlaku pl do 0,25 m2</t>
  </si>
  <si>
    <t>-905659017</t>
  </si>
  <si>
    <t>Ostatní opravy výměna poškozené povlakové podlahoviny bez podložky, s vyříznutím a očistěním podkladu plochy do 0,25 m2</t>
  </si>
  <si>
    <t>https://podminky.urs.cz/item/CS_URS_2024_01/776201910</t>
  </si>
  <si>
    <t>oprava podlahy PVC</t>
  </si>
  <si>
    <t>18</t>
  </si>
  <si>
    <t>998776123</t>
  </si>
  <si>
    <t>Přesun hmot tonážní pro podlahy povlakové ruční v objektech v přes 12 do 24 m</t>
  </si>
  <si>
    <t>-1449334017</t>
  </si>
  <si>
    <t>Přesun hmot pro podlahy povlakové stanovený z hmotnosti přesunovaného materiálu vodorovná dopravní vzdálenost do 50 m ruční (bez užití mechanizace) v objektech výšky přes 12 do 24 m</t>
  </si>
  <si>
    <t>https://podminky.urs.cz/item/CS_URS_2024_01/998776123</t>
  </si>
  <si>
    <t>19</t>
  </si>
  <si>
    <t>998776129</t>
  </si>
  <si>
    <t>Příplatek k ručnímu přesunu hmot tonážnímu pro podlahy povlakové za zvětšený přesun ZKD 50 m</t>
  </si>
  <si>
    <t>-1252779537</t>
  </si>
  <si>
    <t>Přesun hmot pro podlahy povlakové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</si>
  <si>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https://podminky.urs.cz/item/CS_URS_2024_01/998776129</t>
  </si>
  <si>
    <t>784</t>
  </si>
  <si>
    <t>Dokončovací práce - malby a tapety</t>
  </si>
  <si>
    <t>20</t>
  </si>
  <si>
    <t>7842111R1</t>
  </si>
  <si>
    <t>Oprava dvojnásobné malby stěny</t>
  </si>
  <si>
    <t>1263914482</t>
  </si>
  <si>
    <t>oprava maleb kabelových prostupů stěnou</t>
  </si>
  <si>
    <t>7842111R2</t>
  </si>
  <si>
    <t>Oprava dvojnásobné malby stropu</t>
  </si>
  <si>
    <t>897360271</t>
  </si>
  <si>
    <t>oprava maleb kabelových prostupů stropem</t>
  </si>
  <si>
    <t>02 - Elektroinstalace</t>
  </si>
  <si>
    <t>VRN - Vedlejší rozpočtové náklady</t>
  </si>
  <si>
    <t xml:space="preserve">    IT - Aktivní prvky a IT vybavení</t>
  </si>
  <si>
    <t xml:space="preserve">    742 - Elektroinstalace - slaboproud</t>
  </si>
  <si>
    <t>HZS - Hodinové zúčtovací sazby</t>
  </si>
  <si>
    <t>VRN</t>
  </si>
  <si>
    <t>Vedlejší rozpočtové náklady</t>
  </si>
  <si>
    <t>-65941991</t>
  </si>
  <si>
    <t>-1754833505</t>
  </si>
  <si>
    <t>208918264</t>
  </si>
  <si>
    <t>4,5*29</t>
  </si>
  <si>
    <t>-1309917579</t>
  </si>
  <si>
    <t>IT</t>
  </si>
  <si>
    <t>Aktivní prvky a IT vybavení</t>
  </si>
  <si>
    <t>IT000001R</t>
  </si>
  <si>
    <t>Dodávka aktivních prvků a IT vybavení dle samostatného rozpočtu</t>
  </si>
  <si>
    <t>kpl</t>
  </si>
  <si>
    <t>1608263604</t>
  </si>
  <si>
    <t>IT000002R</t>
  </si>
  <si>
    <t>Dodávka Wifi AP včetně konfigurace dle samostatného rozpočtu</t>
  </si>
  <si>
    <t>-1275932807</t>
  </si>
  <si>
    <t>741122211</t>
  </si>
  <si>
    <t>Montáž kabel Cu plný kulatý žíla 3x1,5 až 6 mm2 uložený volně (např. CYKY)</t>
  </si>
  <si>
    <t>-1332170986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</si>
  <si>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</si>
  <si>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</si>
  <si>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M</t>
  </si>
  <si>
    <t>34111123</t>
  </si>
  <si>
    <t>kabel silový oheň retardující bezhalogenový bez funkční schopnosti při požáru třída reakce na oheň B2cas1d1a1 jádro Cu 0,6/1kV (1-CXKH-R B2) 3x1,5mm2</t>
  </si>
  <si>
    <t>32</t>
  </si>
  <si>
    <t>-1814199060</t>
  </si>
  <si>
    <t>741320105</t>
  </si>
  <si>
    <t>Montáž jističů jednopólových nn do 25 A ve skříni se zapojením vodičů</t>
  </si>
  <si>
    <t>-918141967</t>
  </si>
  <si>
    <t>Montáž jističů se zapojením vodičů jednopólových nn do 25 A ve skříni</t>
  </si>
  <si>
    <t>https://podminky.urs.cz/item/CS_URS_2024_01/741320105</t>
  </si>
  <si>
    <t>35822111</t>
  </si>
  <si>
    <t>jistič 1-pólový 16 A vypínací charakteristika B vypínací schopnost 10 kA</t>
  </si>
  <si>
    <t>191962829</t>
  </si>
  <si>
    <t>1952367328</t>
  </si>
  <si>
    <t>-848084629</t>
  </si>
  <si>
    <t>742</t>
  </si>
  <si>
    <t>Elektroinstalace - slaboproud</t>
  </si>
  <si>
    <t>742110013</t>
  </si>
  <si>
    <t>Montáž trubek pro slaboproud plastových tuhých pro vnitřní rozvody pro optická vlákna</t>
  </si>
  <si>
    <t>-1035343613</t>
  </si>
  <si>
    <t>Montáž trubek elektroinstalačních plastových tuhých pro vnitřní rozvody pro optická vlákna</t>
  </si>
  <si>
    <t>https://podminky.urs.cz/item/CS_URS_2024_01/742110013</t>
  </si>
  <si>
    <t>34571851R</t>
  </si>
  <si>
    <t>Mikrotrubička LSOH vnitřní tenkostěnná 05/3,5mm, pro indoor použití, vnitřní lubrikační vrstva</t>
  </si>
  <si>
    <t>-1199376573</t>
  </si>
  <si>
    <t>742110041</t>
  </si>
  <si>
    <t>Montáž lišt vkládacích pro slaboproud</t>
  </si>
  <si>
    <t>939536956</t>
  </si>
  <si>
    <t>Montáž lišt elektroinstalačních vkládacích</t>
  </si>
  <si>
    <t>https://podminky.urs.cz/item/CS_URS_2024_01/742110041</t>
  </si>
  <si>
    <t>34571004</t>
  </si>
  <si>
    <t>lišta elektroinstalační hranatá PVC 20x20mm</t>
  </si>
  <si>
    <t>357358493</t>
  </si>
  <si>
    <t>3000</t>
  </si>
  <si>
    <t>3000*1,05 'Přepočtené koeficientem množství</t>
  </si>
  <si>
    <t>742110161</t>
  </si>
  <si>
    <t>Montáž spony pro uchycení kabelů pro slaboproud</t>
  </si>
  <si>
    <t>-1538788246</t>
  </si>
  <si>
    <t>Montáž kabelového žlabu spony pro uchycení kabelů</t>
  </si>
  <si>
    <t>https://podminky.urs.cz/item/CS_URS_2024_01/742110161</t>
  </si>
  <si>
    <t>10002823R</t>
  </si>
  <si>
    <t>Držák svazkový OBO 2031 M 15 FS Grip</t>
  </si>
  <si>
    <t>2062790406</t>
  </si>
  <si>
    <t>Držák svazkový 2031 M 15 FS Grip pozinkováno</t>
  </si>
  <si>
    <t>742110401</t>
  </si>
  <si>
    <t>Montáž instalačních kanálů pro slaboproud plastových jednokomorových</t>
  </si>
  <si>
    <t>-1043828444</t>
  </si>
  <si>
    <t>Montáž instalačních kanálů plastových jednokomorových</t>
  </si>
  <si>
    <t>https://podminky.urs.cz/item/CS_URS_2024_01/742110401</t>
  </si>
  <si>
    <t>34573014</t>
  </si>
  <si>
    <t>kanál parapetní bezhalogenový dutý 110x65mm</t>
  </si>
  <si>
    <t>1178445406</t>
  </si>
  <si>
    <t>500*1,05 'Přepočtené koeficientem množství</t>
  </si>
  <si>
    <t>742124001</t>
  </si>
  <si>
    <t>Montáž kabelů datových FTP, UTP, STP pro vnitřní rozvody do žlabu nebo lišty</t>
  </si>
  <si>
    <t>-567822447</t>
  </si>
  <si>
    <t>https://podminky.urs.cz/item/CS_URS_2024_01/742124001</t>
  </si>
  <si>
    <t>22</t>
  </si>
  <si>
    <t>34121321</t>
  </si>
  <si>
    <t>kabel datový bezhalogenový třída reakce na oheň Dcas2d2a1 jádro Cu plné (U/UTP) kategorie 6</t>
  </si>
  <si>
    <t>1789327876</t>
  </si>
  <si>
    <t>31640</t>
  </si>
  <si>
    <t>31640*1,05 'Přepočtené koeficientem množství</t>
  </si>
  <si>
    <t>23</t>
  </si>
  <si>
    <t>742124007</t>
  </si>
  <si>
    <t>Montáž kabelů datových FTP, UTP, STP ukončení kabelu na svorkovnici</t>
  </si>
  <si>
    <t>-360360947</t>
  </si>
  <si>
    <t>https://podminky.urs.cz/item/CS_URS_2024_01/742124007</t>
  </si>
  <si>
    <t>24</t>
  </si>
  <si>
    <t>00513060R</t>
  </si>
  <si>
    <t>Rychlozařezávací keystone CAT6 UTP RJ45 černý</t>
  </si>
  <si>
    <t>-1653728783</t>
  </si>
  <si>
    <t>25</t>
  </si>
  <si>
    <t>742124011</t>
  </si>
  <si>
    <t>Montáž kabelů datových optických pro vnitřní rozvody do trubky zatažením</t>
  </si>
  <si>
    <t>2127737208</t>
  </si>
  <si>
    <t>https://podminky.urs.cz/item/CS_URS_2024_01/742124011</t>
  </si>
  <si>
    <t>26</t>
  </si>
  <si>
    <t>34123021R</t>
  </si>
  <si>
    <t>Kabel optický vnitřní DROP FTTx 3mm, 8 vláken SM 9/125 250um, G.657A2, LSOH, B2CA</t>
  </si>
  <si>
    <t>1240353963</t>
  </si>
  <si>
    <t>P</t>
  </si>
  <si>
    <t>Poznámka k položce:_x000d_
Poznámka k položce: OS1 G.657A2, LSOH, B2ca s1 d1</t>
  </si>
  <si>
    <t>1000</t>
  </si>
  <si>
    <t>1000*1,2 'Přepočtené koeficientem množství</t>
  </si>
  <si>
    <t>27</t>
  </si>
  <si>
    <t>624960290</t>
  </si>
  <si>
    <t>28</t>
  </si>
  <si>
    <t>34123022R</t>
  </si>
  <si>
    <t>Kabel optický vnitřní DROP FTTx 3mm, 12 vláken SM 9/125 250um, G.657A2, LSOH, B2CA</t>
  </si>
  <si>
    <t>1404212233</t>
  </si>
  <si>
    <t>200</t>
  </si>
  <si>
    <t>200*1,2 'Přepočtené koeficientem množství</t>
  </si>
  <si>
    <t>29</t>
  </si>
  <si>
    <t>742124013</t>
  </si>
  <si>
    <t>Montáž kabelů datových optických pro vnitřní rozvody ukončení vlákna optického kabelu pigtailem včetně svaru optického vlákna</t>
  </si>
  <si>
    <t>1709779723</t>
  </si>
  <si>
    <t>Montáž kabelů datových optických pro vnitřní rozvody ukončení vlákna optického kabelu pigtailem včetně svaru</t>
  </si>
  <si>
    <t>https://podminky.urs.cz/item/CS_URS_2024_01/742124013</t>
  </si>
  <si>
    <t>30</t>
  </si>
  <si>
    <t>37459140</t>
  </si>
  <si>
    <t>pigtail optický SC OS 9/125 délka 1m</t>
  </si>
  <si>
    <t>-859554029</t>
  </si>
  <si>
    <t>31</t>
  </si>
  <si>
    <t>742124014</t>
  </si>
  <si>
    <t>Provedení svaru optického vlákna</t>
  </si>
  <si>
    <t>1279454107</t>
  </si>
  <si>
    <t>Montáž kabelů datových optických svar optického vlákna</t>
  </si>
  <si>
    <t>https://podminky.urs.cz/item/CS_URS_2024_01/742124014</t>
  </si>
  <si>
    <t>-42433097</t>
  </si>
  <si>
    <t>33</t>
  </si>
  <si>
    <t>742190001</t>
  </si>
  <si>
    <t>Vyhledání vývodu nebo krabice pro slaboproud</t>
  </si>
  <si>
    <t>1286611776</t>
  </si>
  <si>
    <t>Ostatní práce pro trasy vyhledání vývodu nebo krabice</t>
  </si>
  <si>
    <t>https://podminky.urs.cz/item/CS_URS_2024_01/742190001</t>
  </si>
  <si>
    <t>34</t>
  </si>
  <si>
    <t>742190002</t>
  </si>
  <si>
    <t>Značení trasy vedení pro slaboproud</t>
  </si>
  <si>
    <t>762406369</t>
  </si>
  <si>
    <t>Ostatní práce pro trasy značení trasy vedení</t>
  </si>
  <si>
    <t>https://podminky.urs.cz/item/CS_URS_2024_01/742190002</t>
  </si>
  <si>
    <t>35</t>
  </si>
  <si>
    <t>742190005</t>
  </si>
  <si>
    <t>Vložení požárně těsnicího materiálu pro prostup</t>
  </si>
  <si>
    <t>-1572888835</t>
  </si>
  <si>
    <t>Ostatní práce pro trasy vložení požárně těsnicího materiálu pro prostup</t>
  </si>
  <si>
    <t>https://podminky.urs.cz/item/CS_URS_2024_01/742190005</t>
  </si>
  <si>
    <t>36</t>
  </si>
  <si>
    <t>23170003</t>
  </si>
  <si>
    <t>pěna montážní PUR protipožární jednosložková</t>
  </si>
  <si>
    <t>litr</t>
  </si>
  <si>
    <t>-1431239146</t>
  </si>
  <si>
    <t>37</t>
  </si>
  <si>
    <t>742330001</t>
  </si>
  <si>
    <t>Montáž rozvaděče nástěnného</t>
  </si>
  <si>
    <t>-1549429468</t>
  </si>
  <si>
    <t>Montáž strukturované kabeláže rozvaděče nástěnného</t>
  </si>
  <si>
    <t>https://podminky.urs.cz/item/CS_URS_2024_01/742330001</t>
  </si>
  <si>
    <t>38</t>
  </si>
  <si>
    <t>35712011</t>
  </si>
  <si>
    <t>rozvaděč nástěnný jednodílný 19" celoskleněné dveře 18U/500mm</t>
  </si>
  <si>
    <t>-661730513</t>
  </si>
  <si>
    <t>39</t>
  </si>
  <si>
    <t>742330005</t>
  </si>
  <si>
    <t>Montáž rozvaděče stojanového přes 30U</t>
  </si>
  <si>
    <t>-2141020172</t>
  </si>
  <si>
    <t>Montáž strukturované kabeláže rozvaděče stojanového přes 30U</t>
  </si>
  <si>
    <t>https://podminky.urs.cz/item/CS_URS_2024_01/742330005</t>
  </si>
  <si>
    <t>40</t>
  </si>
  <si>
    <t>35712055</t>
  </si>
  <si>
    <t>rozvaděč stojanový 19" celoskleněné dveře 45U/800x800mm</t>
  </si>
  <si>
    <t>2140445027</t>
  </si>
  <si>
    <t>41</t>
  </si>
  <si>
    <t>742330012</t>
  </si>
  <si>
    <t>Montáž zařízení do rozvaděče (switch, UPS, DVR, server) bez nastavení</t>
  </si>
  <si>
    <t>778804042</t>
  </si>
  <si>
    <t>Montáž strukturované kabeláže zařízení do rozvaděče switche, UPS, DVR, server bez nastavení</t>
  </si>
  <si>
    <t>https://podminky.urs.cz/item/CS_URS_2024_01/742330012</t>
  </si>
  <si>
    <t>42</t>
  </si>
  <si>
    <t>742330022</t>
  </si>
  <si>
    <t>Montáž napájecího panelu do rozvaděče</t>
  </si>
  <si>
    <t>-985495020</t>
  </si>
  <si>
    <t>Montáž strukturované kabeláže příslušenství a ostatní práce k rozvaděčům napájecího panelu</t>
  </si>
  <si>
    <t>https://podminky.urs.cz/item/CS_URS_2024_01/742330022</t>
  </si>
  <si>
    <t>43</t>
  </si>
  <si>
    <t>35712107</t>
  </si>
  <si>
    <t>panel rozvodný 19" 1U 8x zásuvka dle ČSN max 16A bleskojistka kabel 3x1,5mm 2m</t>
  </si>
  <si>
    <t>-1099128530</t>
  </si>
  <si>
    <t>44</t>
  </si>
  <si>
    <t>742330023</t>
  </si>
  <si>
    <t>Montáž vyvazovacího panelu 1U</t>
  </si>
  <si>
    <t>581467609</t>
  </si>
  <si>
    <t>Montáž strukturované kabeláže příslušenství a ostatní práce k rozvaděčům vyvazovacíhoho panelu 1U</t>
  </si>
  <si>
    <t>https://podminky.urs.cz/item/CS_URS_2024_01/742330023</t>
  </si>
  <si>
    <t>45</t>
  </si>
  <si>
    <t>37451145</t>
  </si>
  <si>
    <t>panel vyvazovací 5x plastové oko s průchody 1U 19"</t>
  </si>
  <si>
    <t>1828313750</t>
  </si>
  <si>
    <t>46</t>
  </si>
  <si>
    <t>742330024</t>
  </si>
  <si>
    <t>Montáž patch panelu 24 portů</t>
  </si>
  <si>
    <t>-677583672</t>
  </si>
  <si>
    <t>Montáž strukturované kabeláže příslušenství a ostatní práce k rozvaděčům patch panelu 24 portů</t>
  </si>
  <si>
    <t>https://podminky.urs.cz/item/CS_URS_2024_01/742330024</t>
  </si>
  <si>
    <t>47</t>
  </si>
  <si>
    <t>37451110</t>
  </si>
  <si>
    <t>patch panel Cat6 PCB 1U 24 portů 19" UTP</t>
  </si>
  <si>
    <t>-2090486010</t>
  </si>
  <si>
    <t>48</t>
  </si>
  <si>
    <t>742330027</t>
  </si>
  <si>
    <t>Montáž panelu pro 24 x optický konektor</t>
  </si>
  <si>
    <t>-1335513100</t>
  </si>
  <si>
    <t>Montáž strukturované kabeláže příslušenství a ostatní práce k rozvaděčům panelu pro 24 x optický konektor</t>
  </si>
  <si>
    <t>https://podminky.urs.cz/item/CS_URS_2024_01/742330027</t>
  </si>
  <si>
    <t>49</t>
  </si>
  <si>
    <t>742330029</t>
  </si>
  <si>
    <t>Montáž konektoru SM, MM</t>
  </si>
  <si>
    <t>-1494637156</t>
  </si>
  <si>
    <t>Montáž strukturované kabeláže příslušenství a ostatní práce k rozvaděčům konektoru MM/SM</t>
  </si>
  <si>
    <t>https://podminky.urs.cz/item/CS_URS_2024_01/742330029</t>
  </si>
  <si>
    <t>50</t>
  </si>
  <si>
    <t>37459045</t>
  </si>
  <si>
    <t>adaptér optický SC OS modrý simplex</t>
  </si>
  <si>
    <t>393021990</t>
  </si>
  <si>
    <t>51</t>
  </si>
  <si>
    <t>742330031</t>
  </si>
  <si>
    <t>Teplem smrštitelná ochrana svaru</t>
  </si>
  <si>
    <t>-2064096239</t>
  </si>
  <si>
    <t>Montáž strukturované kabeláže příslušenství a ostatní práce k rozvaděčům teplem smrštitelná ochrana svaru</t>
  </si>
  <si>
    <t>https://podminky.urs.cz/item/CS_URS_2024_01/742330031</t>
  </si>
  <si>
    <t>52</t>
  </si>
  <si>
    <t>34343000</t>
  </si>
  <si>
    <t>ochrana teplem smrštitelná optického svaru 2,5x45mm</t>
  </si>
  <si>
    <t>886934492</t>
  </si>
  <si>
    <t>53</t>
  </si>
  <si>
    <t>742330036</t>
  </si>
  <si>
    <t>Montáž optické vany - sestavení</t>
  </si>
  <si>
    <t>-348674529</t>
  </si>
  <si>
    <t>Montáž strukturované kabeláže příslušenství a ostatní práce k rozvaděčům sestavení optické vany</t>
  </si>
  <si>
    <t>https://podminky.urs.cz/item/CS_URS_2024_01/742330036</t>
  </si>
  <si>
    <t>54</t>
  </si>
  <si>
    <t>35759005</t>
  </si>
  <si>
    <t>vana optická neosazená výsuvná 1U 1xkazeta pro 24 svárů 12xSC duplex</t>
  </si>
  <si>
    <t>-927710485</t>
  </si>
  <si>
    <t>55</t>
  </si>
  <si>
    <t>742330037</t>
  </si>
  <si>
    <t>Montáž jednotky ventilační do stropu či podlahy stojanového rozvaděče</t>
  </si>
  <si>
    <t>-1604718383</t>
  </si>
  <si>
    <t>Montáž strukturované kabeláže příslušenství a ostatní práce k rozvaděčům jednotky ventilační do stropu či podlahy stojanového rozvaděče</t>
  </si>
  <si>
    <t>https://podminky.urs.cz/item/CS_URS_2024_01/742330037</t>
  </si>
  <si>
    <t>56</t>
  </si>
  <si>
    <t>42914001</t>
  </si>
  <si>
    <t>jednotka ventilační rozvaděče univerzální se 4 ventilátory do stropu nebo podlahy</t>
  </si>
  <si>
    <t>-2049696341</t>
  </si>
  <si>
    <t>57</t>
  </si>
  <si>
    <t>742330045</t>
  </si>
  <si>
    <t>Montáž datové zásuvky 1 až 6 pozic přisazené na omítku</t>
  </si>
  <si>
    <t>-1855723303</t>
  </si>
  <si>
    <t>Montáž strukturované kabeláže zásuvek datových přisazené na omítku 1 až 6 pozic</t>
  </si>
  <si>
    <t>https://podminky.urs.cz/item/CS_URS_2024_01/742330045</t>
  </si>
  <si>
    <t>58</t>
  </si>
  <si>
    <t>34571476</t>
  </si>
  <si>
    <t>krabice lištová PVC přístrojová čtvercová 80x80mm hluboká</t>
  </si>
  <si>
    <t>977762786</t>
  </si>
  <si>
    <t>59</t>
  </si>
  <si>
    <t>00512370R</t>
  </si>
  <si>
    <t>Zásuvka - rámeček bílý</t>
  </si>
  <si>
    <t>822616194</t>
  </si>
  <si>
    <t>60</t>
  </si>
  <si>
    <t>00512380R</t>
  </si>
  <si>
    <t>Zásuvka - kryt pro až 2 keystone bílý</t>
  </si>
  <si>
    <t>-654252041</t>
  </si>
  <si>
    <t>61</t>
  </si>
  <si>
    <t>00512390R</t>
  </si>
  <si>
    <t>Zásuvka - maska pro 1 keystone</t>
  </si>
  <si>
    <t>-1417346999</t>
  </si>
  <si>
    <t>62</t>
  </si>
  <si>
    <t>00512400R</t>
  </si>
  <si>
    <t xml:space="preserve">Zásuvka  - maska pro 2 keystone</t>
  </si>
  <si>
    <t>-1902359065</t>
  </si>
  <si>
    <t>63</t>
  </si>
  <si>
    <t>742330051</t>
  </si>
  <si>
    <t>Popis portu datové zásuvky</t>
  </si>
  <si>
    <t>-1871556540</t>
  </si>
  <si>
    <t>Montáž strukturované kabeláže zásuvek datových popis portu zásuvky</t>
  </si>
  <si>
    <t>https://podminky.urs.cz/item/CS_URS_2024_01/742330051</t>
  </si>
  <si>
    <t>64</t>
  </si>
  <si>
    <t>742330052</t>
  </si>
  <si>
    <t>Popis portů patchpanelu</t>
  </si>
  <si>
    <t>762738631</t>
  </si>
  <si>
    <t>Montáž strukturované kabeláže zásuvek datových popis portů patchpanelu</t>
  </si>
  <si>
    <t>https://podminky.urs.cz/item/CS_URS_2024_01/742330052</t>
  </si>
  <si>
    <t>65</t>
  </si>
  <si>
    <t>742330101</t>
  </si>
  <si>
    <t>Měření metalického segmentu s vyhotovením protokolu</t>
  </si>
  <si>
    <t>-1142712601</t>
  </si>
  <si>
    <t>Montáž strukturované kabeláže měření segmentu metalického s vyhotovením protokolu</t>
  </si>
  <si>
    <t>https://podminky.urs.cz/item/CS_URS_2024_01/742330101</t>
  </si>
  <si>
    <t>66</t>
  </si>
  <si>
    <t>742330102</t>
  </si>
  <si>
    <t>Měření optického segmentu, měření útlumu, 2 okna</t>
  </si>
  <si>
    <t>2092547578</t>
  </si>
  <si>
    <t>Montáž strukturované kabeláže měření segmentu optického, měření útlumu, 2 okna</t>
  </si>
  <si>
    <t>https://podminky.urs.cz/item/CS_URS_2024_01/742330102</t>
  </si>
  <si>
    <t>67</t>
  </si>
  <si>
    <t>74243002R</t>
  </si>
  <si>
    <t>Montáž audiovizuální techniky Zásuvky HDMI nebo USB</t>
  </si>
  <si>
    <t>1400406966</t>
  </si>
  <si>
    <t>68</t>
  </si>
  <si>
    <t>10031808R</t>
  </si>
  <si>
    <t>Rámeček 2M montážní</t>
  </si>
  <si>
    <t>828030116</t>
  </si>
  <si>
    <t>69</t>
  </si>
  <si>
    <t>10079292R</t>
  </si>
  <si>
    <t>Krabice 2M hl.40 bílá</t>
  </si>
  <si>
    <t>-1357407934</t>
  </si>
  <si>
    <t>70</t>
  </si>
  <si>
    <t>11720210R</t>
  </si>
  <si>
    <t>Rámeček 2M Bílý</t>
  </si>
  <si>
    <t>1542093483</t>
  </si>
  <si>
    <t>71</t>
  </si>
  <si>
    <t>10305415R</t>
  </si>
  <si>
    <t>Zásuvka HDMI 2.0 2M bílá</t>
  </si>
  <si>
    <t>1983541549</t>
  </si>
  <si>
    <t>72</t>
  </si>
  <si>
    <t>10002264R</t>
  </si>
  <si>
    <t>Zásuvka USB 3.0 1M BÍLÁ</t>
  </si>
  <si>
    <t>533931720</t>
  </si>
  <si>
    <t>73</t>
  </si>
  <si>
    <t>11720220R</t>
  </si>
  <si>
    <t>Záslepka bílá 1M</t>
  </si>
  <si>
    <t>-1456679468</t>
  </si>
  <si>
    <t>74</t>
  </si>
  <si>
    <t>742430031</t>
  </si>
  <si>
    <t>Montáž kabelu HDMI se zakončením v zásuvce nebo krabici</t>
  </si>
  <si>
    <t>-3692780</t>
  </si>
  <si>
    <t>Montáž audiovizuální techniky kabelu HDMI protažením a se zakončením v zásuvce nebo krabici</t>
  </si>
  <si>
    <t>https://podminky.urs.cz/item/CS_URS_2024_01/742430031</t>
  </si>
  <si>
    <t>75</t>
  </si>
  <si>
    <t>34199012R</t>
  </si>
  <si>
    <t>HDMI 2.1 optický fiber kabel 8K@60Hz, zlacené konektory 10 m</t>
  </si>
  <si>
    <t>1007135062</t>
  </si>
  <si>
    <t>76</t>
  </si>
  <si>
    <t>74243003R</t>
  </si>
  <si>
    <t>Montáž audiovizuální techniky kabelu USB protažením a se zakončením v zásuvce nebo krabici</t>
  </si>
  <si>
    <t>1014055096</t>
  </si>
  <si>
    <t>77</t>
  </si>
  <si>
    <t>19352770R</t>
  </si>
  <si>
    <t>USB 3.0 prodlužovací optický kabel 10m</t>
  </si>
  <si>
    <t>798929252</t>
  </si>
  <si>
    <t>78</t>
  </si>
  <si>
    <t>998742123</t>
  </si>
  <si>
    <t>Přesun hmot tonážní pro slaboproud ruční v objektech v do 24 m</t>
  </si>
  <si>
    <t>278632481</t>
  </si>
  <si>
    <t>Přesun hmot pro slaboproud stanovený z hmotnosti přesunovaného materiálu vodorovná dopravní vzdálenost do 50 m ruční (bez užití mechanizace) v objektech výšky přes 12 do 24 m</t>
  </si>
  <si>
    <t>https://podminky.urs.cz/item/CS_URS_2024_01/998742123</t>
  </si>
  <si>
    <t>79</t>
  </si>
  <si>
    <t>998742129</t>
  </si>
  <si>
    <t>Příplatek k ručnímu přesunu hmot tonážnímu pro slaboproud za zvětšený přesun ZKD 50 m</t>
  </si>
  <si>
    <t>942983057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</si>
  <si>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</si>
  <si>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https://podminky.urs.cz/item/CS_URS_2024_01/998742129</t>
  </si>
  <si>
    <t>HZS</t>
  </si>
  <si>
    <t>Hodinové zúčtovací sazby</t>
  </si>
  <si>
    <t>80</t>
  </si>
  <si>
    <t>HZS2232</t>
  </si>
  <si>
    <t>Hodinová zúčtovací sazba elektrikář odborný</t>
  </si>
  <si>
    <t>hod</t>
  </si>
  <si>
    <t>262144</t>
  </si>
  <si>
    <t>-1702030802</t>
  </si>
  <si>
    <t>Hodinové zúčtovací sazby profesí PSV provádění stavebních instalací elektrikář odborný</t>
  </si>
  <si>
    <t>https://podminky.urs.cz/item/CS_URS_2024_01/HZS2232</t>
  </si>
  <si>
    <t>Poznámka k položce:_x000d_
Poznámka k položce: Úprava stávajících rozvaděčů elektro - doplnění jističe, zapojení přívodů pro RACK, kontrola a oživení.</t>
  </si>
  <si>
    <t>81</t>
  </si>
  <si>
    <t>HZS2492</t>
  </si>
  <si>
    <t>Hodinová zúčtovací sazba pomocný dělník PSV</t>
  </si>
  <si>
    <t>-184885478</t>
  </si>
  <si>
    <t>Hodinové zúčtovací sazby profesí PSV zednické výpomoci a pomocné práce PSV pomocný dělník PSV</t>
  </si>
  <si>
    <t>https://podminky.urs.cz/item/CS_URS_2024_01/HZS2492</t>
  </si>
  <si>
    <t>Poznámka k položce:_x000d_
Poznámka k položce: Drobné zednické a stavební přípomoci.</t>
  </si>
  <si>
    <t>82</t>
  </si>
  <si>
    <t>HZS3222</t>
  </si>
  <si>
    <t>Hodinová zúčtovací sazba montér slaboproudých zařízení odborný</t>
  </si>
  <si>
    <t>-1118734862</t>
  </si>
  <si>
    <t>Hodinové zúčtovací sazby montáží technologických zařízení na stavebních objektech montér slaboproudých zařízení odborný</t>
  </si>
  <si>
    <t>https://podminky.urs.cz/item/CS_URS_2024_01/HZS3222</t>
  </si>
  <si>
    <t>Poznámka k položce:_x000d_
Poznámka k položce: Vyvazování rozvaděčů, propojení se stávající sítí, práce nad rámec montáže komponent.</t>
  </si>
  <si>
    <t>83</t>
  </si>
  <si>
    <t>HZS4232</t>
  </si>
  <si>
    <t>Hodinová zúčtovací sazba technik odborný</t>
  </si>
  <si>
    <t>-1159505218</t>
  </si>
  <si>
    <t>Hodinové zúčtovací sazby ostatních profesí revizní a kontrolní činnost technik odborný</t>
  </si>
  <si>
    <t>https://podminky.urs.cz/item/CS_URS_2024_01/HZS4232</t>
  </si>
  <si>
    <t>Poznámka k položce:_x000d_
Poznámka k položce: Konfigurace sítě a propojení se stávající sítí.</t>
  </si>
  <si>
    <t>03 - Vedlejší a ostatní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</si>
  <si>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</si>
  <si>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</si>
  <si>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</si>
  <si>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 xml:space="preserve">    VRN8 - Přesun stavebních kapacit</t>
  </si>
  <si>
    <t>VRN1</t>
  </si>
  <si>
    <t>Průzkumné, geodetické a projektové práce</t>
  </si>
  <si>
    <t>013254000</t>
  </si>
  <si>
    <t>Dokumentace skutečného provedení stavby</t>
  </si>
  <si>
    <t>Kč</t>
  </si>
  <si>
    <t>-1197081533</t>
  </si>
  <si>
    <t>https://podminky.urs.cz/item/CS_URS_2024_01/013254000</t>
  </si>
  <si>
    <t>VRN4</t>
  </si>
  <si>
    <t>Inženýrská činnost</t>
  </si>
  <si>
    <t>045002000</t>
  </si>
  <si>
    <t>Kompletační a koordinační činnost</t>
  </si>
  <si>
    <t>163351675</t>
  </si>
  <si>
    <t>https://podminky.urs.cz/item/CS_URS_2024_01/045002000</t>
  </si>
  <si>
    <t>VRN7</t>
  </si>
  <si>
    <t>Provozní vlivy</t>
  </si>
  <si>
    <t>071002000</t>
  </si>
  <si>
    <t>Provoz investora, třetích osob</t>
  </si>
  <si>
    <t>388507488</t>
  </si>
  <si>
    <t>https://podminky.urs.cz/item/CS_URS_2024_01/071002000</t>
  </si>
  <si>
    <t>VRN8</t>
  </si>
  <si>
    <t>Přesun stavebních kapacit</t>
  </si>
  <si>
    <t>081002000</t>
  </si>
  <si>
    <t>Doprava zaměstnanců</t>
  </si>
  <si>
    <t>136224637</t>
  </si>
  <si>
    <t>https://podminky.urs.cz/item/CS_URS_2024_01/081002000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</si>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</sst>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221" TargetMode="External" /><Relationship Id="rId2" Type="http://schemas.openxmlformats.org/officeDocument/2006/relationships/hyperlink" Target="https://podminky.urs.cz/item/CS_URS_2024_01/612325221" TargetMode="External" /><Relationship Id="rId3" Type="http://schemas.openxmlformats.org/officeDocument/2006/relationships/hyperlink" Target="https://podminky.urs.cz/item/CS_URS_2024_01/61999100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52901111" TargetMode="External" /><Relationship Id="rId6" Type="http://schemas.openxmlformats.org/officeDocument/2006/relationships/hyperlink" Target="https://podminky.urs.cz/item/CS_URS_2024_01/977151111" TargetMode="External" /><Relationship Id="rId7" Type="http://schemas.openxmlformats.org/officeDocument/2006/relationships/hyperlink" Target="https://podminky.urs.cz/item/CS_URS_2024_01/977151211" TargetMode="External" /><Relationship Id="rId8" Type="http://schemas.openxmlformats.org/officeDocument/2006/relationships/hyperlink" Target="https://podminky.urs.cz/item/CS_URS_2024_01/997013214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998018003" TargetMode="External" /><Relationship Id="rId13" Type="http://schemas.openxmlformats.org/officeDocument/2006/relationships/hyperlink" Target="https://podminky.urs.cz/item/CS_URS_2024_01/998741123" TargetMode="External" /><Relationship Id="rId14" Type="http://schemas.openxmlformats.org/officeDocument/2006/relationships/hyperlink" Target="https://podminky.urs.cz/item/CS_URS_2024_01/998741129" TargetMode="External" /><Relationship Id="rId15" Type="http://schemas.openxmlformats.org/officeDocument/2006/relationships/hyperlink" Target="https://podminky.urs.cz/item/CS_URS_2024_01/776201910" TargetMode="External" /><Relationship Id="rId16" Type="http://schemas.openxmlformats.org/officeDocument/2006/relationships/hyperlink" Target="https://podminky.urs.cz/item/CS_URS_2024_01/998776123" TargetMode="External" /><Relationship Id="rId17" Type="http://schemas.openxmlformats.org/officeDocument/2006/relationships/hyperlink" Target="https://podminky.urs.cz/item/CS_URS_2024_01/998776129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214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741122211" TargetMode="External" /><Relationship Id="rId6" Type="http://schemas.openxmlformats.org/officeDocument/2006/relationships/hyperlink" Target="https://podminky.urs.cz/item/CS_URS_2024_01/741320105" TargetMode="External" /><Relationship Id="rId7" Type="http://schemas.openxmlformats.org/officeDocument/2006/relationships/hyperlink" Target="https://podminky.urs.cz/item/CS_URS_2024_01/998741123" TargetMode="External" /><Relationship Id="rId8" Type="http://schemas.openxmlformats.org/officeDocument/2006/relationships/hyperlink" Target="https://podminky.urs.cz/item/CS_URS_2024_01/998741129" TargetMode="External" /><Relationship Id="rId9" Type="http://schemas.openxmlformats.org/officeDocument/2006/relationships/hyperlink" Target="https://podminky.urs.cz/item/CS_URS_2024_01/742110013" TargetMode="External" /><Relationship Id="rId10" Type="http://schemas.openxmlformats.org/officeDocument/2006/relationships/hyperlink" Target="https://podminky.urs.cz/item/CS_URS_2024_01/742110041" TargetMode="External" /><Relationship Id="rId11" Type="http://schemas.openxmlformats.org/officeDocument/2006/relationships/hyperlink" Target="https://podminky.urs.cz/item/CS_URS_2024_01/742110161" TargetMode="External" /><Relationship Id="rId12" Type="http://schemas.openxmlformats.org/officeDocument/2006/relationships/hyperlink" Target="https://podminky.urs.cz/item/CS_URS_2024_01/742110401" TargetMode="External" /><Relationship Id="rId13" Type="http://schemas.openxmlformats.org/officeDocument/2006/relationships/hyperlink" Target="https://podminky.urs.cz/item/CS_URS_2024_01/742124001" TargetMode="External" /><Relationship Id="rId14" Type="http://schemas.openxmlformats.org/officeDocument/2006/relationships/hyperlink" Target="https://podminky.urs.cz/item/CS_URS_2024_01/742124007" TargetMode="External" /><Relationship Id="rId15" Type="http://schemas.openxmlformats.org/officeDocument/2006/relationships/hyperlink" Target="https://podminky.urs.cz/item/CS_URS_2024_01/742124011" TargetMode="External" /><Relationship Id="rId16" Type="http://schemas.openxmlformats.org/officeDocument/2006/relationships/hyperlink" Target="https://podminky.urs.cz/item/CS_URS_2024_01/742124011" TargetMode="External" /><Relationship Id="rId17" Type="http://schemas.openxmlformats.org/officeDocument/2006/relationships/hyperlink" Target="https://podminky.urs.cz/item/CS_URS_2024_01/742124013" TargetMode="External" /><Relationship Id="rId18" Type="http://schemas.openxmlformats.org/officeDocument/2006/relationships/hyperlink" Target="https://podminky.urs.cz/item/CS_URS_2024_01/742124014" TargetMode="External" /><Relationship Id="rId19" Type="http://schemas.openxmlformats.org/officeDocument/2006/relationships/hyperlink" Target="https://podminky.urs.cz/item/CS_URS_2024_01/742190001" TargetMode="External" /><Relationship Id="rId20" Type="http://schemas.openxmlformats.org/officeDocument/2006/relationships/hyperlink" Target="https://podminky.urs.cz/item/CS_URS_2024_01/742190002" TargetMode="External" /><Relationship Id="rId21" Type="http://schemas.openxmlformats.org/officeDocument/2006/relationships/hyperlink" Target="https://podminky.urs.cz/item/CS_URS_2024_01/742190005" TargetMode="External" /><Relationship Id="rId22" Type="http://schemas.openxmlformats.org/officeDocument/2006/relationships/hyperlink" Target="https://podminky.urs.cz/item/CS_URS_2024_01/742330001" TargetMode="External" /><Relationship Id="rId23" Type="http://schemas.openxmlformats.org/officeDocument/2006/relationships/hyperlink" Target="https://podminky.urs.cz/item/CS_URS_2024_01/742330005" TargetMode="External" /><Relationship Id="rId24" Type="http://schemas.openxmlformats.org/officeDocument/2006/relationships/hyperlink" Target="https://podminky.urs.cz/item/CS_URS_2024_01/742330012" TargetMode="External" /><Relationship Id="rId25" Type="http://schemas.openxmlformats.org/officeDocument/2006/relationships/hyperlink" Target="https://podminky.urs.cz/item/CS_URS_2024_01/742330022" TargetMode="External" /><Relationship Id="rId26" Type="http://schemas.openxmlformats.org/officeDocument/2006/relationships/hyperlink" Target="https://podminky.urs.cz/item/CS_URS_2024_01/742330023" TargetMode="External" /><Relationship Id="rId27" Type="http://schemas.openxmlformats.org/officeDocument/2006/relationships/hyperlink" Target="https://podminky.urs.cz/item/CS_URS_2024_01/742330024" TargetMode="External" /><Relationship Id="rId28" Type="http://schemas.openxmlformats.org/officeDocument/2006/relationships/hyperlink" Target="https://podminky.urs.cz/item/CS_URS_2024_01/742330027" TargetMode="External" /><Relationship Id="rId29" Type="http://schemas.openxmlformats.org/officeDocument/2006/relationships/hyperlink" Target="https://podminky.urs.cz/item/CS_URS_2024_01/742330029" TargetMode="External" /><Relationship Id="rId30" Type="http://schemas.openxmlformats.org/officeDocument/2006/relationships/hyperlink" Target="https://podminky.urs.cz/item/CS_URS_2024_01/742330031" TargetMode="External" /><Relationship Id="rId31" Type="http://schemas.openxmlformats.org/officeDocument/2006/relationships/hyperlink" Target="https://podminky.urs.cz/item/CS_URS_2024_01/742330036" TargetMode="External" /><Relationship Id="rId32" Type="http://schemas.openxmlformats.org/officeDocument/2006/relationships/hyperlink" Target="https://podminky.urs.cz/item/CS_URS_2024_01/742330037" TargetMode="External" /><Relationship Id="rId33" Type="http://schemas.openxmlformats.org/officeDocument/2006/relationships/hyperlink" Target="https://podminky.urs.cz/item/CS_URS_2024_01/742330045" TargetMode="External" /><Relationship Id="rId34" Type="http://schemas.openxmlformats.org/officeDocument/2006/relationships/hyperlink" Target="https://podminky.urs.cz/item/CS_URS_2024_01/742330051" TargetMode="External" /><Relationship Id="rId35" Type="http://schemas.openxmlformats.org/officeDocument/2006/relationships/hyperlink" Target="https://podminky.urs.cz/item/CS_URS_2024_01/742330052" TargetMode="External" /><Relationship Id="rId36" Type="http://schemas.openxmlformats.org/officeDocument/2006/relationships/hyperlink" Target="https://podminky.urs.cz/item/CS_URS_2024_01/742330101" TargetMode="External" /><Relationship Id="rId37" Type="http://schemas.openxmlformats.org/officeDocument/2006/relationships/hyperlink" Target="https://podminky.urs.cz/item/CS_URS_2024_01/742330102" TargetMode="External" /><Relationship Id="rId38" Type="http://schemas.openxmlformats.org/officeDocument/2006/relationships/hyperlink" Target="https://podminky.urs.cz/item/CS_URS_2024_01/742430031" TargetMode="External" /><Relationship Id="rId39" Type="http://schemas.openxmlformats.org/officeDocument/2006/relationships/hyperlink" Target="https://podminky.urs.cz/item/CS_URS_2024_01/998742123" TargetMode="External" /><Relationship Id="rId40" Type="http://schemas.openxmlformats.org/officeDocument/2006/relationships/hyperlink" Target="https://podminky.urs.cz/item/CS_URS_2024_01/998742129" TargetMode="External" /><Relationship Id="rId41" Type="http://schemas.openxmlformats.org/officeDocument/2006/relationships/hyperlink" Target="https://podminky.urs.cz/item/CS_URS_2024_01/HZS2232" TargetMode="External" /><Relationship Id="rId42" Type="http://schemas.openxmlformats.org/officeDocument/2006/relationships/hyperlink" Target="https://podminky.urs.cz/item/CS_URS_2024_01/HZS2492" TargetMode="External" /><Relationship Id="rId43" Type="http://schemas.openxmlformats.org/officeDocument/2006/relationships/hyperlink" Target="https://podminky.urs.cz/item/CS_URS_2024_01/HZS3222" TargetMode="External" /><Relationship Id="rId44" Type="http://schemas.openxmlformats.org/officeDocument/2006/relationships/hyperlink" Target="https://podminky.urs.cz/item/CS_URS_2024_01/HZS4232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45002000" TargetMode="External" /><Relationship Id="rId3" Type="http://schemas.openxmlformats.org/officeDocument/2006/relationships/hyperlink" Target="https://podminky.urs.cz/item/CS_URS_2024_01/071002000" TargetMode="External" /><Relationship Id="rId4" Type="http://schemas.openxmlformats.org/officeDocument/2006/relationships/hyperlink" Target="https://podminky.urs.cz/item/CS_URS_2024_01/081002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20240603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Standardizace konektivity Prvního českého gymnázia v Karlových Varech, p.o.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Národní 445/25, 360 01 Karlovy 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3. 6. 2024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První české gymnázium v Karlových Varech,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Stavební část'!P88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Elektroinstalace'!J30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'02 - Elektroinstalace'!P86</f>
        <v>0</v>
      </c>
      <c r="AV56" s="121">
        <f>'02 - Elektroinstalace'!J33</f>
        <v>0</v>
      </c>
      <c r="AW56" s="121">
        <f>'02 - Elektroinstalace'!J34</f>
        <v>0</v>
      </c>
      <c r="AX56" s="121">
        <f>'02 - Elektroinstalace'!J35</f>
        <v>0</v>
      </c>
      <c r="AY56" s="121">
        <f>'02 - Elektroinstalace'!J36</f>
        <v>0</v>
      </c>
      <c r="AZ56" s="121">
        <f>'02 - Elektroinstalace'!F33</f>
        <v>0</v>
      </c>
      <c r="BA56" s="121">
        <f>'02 - Elektroinstalace'!F34</f>
        <v>0</v>
      </c>
      <c r="BB56" s="121">
        <f>'02 - Elektroinstalace'!F35</f>
        <v>0</v>
      </c>
      <c r="BC56" s="121">
        <f>'02 - Elektroinstalace'!F36</f>
        <v>0</v>
      </c>
      <c r="BD56" s="123">
        <f>'02 - Elektroinstalace'!F37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Vedlejší a ostatní n...'!J30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5">
        <v>0</v>
      </c>
      <c r="AT57" s="126">
        <f>ROUND(SUM(AV57:AW57),2)</f>
        <v>0</v>
      </c>
      <c r="AU57" s="127">
        <f>'03 - Vedlejší a ostatní n...'!P84</f>
        <v>0</v>
      </c>
      <c r="AV57" s="126">
        <f>'03 - Vedlejší a ostatní n...'!J33</f>
        <v>0</v>
      </c>
      <c r="AW57" s="126">
        <f>'03 - Vedlejší a ostatní n...'!J34</f>
        <v>0</v>
      </c>
      <c r="AX57" s="126">
        <f>'03 - Vedlejší a ostatní n...'!J35</f>
        <v>0</v>
      </c>
      <c r="AY57" s="126">
        <f>'03 - Vedlejší a ostatní n...'!J36</f>
        <v>0</v>
      </c>
      <c r="AZ57" s="126">
        <f>'03 - Vedlejší a ostatní n...'!F33</f>
        <v>0</v>
      </c>
      <c r="BA57" s="126">
        <f>'03 - Vedlejší a ostatní n...'!F34</f>
        <v>0</v>
      </c>
      <c r="BB57" s="126">
        <f>'03 - Vedlejší a ostatní n...'!F35</f>
        <v>0</v>
      </c>
      <c r="BC57" s="126">
        <f>'03 - Vedlejší a ostatní n...'!F36</f>
        <v>0</v>
      </c>
      <c r="BD57" s="128">
        <f>'03 - Vedlejší a ostatní n...'!F37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fWtI61H8jo7d3Lsuxs4PLlCjFBKLzDN8awqIYLo/v+PJRVpng27ACCfNjOLAEHgL3YU8eHE6VPHzIkMhvo28NA==" hashValue="RQMDMaof0Vt76ynfAZhoMUl17R+iQTVfaI2rBnyATohKdc0HCReKR4ct92TB3otntiLoAS37fLNzNOfoYp6ou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'!C2" display="/"/>
    <hyperlink ref="A56" location="'02 - Elektroinstalace'!C2" display="/"/>
    <hyperlink ref="A5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Standardizace konektivity Prvního českého gymnázia v Karlových Varech, p.o.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3. 6. 2024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ROUND((SUM(BE88:BE173)),  2)</f>
        <v>0</v>
      </c>
      <c r="G33" s="39"/>
      <c r="H33" s="39"/>
      <c r="I33" s="149">
        <v>0.20999999999999999</v>
      </c>
      <c r="J33" s="148">
        <f>ROUND(((SUM(BE88:BE173))*I33),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ROUND((SUM(BF88:BF173)),  2)</f>
        <v>0</v>
      </c>
      <c r="G34" s="39"/>
      <c r="H34" s="39"/>
      <c r="I34" s="149">
        <v>0.12</v>
      </c>
      <c r="J34" s="148">
        <f>ROUND(((SUM(BF88:BF173))*I34),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ROUND((SUM(BG88:BG173)),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ROUND((SUM(BH88:BH173)),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ROUND((SUM(BI88:BI173)),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Standardizace konektivity Prvního českého gymnázia v Karlových Varech, p.o.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Národní 445/25, 360 01 Karlovy Vary</v>
      </c>
      <c r="G52" s="41"/>
      <c r="H52" s="41"/>
      <c r="I52" s="33" t="s">
        <v>23</v>
      </c>
      <c r="J52" s="73" t="str">
        <f>IF(J12="","",J12)</f>
        <v>3. 6. 2024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První české gymnázium v Karlových Varech, p.o.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J133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100</v>
      </c>
      <c r="E65" s="169"/>
      <c r="F65" s="169"/>
      <c r="G65" s="169"/>
      <c r="H65" s="169"/>
      <c r="I65" s="169"/>
      <c r="J65" s="170">
        <f>J137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J138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J153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J165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61" t="str">
        <f>E7</f>
        <v>Standardizace konektivity Prvního českého gymnázia v Karlových Varech, p.o.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89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01 - Stavební část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Národní 445/25, 360 01 Karlovy Vary</v>
      </c>
      <c r="G82" s="41"/>
      <c r="H82" s="41"/>
      <c r="I82" s="33" t="s">
        <v>23</v>
      </c>
      <c r="J82" s="73" t="str">
        <f>IF(J12="","",J12)</f>
        <v>3. 6. 2024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První české gymnázium v Karlových Varech, p.o.</v>
      </c>
      <c r="G84" s="41"/>
      <c r="H84" s="41"/>
      <c r="I84" s="33" t="s">
        <v>31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105</v>
      </c>
      <c r="D87" s="181" t="s">
        <v>56</v>
      </c>
      <c r="E87" s="181" t="s">
        <v>52</v>
      </c>
      <c r="F87" s="181" t="s">
        <v>53</v>
      </c>
      <c r="G87" s="181" t="s">
        <v>106</v>
      </c>
      <c r="H87" s="181" t="s">
        <v>107</v>
      </c>
      <c r="I87" s="181" t="s">
        <v>108</v>
      </c>
      <c r="J87" s="181" t="s">
        <v>93</v>
      </c>
      <c r="K87" s="182" t="s">
        <v>109</v>
      </c>
      <c r="L87" s="183"/>
      <c r="M87" s="93" t="s">
        <v>19</v>
      </c>
      <c r="N87" s="94" t="s">
        <v>41</v>
      </c>
      <c r="O87" s="94" t="s">
        <v>110</v>
      </c>
      <c r="P87" s="94" t="s">
        <v>111</v>
      </c>
      <c r="Q87" s="94" t="s">
        <v>112</v>
      </c>
      <c r="R87" s="94" t="s">
        <v>113</v>
      </c>
      <c r="S87" s="94" t="s">
        <v>114</v>
      </c>
      <c r="T87" s="95" t="s">
        <v>115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116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P89+P137</f>
        <v>0</v>
      </c>
      <c r="Q88" s="97"/>
      <c r="R88" s="186">
        <f>R89+R137</f>
        <v>0.89630600000000005</v>
      </c>
      <c r="S88" s="97"/>
      <c r="T88" s="187">
        <f>T89+T137</f>
        <v>0.051198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94</v>
      </c>
      <c r="BK88" s="188">
        <f>BK89+BK137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117</v>
      </c>
      <c r="F89" s="192" t="s">
        <v>118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P90+P104+P119+P133</f>
        <v>0</v>
      </c>
      <c r="Q89" s="197"/>
      <c r="R89" s="198">
        <f>R90+R104+R119+R133</f>
        <v>0.78674600000000006</v>
      </c>
      <c r="S89" s="197"/>
      <c r="T89" s="199">
        <f>T90+T104+T119+T133</f>
        <v>0.042197999999999999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119</v>
      </c>
      <c r="BK89" s="202">
        <f>BK90+BK104+BK119+BK133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120</v>
      </c>
      <c r="F90" s="203" t="s">
        <v>121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SUM(P91:P103)</f>
        <v>0</v>
      </c>
      <c r="Q90" s="197"/>
      <c r="R90" s="198">
        <f>SUM(R91:R103)</f>
        <v>0.75192000000000003</v>
      </c>
      <c r="S90" s="197"/>
      <c r="T90" s="199">
        <f>SUM(T91:T103)</f>
        <v>0.0078000000000000005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119</v>
      </c>
      <c r="BK90" s="202">
        <f>SUM(BK91:BK103)</f>
        <v>0</v>
      </c>
    </row>
    <row r="91" s="2" customFormat="1" ht="24.15" customHeight="1">
      <c r="A91" s="39"/>
      <c r="B91" s="40"/>
      <c r="C91" s="205" t="s">
        <v>79</v>
      </c>
      <c r="D91" s="205" t="s">
        <v>122</v>
      </c>
      <c r="E91" s="206" t="s">
        <v>123</v>
      </c>
      <c r="F91" s="207" t="s">
        <v>124</v>
      </c>
      <c r="G91" s="208" t="s">
        <v>125</v>
      </c>
      <c r="H91" s="209">
        <v>6</v>
      </c>
      <c r="I91" s="210"/>
      <c r="J91" s="211">
        <f>ROUND(I91*H91,2)</f>
        <v>0</v>
      </c>
      <c r="K91" s="207" t="s">
        <v>126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0.0037000000000000002</v>
      </c>
      <c r="R91" s="214">
        <f>Q91*H91</f>
        <v>0.022200000000000001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127</v>
      </c>
      <c r="AT91" s="216" t="s">
        <v>122</v>
      </c>
      <c r="AU91" s="216" t="s">
        <v>81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127</v>
      </c>
      <c r="BM91" s="216" t="s">
        <v>128</v>
      </c>
    </row>
    <row r="92" s="2" customFormat="1">
      <c r="A92" s="39"/>
      <c r="B92" s="40"/>
      <c r="C92" s="41"/>
      <c r="D92" s="218" t="s">
        <v>129</v>
      </c>
      <c r="E92" s="41"/>
      <c r="F92" s="219" t="s">
        <v>130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81</v>
      </c>
    </row>
    <row r="93" s="2" customFormat="1">
      <c r="A93" s="39"/>
      <c r="B93" s="40"/>
      <c r="C93" s="41"/>
      <c r="D93" s="223" t="s">
        <v>131</v>
      </c>
      <c r="E93" s="41"/>
      <c r="F93" s="224" t="s">
        <v>132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81</v>
      </c>
    </row>
    <row r="94" s="13" customFormat="1">
      <c r="A94" s="13"/>
      <c r="B94" s="225"/>
      <c r="C94" s="226"/>
      <c r="D94" s="218" t="s">
        <v>133</v>
      </c>
      <c r="E94" s="227" t="s">
        <v>19</v>
      </c>
      <c r="F94" s="228" t="s">
        <v>134</v>
      </c>
      <c r="G94" s="226"/>
      <c r="H94" s="227" t="s">
        <v>19</v>
      </c>
      <c r="I94" s="229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133</v>
      </c>
      <c r="AU94" s="234" t="s">
        <v>81</v>
      </c>
      <c r="AV94" s="13" t="s">
        <v>79</v>
      </c>
      <c r="AW94" s="13" t="s">
        <v>33</v>
      </c>
      <c r="AX94" s="13" t="s">
        <v>71</v>
      </c>
      <c r="AY94" s="234" t="s">
        <v>119</v>
      </c>
    </row>
    <row r="95" s="14" customFormat="1">
      <c r="A95" s="14"/>
      <c r="B95" s="235"/>
      <c r="C95" s="236"/>
      <c r="D95" s="218" t="s">
        <v>133</v>
      </c>
      <c r="E95" s="237" t="s">
        <v>19</v>
      </c>
      <c r="F95" s="238" t="s">
        <v>120</v>
      </c>
      <c r="G95" s="236"/>
      <c r="H95" s="239">
        <v>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133</v>
      </c>
      <c r="AU95" s="245" t="s">
        <v>81</v>
      </c>
      <c r="AV95" s="14" t="s">
        <v>81</v>
      </c>
      <c r="AW95" s="14" t="s">
        <v>33</v>
      </c>
      <c r="AX95" s="14" t="s">
        <v>79</v>
      </c>
      <c r="AY95" s="245" t="s">
        <v>119</v>
      </c>
    </row>
    <row r="96" s="2" customFormat="1" ht="24.15" customHeight="1">
      <c r="A96" s="39"/>
      <c r="B96" s="40"/>
      <c r="C96" s="205" t="s">
        <v>81</v>
      </c>
      <c r="D96" s="205" t="s">
        <v>122</v>
      </c>
      <c r="E96" s="206" t="s">
        <v>135</v>
      </c>
      <c r="F96" s="207" t="s">
        <v>136</v>
      </c>
      <c r="G96" s="208" t="s">
        <v>125</v>
      </c>
      <c r="H96" s="209">
        <v>192</v>
      </c>
      <c r="I96" s="210"/>
      <c r="J96" s="211">
        <f>ROUND(I96*H96,2)</f>
        <v>0</v>
      </c>
      <c r="K96" s="207" t="s">
        <v>126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0.0037599999999999999</v>
      </c>
      <c r="R96" s="214">
        <f>Q96*H96</f>
        <v>0.72192000000000001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127</v>
      </c>
      <c r="AT96" s="216" t="s">
        <v>122</v>
      </c>
      <c r="AU96" s="216" t="s">
        <v>81</v>
      </c>
      <c r="AY96" s="18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127</v>
      </c>
      <c r="BM96" s="216" t="s">
        <v>137</v>
      </c>
    </row>
    <row r="97" s="2" customFormat="1">
      <c r="A97" s="39"/>
      <c r="B97" s="40"/>
      <c r="C97" s="41"/>
      <c r="D97" s="218" t="s">
        <v>129</v>
      </c>
      <c r="E97" s="41"/>
      <c r="F97" s="219" t="s">
        <v>138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81</v>
      </c>
    </row>
    <row r="98" s="2" customFormat="1">
      <c r="A98" s="39"/>
      <c r="B98" s="40"/>
      <c r="C98" s="41"/>
      <c r="D98" s="223" t="s">
        <v>131</v>
      </c>
      <c r="E98" s="41"/>
      <c r="F98" s="224" t="s">
        <v>139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81</v>
      </c>
    </row>
    <row r="99" s="13" customFormat="1">
      <c r="A99" s="13"/>
      <c r="B99" s="225"/>
      <c r="C99" s="226"/>
      <c r="D99" s="218" t="s">
        <v>133</v>
      </c>
      <c r="E99" s="227" t="s">
        <v>19</v>
      </c>
      <c r="F99" s="228" t="s">
        <v>140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133</v>
      </c>
      <c r="AU99" s="234" t="s">
        <v>81</v>
      </c>
      <c r="AV99" s="13" t="s">
        <v>79</v>
      </c>
      <c r="AW99" s="13" t="s">
        <v>33</v>
      </c>
      <c r="AX99" s="13" t="s">
        <v>71</v>
      </c>
      <c r="AY99" s="234" t="s">
        <v>119</v>
      </c>
    </row>
    <row r="100" s="14" customFormat="1">
      <c r="A100" s="14"/>
      <c r="B100" s="235"/>
      <c r="C100" s="236"/>
      <c r="D100" s="218" t="s">
        <v>133</v>
      </c>
      <c r="E100" s="237" t="s">
        <v>19</v>
      </c>
      <c r="F100" s="238" t="s">
        <v>141</v>
      </c>
      <c r="G100" s="236"/>
      <c r="H100" s="239">
        <v>192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133</v>
      </c>
      <c r="AU100" s="245" t="s">
        <v>81</v>
      </c>
      <c r="AV100" s="14" t="s">
        <v>81</v>
      </c>
      <c r="AW100" s="14" t="s">
        <v>33</v>
      </c>
      <c r="AX100" s="14" t="s">
        <v>79</v>
      </c>
      <c r="AY100" s="245" t="s">
        <v>119</v>
      </c>
    </row>
    <row r="101" s="2" customFormat="1" ht="16.5" customHeight="1">
      <c r="A101" s="39"/>
      <c r="B101" s="40"/>
      <c r="C101" s="205" t="s">
        <v>142</v>
      </c>
      <c r="D101" s="205" t="s">
        <v>122</v>
      </c>
      <c r="E101" s="206" t="s">
        <v>143</v>
      </c>
      <c r="F101" s="207" t="s">
        <v>144</v>
      </c>
      <c r="G101" s="208" t="s">
        <v>145</v>
      </c>
      <c r="H101" s="209">
        <v>130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6.0000000000000002E-05</v>
      </c>
      <c r="R101" s="214">
        <f>Q101*H101</f>
        <v>0.0078000000000000005</v>
      </c>
      <c r="S101" s="214">
        <v>6.0000000000000002E-05</v>
      </c>
      <c r="T101" s="215">
        <f>S101*H101</f>
        <v>0.0078000000000000005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81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127</v>
      </c>
      <c r="BM101" s="216" t="s">
        <v>146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147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81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148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81</v>
      </c>
    </row>
    <row r="104" s="12" customFormat="1" ht="22.8" customHeight="1">
      <c r="A104" s="12"/>
      <c r="B104" s="189"/>
      <c r="C104" s="190"/>
      <c r="D104" s="191" t="s">
        <v>70</v>
      </c>
      <c r="E104" s="203" t="s">
        <v>149</v>
      </c>
      <c r="F104" s="203" t="s">
        <v>150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SUM(P105:P118)</f>
        <v>0</v>
      </c>
      <c r="Q104" s="197"/>
      <c r="R104" s="198">
        <f>SUM(R105:R118)</f>
        <v>0.034825999999999996</v>
      </c>
      <c r="S104" s="197"/>
      <c r="T104" s="199">
        <f>SUM(T105:T118)</f>
        <v>0.034397999999999998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79</v>
      </c>
      <c r="AT104" s="201" t="s">
        <v>70</v>
      </c>
      <c r="AU104" s="201" t="s">
        <v>79</v>
      </c>
      <c r="AY104" s="200" t="s">
        <v>119</v>
      </c>
      <c r="BK104" s="202">
        <f>SUM(BK105:BK118)</f>
        <v>0</v>
      </c>
    </row>
    <row r="105" s="2" customFormat="1" ht="33" customHeight="1">
      <c r="A105" s="39"/>
      <c r="B105" s="40"/>
      <c r="C105" s="205" t="s">
        <v>127</v>
      </c>
      <c r="D105" s="205" t="s">
        <v>122</v>
      </c>
      <c r="E105" s="206" t="s">
        <v>151</v>
      </c>
      <c r="F105" s="207" t="s">
        <v>152</v>
      </c>
      <c r="G105" s="208" t="s">
        <v>145</v>
      </c>
      <c r="H105" s="209">
        <v>130</v>
      </c>
      <c r="I105" s="210"/>
      <c r="J105" s="211">
        <f>ROUND(I105*H105,2)</f>
        <v>0</v>
      </c>
      <c r="K105" s="207" t="s">
        <v>126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0.00012999999999999999</v>
      </c>
      <c r="R105" s="214">
        <f>Q105*H105</f>
        <v>0.016899999999999998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153</v>
      </c>
      <c r="AT105" s="216" t="s">
        <v>122</v>
      </c>
      <c r="AU105" s="216" t="s">
        <v>81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153</v>
      </c>
      <c r="BM105" s="216" t="s">
        <v>154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155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81</v>
      </c>
    </row>
    <row r="107" s="2" customFormat="1">
      <c r="A107" s="39"/>
      <c r="B107" s="40"/>
      <c r="C107" s="41"/>
      <c r="D107" s="223" t="s">
        <v>131</v>
      </c>
      <c r="E107" s="41"/>
      <c r="F107" s="224" t="s">
        <v>156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81</v>
      </c>
    </row>
    <row r="108" s="2" customFormat="1" ht="24.15" customHeight="1">
      <c r="A108" s="39"/>
      <c r="B108" s="40"/>
      <c r="C108" s="205" t="s">
        <v>157</v>
      </c>
      <c r="D108" s="205" t="s">
        <v>122</v>
      </c>
      <c r="E108" s="206" t="s">
        <v>158</v>
      </c>
      <c r="F108" s="207" t="s">
        <v>159</v>
      </c>
      <c r="G108" s="208" t="s">
        <v>145</v>
      </c>
      <c r="H108" s="209">
        <v>130</v>
      </c>
      <c r="I108" s="210"/>
      <c r="J108" s="211">
        <f>ROUND(I108*H108,2)</f>
        <v>0</v>
      </c>
      <c r="K108" s="207" t="s">
        <v>126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4.0000000000000003E-05</v>
      </c>
      <c r="R108" s="214">
        <f>Q108*H108</f>
        <v>0.0052000000000000006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127</v>
      </c>
      <c r="AT108" s="216" t="s">
        <v>122</v>
      </c>
      <c r="AU108" s="216" t="s">
        <v>81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127</v>
      </c>
      <c r="BM108" s="216" t="s">
        <v>160</v>
      </c>
    </row>
    <row r="109" s="2" customFormat="1">
      <c r="A109" s="39"/>
      <c r="B109" s="40"/>
      <c r="C109" s="41"/>
      <c r="D109" s="218" t="s">
        <v>129</v>
      </c>
      <c r="E109" s="41"/>
      <c r="F109" s="219" t="s">
        <v>161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81</v>
      </c>
    </row>
    <row r="110" s="2" customFormat="1">
      <c r="A110" s="39"/>
      <c r="B110" s="40"/>
      <c r="C110" s="41"/>
      <c r="D110" s="223" t="s">
        <v>131</v>
      </c>
      <c r="E110" s="41"/>
      <c r="F110" s="224" t="s">
        <v>162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81</v>
      </c>
    </row>
    <row r="111" s="2" customFormat="1" ht="24.15" customHeight="1">
      <c r="A111" s="39"/>
      <c r="B111" s="40"/>
      <c r="C111" s="205" t="s">
        <v>120</v>
      </c>
      <c r="D111" s="205" t="s">
        <v>122</v>
      </c>
      <c r="E111" s="206" t="s">
        <v>163</v>
      </c>
      <c r="F111" s="207" t="s">
        <v>164</v>
      </c>
      <c r="G111" s="208" t="s">
        <v>165</v>
      </c>
      <c r="H111" s="209">
        <v>14.4</v>
      </c>
      <c r="I111" s="210"/>
      <c r="J111" s="211">
        <f>ROUND(I111*H111,2)</f>
        <v>0</v>
      </c>
      <c r="K111" s="207" t="s">
        <v>126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0.00076000000000000004</v>
      </c>
      <c r="R111" s="214">
        <f>Q111*H111</f>
        <v>0.010944000000000001</v>
      </c>
      <c r="S111" s="214">
        <v>0.0020999999999999999</v>
      </c>
      <c r="T111" s="215">
        <f>S111*H111</f>
        <v>0.03024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127</v>
      </c>
      <c r="AT111" s="216" t="s">
        <v>122</v>
      </c>
      <c r="AU111" s="216" t="s">
        <v>81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127</v>
      </c>
      <c r="BM111" s="216" t="s">
        <v>166</v>
      </c>
    </row>
    <row r="112" s="2" customFormat="1">
      <c r="A112" s="39"/>
      <c r="B112" s="40"/>
      <c r="C112" s="41"/>
      <c r="D112" s="218" t="s">
        <v>129</v>
      </c>
      <c r="E112" s="41"/>
      <c r="F112" s="219" t="s">
        <v>167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81</v>
      </c>
    </row>
    <row r="113" s="2" customFormat="1">
      <c r="A113" s="39"/>
      <c r="B113" s="40"/>
      <c r="C113" s="41"/>
      <c r="D113" s="223" t="s">
        <v>131</v>
      </c>
      <c r="E113" s="41"/>
      <c r="F113" s="224" t="s">
        <v>168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131</v>
      </c>
      <c r="AU113" s="18" t="s">
        <v>81</v>
      </c>
    </row>
    <row r="114" s="14" customFormat="1">
      <c r="A114" s="14"/>
      <c r="B114" s="235"/>
      <c r="C114" s="236"/>
      <c r="D114" s="218" t="s">
        <v>133</v>
      </c>
      <c r="E114" s="237" t="s">
        <v>19</v>
      </c>
      <c r="F114" s="238" t="s">
        <v>169</v>
      </c>
      <c r="G114" s="236"/>
      <c r="H114" s="239">
        <v>14.4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133</v>
      </c>
      <c r="AU114" s="245" t="s">
        <v>81</v>
      </c>
      <c r="AV114" s="14" t="s">
        <v>81</v>
      </c>
      <c r="AW114" s="14" t="s">
        <v>33</v>
      </c>
      <c r="AX114" s="14" t="s">
        <v>79</v>
      </c>
      <c r="AY114" s="245" t="s">
        <v>119</v>
      </c>
    </row>
    <row r="115" s="2" customFormat="1" ht="24.15" customHeight="1">
      <c r="A115" s="39"/>
      <c r="B115" s="40"/>
      <c r="C115" s="205" t="s">
        <v>170</v>
      </c>
      <c r="D115" s="205" t="s">
        <v>122</v>
      </c>
      <c r="E115" s="206" t="s">
        <v>171</v>
      </c>
      <c r="F115" s="207" t="s">
        <v>172</v>
      </c>
      <c r="G115" s="208" t="s">
        <v>165</v>
      </c>
      <c r="H115" s="209">
        <v>1.98</v>
      </c>
      <c r="I115" s="210"/>
      <c r="J115" s="211">
        <f>ROUND(I115*H115,2)</f>
        <v>0</v>
      </c>
      <c r="K115" s="207" t="s">
        <v>126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0.00089999999999999998</v>
      </c>
      <c r="R115" s="214">
        <f>Q115*H115</f>
        <v>0.001782</v>
      </c>
      <c r="S115" s="214">
        <v>0.0020999999999999999</v>
      </c>
      <c r="T115" s="215">
        <f>S115*H115</f>
        <v>0.0041579999999999994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81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127</v>
      </c>
      <c r="BM115" s="216" t="s">
        <v>173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174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81</v>
      </c>
    </row>
    <row r="117" s="2" customFormat="1">
      <c r="A117" s="39"/>
      <c r="B117" s="40"/>
      <c r="C117" s="41"/>
      <c r="D117" s="223" t="s">
        <v>131</v>
      </c>
      <c r="E117" s="41"/>
      <c r="F117" s="224" t="s">
        <v>175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81</v>
      </c>
    </row>
    <row r="118" s="14" customFormat="1">
      <c r="A118" s="14"/>
      <c r="B118" s="235"/>
      <c r="C118" s="236"/>
      <c r="D118" s="218" t="s">
        <v>133</v>
      </c>
      <c r="E118" s="237" t="s">
        <v>19</v>
      </c>
      <c r="F118" s="238" t="s">
        <v>176</v>
      </c>
      <c r="G118" s="236"/>
      <c r="H118" s="239">
        <v>1.98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133</v>
      </c>
      <c r="AU118" s="245" t="s">
        <v>81</v>
      </c>
      <c r="AV118" s="14" t="s">
        <v>81</v>
      </c>
      <c r="AW118" s="14" t="s">
        <v>33</v>
      </c>
      <c r="AX118" s="14" t="s">
        <v>79</v>
      </c>
      <c r="AY118" s="245" t="s">
        <v>119</v>
      </c>
    </row>
    <row r="119" s="12" customFormat="1" ht="22.8" customHeight="1">
      <c r="A119" s="12"/>
      <c r="B119" s="189"/>
      <c r="C119" s="190"/>
      <c r="D119" s="191" t="s">
        <v>70</v>
      </c>
      <c r="E119" s="203" t="s">
        <v>177</v>
      </c>
      <c r="F119" s="203" t="s">
        <v>178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SUM(P120:P132)</f>
        <v>0</v>
      </c>
      <c r="Q119" s="197"/>
      <c r="R119" s="198">
        <f>SUM(R120:R132)</f>
        <v>0</v>
      </c>
      <c r="S119" s="197"/>
      <c r="T119" s="199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79</v>
      </c>
      <c r="AT119" s="201" t="s">
        <v>70</v>
      </c>
      <c r="AU119" s="201" t="s">
        <v>79</v>
      </c>
      <c r="AY119" s="200" t="s">
        <v>119</v>
      </c>
      <c r="BK119" s="202">
        <f>SUM(BK120:BK132)</f>
        <v>0</v>
      </c>
    </row>
    <row r="120" s="2" customFormat="1" ht="24.15" customHeight="1">
      <c r="A120" s="39"/>
      <c r="B120" s="40"/>
      <c r="C120" s="205" t="s">
        <v>179</v>
      </c>
      <c r="D120" s="205" t="s">
        <v>122</v>
      </c>
      <c r="E120" s="206" t="s">
        <v>180</v>
      </c>
      <c r="F120" s="207" t="s">
        <v>181</v>
      </c>
      <c r="G120" s="208" t="s">
        <v>182</v>
      </c>
      <c r="H120" s="209">
        <v>0.050999999999999997</v>
      </c>
      <c r="I120" s="210"/>
      <c r="J120" s="211">
        <f>ROUND(I120*H120,2)</f>
        <v>0</v>
      </c>
      <c r="K120" s="207" t="s">
        <v>126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127</v>
      </c>
      <c r="AT120" s="216" t="s">
        <v>122</v>
      </c>
      <c r="AU120" s="216" t="s">
        <v>81</v>
      </c>
      <c r="AY120" s="18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127</v>
      </c>
      <c r="BM120" s="216" t="s">
        <v>183</v>
      </c>
    </row>
    <row r="121" s="2" customFormat="1">
      <c r="A121" s="39"/>
      <c r="B121" s="40"/>
      <c r="C121" s="41"/>
      <c r="D121" s="218" t="s">
        <v>129</v>
      </c>
      <c r="E121" s="41"/>
      <c r="F121" s="219" t="s">
        <v>184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81</v>
      </c>
    </row>
    <row r="122" s="2" customFormat="1">
      <c r="A122" s="39"/>
      <c r="B122" s="40"/>
      <c r="C122" s="41"/>
      <c r="D122" s="223" t="s">
        <v>131</v>
      </c>
      <c r="E122" s="41"/>
      <c r="F122" s="224" t="s">
        <v>185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131</v>
      </c>
      <c r="AU122" s="18" t="s">
        <v>81</v>
      </c>
    </row>
    <row r="123" s="2" customFormat="1" ht="24.15" customHeight="1">
      <c r="A123" s="39"/>
      <c r="B123" s="40"/>
      <c r="C123" s="205" t="s">
        <v>149</v>
      </c>
      <c r="D123" s="205" t="s">
        <v>122</v>
      </c>
      <c r="E123" s="206" t="s">
        <v>186</v>
      </c>
      <c r="F123" s="207" t="s">
        <v>187</v>
      </c>
      <c r="G123" s="208" t="s">
        <v>182</v>
      </c>
      <c r="H123" s="209">
        <v>0.050999999999999997</v>
      </c>
      <c r="I123" s="210"/>
      <c r="J123" s="211">
        <f>ROUND(I123*H123,2)</f>
        <v>0</v>
      </c>
      <c r="K123" s="207" t="s">
        <v>126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127</v>
      </c>
      <c r="AT123" s="216" t="s">
        <v>122</v>
      </c>
      <c r="AU123" s="216" t="s">
        <v>81</v>
      </c>
      <c r="AY123" s="18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127</v>
      </c>
      <c r="BM123" s="216" t="s">
        <v>188</v>
      </c>
    </row>
    <row r="124" s="2" customFormat="1">
      <c r="A124" s="39"/>
      <c r="B124" s="40"/>
      <c r="C124" s="41"/>
      <c r="D124" s="218" t="s">
        <v>129</v>
      </c>
      <c r="E124" s="41"/>
      <c r="F124" s="219" t="s">
        <v>189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129</v>
      </c>
      <c r="AU124" s="18" t="s">
        <v>81</v>
      </c>
    </row>
    <row r="125" s="2" customFormat="1">
      <c r="A125" s="39"/>
      <c r="B125" s="40"/>
      <c r="C125" s="41"/>
      <c r="D125" s="223" t="s">
        <v>131</v>
      </c>
      <c r="E125" s="41"/>
      <c r="F125" s="224" t="s">
        <v>190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81</v>
      </c>
    </row>
    <row r="126" s="2" customFormat="1" ht="24.15" customHeight="1">
      <c r="A126" s="39"/>
      <c r="B126" s="40"/>
      <c r="C126" s="205" t="s">
        <v>191</v>
      </c>
      <c r="D126" s="205" t="s">
        <v>122</v>
      </c>
      <c r="E126" s="206" t="s">
        <v>192</v>
      </c>
      <c r="F126" s="207" t="s">
        <v>193</v>
      </c>
      <c r="G126" s="208" t="s">
        <v>182</v>
      </c>
      <c r="H126" s="209">
        <v>1.4790000000000001</v>
      </c>
      <c r="I126" s="210"/>
      <c r="J126" s="211">
        <f>ROUND(I126*H126,2)</f>
        <v>0</v>
      </c>
      <c r="K126" s="207" t="s">
        <v>126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81</v>
      </c>
      <c r="AY126" s="18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127</v>
      </c>
      <c r="BM126" s="216" t="s">
        <v>194</v>
      </c>
    </row>
    <row r="127" s="2" customFormat="1">
      <c r="A127" s="39"/>
      <c r="B127" s="40"/>
      <c r="C127" s="41"/>
      <c r="D127" s="218" t="s">
        <v>129</v>
      </c>
      <c r="E127" s="41"/>
      <c r="F127" s="219" t="s">
        <v>195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81</v>
      </c>
    </row>
    <row r="128" s="2" customFormat="1">
      <c r="A128" s="39"/>
      <c r="B128" s="40"/>
      <c r="C128" s="41"/>
      <c r="D128" s="223" t="s">
        <v>131</v>
      </c>
      <c r="E128" s="41"/>
      <c r="F128" s="224" t="s">
        <v>196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131</v>
      </c>
      <c r="AU128" s="18" t="s">
        <v>81</v>
      </c>
    </row>
    <row r="129" s="14" customFormat="1">
      <c r="A129" s="14"/>
      <c r="B129" s="235"/>
      <c r="C129" s="236"/>
      <c r="D129" s="218" t="s">
        <v>133</v>
      </c>
      <c r="E129" s="237" t="s">
        <v>19</v>
      </c>
      <c r="F129" s="238" t="s">
        <v>197</v>
      </c>
      <c r="G129" s="236"/>
      <c r="H129" s="239">
        <v>1.4790000000000001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133</v>
      </c>
      <c r="AU129" s="245" t="s">
        <v>81</v>
      </c>
      <c r="AV129" s="14" t="s">
        <v>81</v>
      </c>
      <c r="AW129" s="14" t="s">
        <v>33</v>
      </c>
      <c r="AX129" s="14" t="s">
        <v>79</v>
      </c>
      <c r="AY129" s="245" t="s">
        <v>119</v>
      </c>
    </row>
    <row r="130" s="2" customFormat="1" ht="33" customHeight="1">
      <c r="A130" s="39"/>
      <c r="B130" s="40"/>
      <c r="C130" s="205" t="s">
        <v>198</v>
      </c>
      <c r="D130" s="205" t="s">
        <v>122</v>
      </c>
      <c r="E130" s="206" t="s">
        <v>199</v>
      </c>
      <c r="F130" s="207" t="s">
        <v>200</v>
      </c>
      <c r="G130" s="208" t="s">
        <v>182</v>
      </c>
      <c r="H130" s="209">
        <v>0.050999999999999997</v>
      </c>
      <c r="I130" s="210"/>
      <c r="J130" s="211">
        <f>ROUND(I130*H130,2)</f>
        <v>0</v>
      </c>
      <c r="K130" s="207" t="s">
        <v>126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127</v>
      </c>
      <c r="AT130" s="216" t="s">
        <v>122</v>
      </c>
      <c r="AU130" s="216" t="s">
        <v>81</v>
      </c>
      <c r="AY130" s="18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127</v>
      </c>
      <c r="BM130" s="216" t="s">
        <v>201</v>
      </c>
    </row>
    <row r="131" s="2" customFormat="1">
      <c r="A131" s="39"/>
      <c r="B131" s="40"/>
      <c r="C131" s="41"/>
      <c r="D131" s="218" t="s">
        <v>129</v>
      </c>
      <c r="E131" s="41"/>
      <c r="F131" s="219" t="s">
        <v>202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81</v>
      </c>
    </row>
    <row r="132" s="2" customFormat="1">
      <c r="A132" s="39"/>
      <c r="B132" s="40"/>
      <c r="C132" s="41"/>
      <c r="D132" s="223" t="s">
        <v>131</v>
      </c>
      <c r="E132" s="41"/>
      <c r="F132" s="224" t="s">
        <v>203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131</v>
      </c>
      <c r="AU132" s="18" t="s">
        <v>81</v>
      </c>
    </row>
    <row r="133" s="12" customFormat="1" ht="22.8" customHeight="1">
      <c r="A133" s="12"/>
      <c r="B133" s="189"/>
      <c r="C133" s="190"/>
      <c r="D133" s="191" t="s">
        <v>70</v>
      </c>
      <c r="E133" s="203" t="s">
        <v>204</v>
      </c>
      <c r="F133" s="203" t="s">
        <v>205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SUM(P134:P136)</f>
        <v>0</v>
      </c>
      <c r="Q133" s="197"/>
      <c r="R133" s="198">
        <f>SUM(R134:R136)</f>
        <v>0</v>
      </c>
      <c r="S133" s="197"/>
      <c r="T133" s="19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79</v>
      </c>
      <c r="AT133" s="201" t="s">
        <v>70</v>
      </c>
      <c r="AU133" s="201" t="s">
        <v>79</v>
      </c>
      <c r="AY133" s="200" t="s">
        <v>119</v>
      </c>
      <c r="BK133" s="202">
        <f>SUM(BK134:BK136)</f>
        <v>0</v>
      </c>
    </row>
    <row r="134" s="2" customFormat="1" ht="24.15" customHeight="1">
      <c r="A134" s="39"/>
      <c r="B134" s="40"/>
      <c r="C134" s="205" t="s">
        <v>8</v>
      </c>
      <c r="D134" s="205" t="s">
        <v>122</v>
      </c>
      <c r="E134" s="206" t="s">
        <v>206</v>
      </c>
      <c r="F134" s="207" t="s">
        <v>207</v>
      </c>
      <c r="G134" s="208" t="s">
        <v>182</v>
      </c>
      <c r="H134" s="209">
        <v>0.77000000000000002</v>
      </c>
      <c r="I134" s="210"/>
      <c r="J134" s="211">
        <f>ROUND(I134*H134,2)</f>
        <v>0</v>
      </c>
      <c r="K134" s="207" t="s">
        <v>126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127</v>
      </c>
      <c r="AT134" s="216" t="s">
        <v>122</v>
      </c>
      <c r="AU134" s="216" t="s">
        <v>81</v>
      </c>
      <c r="AY134" s="18" t="s">
        <v>119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127</v>
      </c>
      <c r="BM134" s="216" t="s">
        <v>208</v>
      </c>
    </row>
    <row r="135" s="2" customFormat="1">
      <c r="A135" s="39"/>
      <c r="B135" s="40"/>
      <c r="C135" s="41"/>
      <c r="D135" s="218" t="s">
        <v>129</v>
      </c>
      <c r="E135" s="41"/>
      <c r="F135" s="219" t="s">
        <v>209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81</v>
      </c>
    </row>
    <row r="136" s="2" customFormat="1">
      <c r="A136" s="39"/>
      <c r="B136" s="40"/>
      <c r="C136" s="41"/>
      <c r="D136" s="223" t="s">
        <v>131</v>
      </c>
      <c r="E136" s="41"/>
      <c r="F136" s="224" t="s">
        <v>210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131</v>
      </c>
      <c r="AU136" s="18" t="s">
        <v>81</v>
      </c>
    </row>
    <row r="137" s="12" customFormat="1" ht="25.92" customHeight="1">
      <c r="A137" s="12"/>
      <c r="B137" s="189"/>
      <c r="C137" s="190"/>
      <c r="D137" s="191" t="s">
        <v>70</v>
      </c>
      <c r="E137" s="192" t="s">
        <v>211</v>
      </c>
      <c r="F137" s="192" t="s">
        <v>212</v>
      </c>
      <c r="G137" s="190"/>
      <c r="H137" s="190"/>
      <c r="I137" s="193"/>
      <c r="J137" s="194">
        <f>BK137</f>
        <v>0</v>
      </c>
      <c r="K137" s="190"/>
      <c r="L137" s="195"/>
      <c r="M137" s="196"/>
      <c r="N137" s="197"/>
      <c r="O137" s="197"/>
      <c r="P137" s="198">
        <f>P138+P153+P165</f>
        <v>0</v>
      </c>
      <c r="Q137" s="197"/>
      <c r="R137" s="198">
        <f>R138+R153+R165</f>
        <v>0.10955999999999999</v>
      </c>
      <c r="S137" s="197"/>
      <c r="T137" s="199">
        <f>T138+T153+T165</f>
        <v>0.0090000000000000011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81</v>
      </c>
      <c r="AT137" s="201" t="s">
        <v>70</v>
      </c>
      <c r="AU137" s="201" t="s">
        <v>71</v>
      </c>
      <c r="AY137" s="200" t="s">
        <v>119</v>
      </c>
      <c r="BK137" s="202">
        <f>BK138+BK153+BK165</f>
        <v>0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213</v>
      </c>
      <c r="F138" s="203" t="s">
        <v>214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SUM(P139:P152)</f>
        <v>0</v>
      </c>
      <c r="Q138" s="197"/>
      <c r="R138" s="198">
        <f>SUM(R139:R152)</f>
        <v>0.05706</v>
      </c>
      <c r="S138" s="197"/>
      <c r="T138" s="19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81</v>
      </c>
      <c r="AT138" s="201" t="s">
        <v>70</v>
      </c>
      <c r="AU138" s="201" t="s">
        <v>79</v>
      </c>
      <c r="AY138" s="200" t="s">
        <v>119</v>
      </c>
      <c r="BK138" s="202">
        <f>SUM(BK139:BK152)</f>
        <v>0</v>
      </c>
    </row>
    <row r="139" s="2" customFormat="1" ht="33" customHeight="1">
      <c r="A139" s="39"/>
      <c r="B139" s="40"/>
      <c r="C139" s="205" t="s">
        <v>215</v>
      </c>
      <c r="D139" s="205" t="s">
        <v>122</v>
      </c>
      <c r="E139" s="206" t="s">
        <v>216</v>
      </c>
      <c r="F139" s="207" t="s">
        <v>217</v>
      </c>
      <c r="G139" s="208" t="s">
        <v>125</v>
      </c>
      <c r="H139" s="209">
        <v>96</v>
      </c>
      <c r="I139" s="210"/>
      <c r="J139" s="211">
        <f>ROUND(I139*H139,2)</f>
        <v>0</v>
      </c>
      <c r="K139" s="207" t="s">
        <v>218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0.00054000000000000001</v>
      </c>
      <c r="R139" s="214">
        <f>Q139*H139</f>
        <v>0.051839999999999997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153</v>
      </c>
      <c r="AT139" s="216" t="s">
        <v>122</v>
      </c>
      <c r="AU139" s="216" t="s">
        <v>81</v>
      </c>
      <c r="AY139" s="18" t="s">
        <v>119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153</v>
      </c>
      <c r="BM139" s="216" t="s">
        <v>219</v>
      </c>
    </row>
    <row r="140" s="2" customFormat="1">
      <c r="A140" s="39"/>
      <c r="B140" s="40"/>
      <c r="C140" s="41"/>
      <c r="D140" s="218" t="s">
        <v>129</v>
      </c>
      <c r="E140" s="41"/>
      <c r="F140" s="219" t="s">
        <v>217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129</v>
      </c>
      <c r="AU140" s="18" t="s">
        <v>81</v>
      </c>
    </row>
    <row r="141" s="13" customFormat="1">
      <c r="A141" s="13"/>
      <c r="B141" s="225"/>
      <c r="C141" s="226"/>
      <c r="D141" s="218" t="s">
        <v>133</v>
      </c>
      <c r="E141" s="227" t="s">
        <v>19</v>
      </c>
      <c r="F141" s="228" t="s">
        <v>220</v>
      </c>
      <c r="G141" s="226"/>
      <c r="H141" s="227" t="s">
        <v>19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133</v>
      </c>
      <c r="AU141" s="234" t="s">
        <v>81</v>
      </c>
      <c r="AV141" s="13" t="s">
        <v>79</v>
      </c>
      <c r="AW141" s="13" t="s">
        <v>33</v>
      </c>
      <c r="AX141" s="13" t="s">
        <v>71</v>
      </c>
      <c r="AY141" s="234" t="s">
        <v>119</v>
      </c>
    </row>
    <row r="142" s="14" customFormat="1">
      <c r="A142" s="14"/>
      <c r="B142" s="235"/>
      <c r="C142" s="236"/>
      <c r="D142" s="218" t="s">
        <v>133</v>
      </c>
      <c r="E142" s="237" t="s">
        <v>19</v>
      </c>
      <c r="F142" s="238" t="s">
        <v>221</v>
      </c>
      <c r="G142" s="236"/>
      <c r="H142" s="239">
        <v>96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133</v>
      </c>
      <c r="AU142" s="245" t="s">
        <v>81</v>
      </c>
      <c r="AV142" s="14" t="s">
        <v>81</v>
      </c>
      <c r="AW142" s="14" t="s">
        <v>33</v>
      </c>
      <c r="AX142" s="14" t="s">
        <v>79</v>
      </c>
      <c r="AY142" s="245" t="s">
        <v>119</v>
      </c>
    </row>
    <row r="143" s="2" customFormat="1" ht="24.15" customHeight="1">
      <c r="A143" s="39"/>
      <c r="B143" s="40"/>
      <c r="C143" s="205" t="s">
        <v>222</v>
      </c>
      <c r="D143" s="205" t="s">
        <v>122</v>
      </c>
      <c r="E143" s="206" t="s">
        <v>223</v>
      </c>
      <c r="F143" s="207" t="s">
        <v>224</v>
      </c>
      <c r="G143" s="208" t="s">
        <v>125</v>
      </c>
      <c r="H143" s="209">
        <v>6</v>
      </c>
      <c r="I143" s="210"/>
      <c r="J143" s="211">
        <f>ROUND(I143*H143,2)</f>
        <v>0</v>
      </c>
      <c r="K143" s="207" t="s">
        <v>218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0.00087000000000000001</v>
      </c>
      <c r="R143" s="214">
        <f>Q143*H143</f>
        <v>0.0052199999999999998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153</v>
      </c>
      <c r="AT143" s="216" t="s">
        <v>122</v>
      </c>
      <c r="AU143" s="216" t="s">
        <v>81</v>
      </c>
      <c r="AY143" s="18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153</v>
      </c>
      <c r="BM143" s="216" t="s">
        <v>225</v>
      </c>
    </row>
    <row r="144" s="2" customFormat="1">
      <c r="A144" s="39"/>
      <c r="B144" s="40"/>
      <c r="C144" s="41"/>
      <c r="D144" s="218" t="s">
        <v>129</v>
      </c>
      <c r="E144" s="41"/>
      <c r="F144" s="219" t="s">
        <v>224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81</v>
      </c>
    </row>
    <row r="145" s="13" customFormat="1">
      <c r="A145" s="13"/>
      <c r="B145" s="225"/>
      <c r="C145" s="226"/>
      <c r="D145" s="218" t="s">
        <v>133</v>
      </c>
      <c r="E145" s="227" t="s">
        <v>19</v>
      </c>
      <c r="F145" s="228" t="s">
        <v>226</v>
      </c>
      <c r="G145" s="226"/>
      <c r="H145" s="227" t="s">
        <v>19</v>
      </c>
      <c r="I145" s="229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133</v>
      </c>
      <c r="AU145" s="234" t="s">
        <v>81</v>
      </c>
      <c r="AV145" s="13" t="s">
        <v>79</v>
      </c>
      <c r="AW145" s="13" t="s">
        <v>33</v>
      </c>
      <c r="AX145" s="13" t="s">
        <v>71</v>
      </c>
      <c r="AY145" s="234" t="s">
        <v>119</v>
      </c>
    </row>
    <row r="146" s="14" customFormat="1">
      <c r="A146" s="14"/>
      <c r="B146" s="235"/>
      <c r="C146" s="236"/>
      <c r="D146" s="218" t="s">
        <v>133</v>
      </c>
      <c r="E146" s="237" t="s">
        <v>19</v>
      </c>
      <c r="F146" s="238" t="s">
        <v>120</v>
      </c>
      <c r="G146" s="236"/>
      <c r="H146" s="239">
        <v>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133</v>
      </c>
      <c r="AU146" s="245" t="s">
        <v>81</v>
      </c>
      <c r="AV146" s="14" t="s">
        <v>81</v>
      </c>
      <c r="AW146" s="14" t="s">
        <v>33</v>
      </c>
      <c r="AX146" s="14" t="s">
        <v>79</v>
      </c>
      <c r="AY146" s="245" t="s">
        <v>119</v>
      </c>
    </row>
    <row r="147" s="2" customFormat="1" ht="24.15" customHeight="1">
      <c r="A147" s="39"/>
      <c r="B147" s="40"/>
      <c r="C147" s="205" t="s">
        <v>227</v>
      </c>
      <c r="D147" s="205" t="s">
        <v>122</v>
      </c>
      <c r="E147" s="206" t="s">
        <v>228</v>
      </c>
      <c r="F147" s="207" t="s">
        <v>229</v>
      </c>
      <c r="G147" s="208" t="s">
        <v>182</v>
      </c>
      <c r="H147" s="209">
        <v>0.057000000000000002</v>
      </c>
      <c r="I147" s="210"/>
      <c r="J147" s="211">
        <f>ROUND(I147*H147,2)</f>
        <v>0</v>
      </c>
      <c r="K147" s="207" t="s">
        <v>126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153</v>
      </c>
      <c r="AT147" s="216" t="s">
        <v>122</v>
      </c>
      <c r="AU147" s="216" t="s">
        <v>81</v>
      </c>
      <c r="AY147" s="18" t="s">
        <v>119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153</v>
      </c>
      <c r="BM147" s="216" t="s">
        <v>230</v>
      </c>
    </row>
    <row r="148" s="2" customFormat="1">
      <c r="A148" s="39"/>
      <c r="B148" s="40"/>
      <c r="C148" s="41"/>
      <c r="D148" s="218" t="s">
        <v>129</v>
      </c>
      <c r="E148" s="41"/>
      <c r="F148" s="219" t="s">
        <v>231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129</v>
      </c>
      <c r="AU148" s="18" t="s">
        <v>81</v>
      </c>
    </row>
    <row r="149" s="2" customFormat="1">
      <c r="A149" s="39"/>
      <c r="B149" s="40"/>
      <c r="C149" s="41"/>
      <c r="D149" s="223" t="s">
        <v>131</v>
      </c>
      <c r="E149" s="41"/>
      <c r="F149" s="224" t="s">
        <v>232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131</v>
      </c>
      <c r="AU149" s="18" t="s">
        <v>81</v>
      </c>
    </row>
    <row r="150" s="2" customFormat="1" ht="24.15" customHeight="1">
      <c r="A150" s="39"/>
      <c r="B150" s="40"/>
      <c r="C150" s="205" t="s">
        <v>153</v>
      </c>
      <c r="D150" s="205" t="s">
        <v>122</v>
      </c>
      <c r="E150" s="206" t="s">
        <v>233</v>
      </c>
      <c r="F150" s="207" t="s">
        <v>234</v>
      </c>
      <c r="G150" s="208" t="s">
        <v>182</v>
      </c>
      <c r="H150" s="209">
        <v>0.057000000000000002</v>
      </c>
      <c r="I150" s="210"/>
      <c r="J150" s="211">
        <f>ROUND(I150*H150,2)</f>
        <v>0</v>
      </c>
      <c r="K150" s="207" t="s">
        <v>126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153</v>
      </c>
      <c r="AT150" s="216" t="s">
        <v>122</v>
      </c>
      <c r="AU150" s="216" t="s">
        <v>81</v>
      </c>
      <c r="AY150" s="18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153</v>
      </c>
      <c r="BM150" s="216" t="s">
        <v>235</v>
      </c>
    </row>
    <row r="151" s="2" customFormat="1">
      <c r="A151" s="39"/>
      <c r="B151" s="40"/>
      <c r="C151" s="41"/>
      <c r="D151" s="218" t="s">
        <v>129</v>
      </c>
      <c r="E151" s="41"/>
      <c r="F151" s="219" t="s">
        <v>236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81</v>
      </c>
    </row>
    <row r="152" s="2" customFormat="1">
      <c r="A152" s="39"/>
      <c r="B152" s="40"/>
      <c r="C152" s="41"/>
      <c r="D152" s="223" t="s">
        <v>131</v>
      </c>
      <c r="E152" s="41"/>
      <c r="F152" s="224" t="s">
        <v>237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131</v>
      </c>
      <c r="AU152" s="18" t="s">
        <v>81</v>
      </c>
    </row>
    <row r="153" s="12" customFormat="1" ht="22.8" customHeight="1">
      <c r="A153" s="12"/>
      <c r="B153" s="189"/>
      <c r="C153" s="190"/>
      <c r="D153" s="191" t="s">
        <v>70</v>
      </c>
      <c r="E153" s="203" t="s">
        <v>238</v>
      </c>
      <c r="F153" s="203" t="s">
        <v>239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SUM(P154:P164)</f>
        <v>0</v>
      </c>
      <c r="Q153" s="197"/>
      <c r="R153" s="198">
        <f>SUM(R154:R164)</f>
        <v>0.0010200000000000001</v>
      </c>
      <c r="S153" s="197"/>
      <c r="T153" s="199">
        <f>SUM(T154:T164)</f>
        <v>0.0090000000000000011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81</v>
      </c>
      <c r="AT153" s="201" t="s">
        <v>70</v>
      </c>
      <c r="AU153" s="201" t="s">
        <v>79</v>
      </c>
      <c r="AY153" s="200" t="s">
        <v>119</v>
      </c>
      <c r="BK153" s="202">
        <f>SUM(BK154:BK164)</f>
        <v>0</v>
      </c>
    </row>
    <row r="154" s="2" customFormat="1" ht="24.15" customHeight="1">
      <c r="A154" s="39"/>
      <c r="B154" s="40"/>
      <c r="C154" s="205" t="s">
        <v>240</v>
      </c>
      <c r="D154" s="205" t="s">
        <v>122</v>
      </c>
      <c r="E154" s="206" t="s">
        <v>241</v>
      </c>
      <c r="F154" s="207" t="s">
        <v>242</v>
      </c>
      <c r="G154" s="208" t="s">
        <v>125</v>
      </c>
      <c r="H154" s="209">
        <v>6</v>
      </c>
      <c r="I154" s="210"/>
      <c r="J154" s="211">
        <f>ROUND(I154*H154,2)</f>
        <v>0</v>
      </c>
      <c r="K154" s="207" t="s">
        <v>126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0.00017000000000000001</v>
      </c>
      <c r="R154" s="214">
        <f>Q154*H154</f>
        <v>0.0010200000000000001</v>
      </c>
      <c r="S154" s="214">
        <v>0.0015</v>
      </c>
      <c r="T154" s="215">
        <f>S154*H154</f>
        <v>0.0090000000000000011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153</v>
      </c>
      <c r="AT154" s="216" t="s">
        <v>122</v>
      </c>
      <c r="AU154" s="216" t="s">
        <v>81</v>
      </c>
      <c r="AY154" s="18" t="s">
        <v>119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153</v>
      </c>
      <c r="BM154" s="216" t="s">
        <v>243</v>
      </c>
    </row>
    <row r="155" s="2" customFormat="1">
      <c r="A155" s="39"/>
      <c r="B155" s="40"/>
      <c r="C155" s="41"/>
      <c r="D155" s="218" t="s">
        <v>129</v>
      </c>
      <c r="E155" s="41"/>
      <c r="F155" s="219" t="s">
        <v>244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81</v>
      </c>
    </row>
    <row r="156" s="2" customFormat="1">
      <c r="A156" s="39"/>
      <c r="B156" s="40"/>
      <c r="C156" s="41"/>
      <c r="D156" s="223" t="s">
        <v>131</v>
      </c>
      <c r="E156" s="41"/>
      <c r="F156" s="224" t="s">
        <v>245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131</v>
      </c>
      <c r="AU156" s="18" t="s">
        <v>81</v>
      </c>
    </row>
    <row r="157" s="13" customFormat="1">
      <c r="A157" s="13"/>
      <c r="B157" s="225"/>
      <c r="C157" s="226"/>
      <c r="D157" s="218" t="s">
        <v>133</v>
      </c>
      <c r="E157" s="227" t="s">
        <v>19</v>
      </c>
      <c r="F157" s="228" t="s">
        <v>246</v>
      </c>
      <c r="G157" s="226"/>
      <c r="H157" s="227" t="s">
        <v>19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133</v>
      </c>
      <c r="AU157" s="234" t="s">
        <v>81</v>
      </c>
      <c r="AV157" s="13" t="s">
        <v>79</v>
      </c>
      <c r="AW157" s="13" t="s">
        <v>33</v>
      </c>
      <c r="AX157" s="13" t="s">
        <v>71</v>
      </c>
      <c r="AY157" s="234" t="s">
        <v>119</v>
      </c>
    </row>
    <row r="158" s="14" customFormat="1">
      <c r="A158" s="14"/>
      <c r="B158" s="235"/>
      <c r="C158" s="236"/>
      <c r="D158" s="218" t="s">
        <v>133</v>
      </c>
      <c r="E158" s="237" t="s">
        <v>19</v>
      </c>
      <c r="F158" s="238" t="s">
        <v>120</v>
      </c>
      <c r="G158" s="236"/>
      <c r="H158" s="239">
        <v>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133</v>
      </c>
      <c r="AU158" s="245" t="s">
        <v>81</v>
      </c>
      <c r="AV158" s="14" t="s">
        <v>81</v>
      </c>
      <c r="AW158" s="14" t="s">
        <v>33</v>
      </c>
      <c r="AX158" s="14" t="s">
        <v>79</v>
      </c>
      <c r="AY158" s="245" t="s">
        <v>119</v>
      </c>
    </row>
    <row r="159" s="2" customFormat="1" ht="24.15" customHeight="1">
      <c r="A159" s="39"/>
      <c r="B159" s="40"/>
      <c r="C159" s="205" t="s">
        <v>247</v>
      </c>
      <c r="D159" s="205" t="s">
        <v>122</v>
      </c>
      <c r="E159" s="206" t="s">
        <v>248</v>
      </c>
      <c r="F159" s="207" t="s">
        <v>249</v>
      </c>
      <c r="G159" s="208" t="s">
        <v>182</v>
      </c>
      <c r="H159" s="209">
        <v>0.001</v>
      </c>
      <c r="I159" s="210"/>
      <c r="J159" s="211">
        <f>ROUND(I159*H159,2)</f>
        <v>0</v>
      </c>
      <c r="K159" s="207" t="s">
        <v>126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153</v>
      </c>
      <c r="AT159" s="216" t="s">
        <v>122</v>
      </c>
      <c r="AU159" s="216" t="s">
        <v>81</v>
      </c>
      <c r="AY159" s="18" t="s">
        <v>119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153</v>
      </c>
      <c r="BM159" s="216" t="s">
        <v>250</v>
      </c>
    </row>
    <row r="160" s="2" customFormat="1">
      <c r="A160" s="39"/>
      <c r="B160" s="40"/>
      <c r="C160" s="41"/>
      <c r="D160" s="218" t="s">
        <v>129</v>
      </c>
      <c r="E160" s="41"/>
      <c r="F160" s="219" t="s">
        <v>251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81</v>
      </c>
    </row>
    <row r="161" s="2" customFormat="1">
      <c r="A161" s="39"/>
      <c r="B161" s="40"/>
      <c r="C161" s="41"/>
      <c r="D161" s="223" t="s">
        <v>131</v>
      </c>
      <c r="E161" s="41"/>
      <c r="F161" s="224" t="s">
        <v>252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131</v>
      </c>
      <c r="AU161" s="18" t="s">
        <v>81</v>
      </c>
    </row>
    <row r="162" s="2" customFormat="1" ht="33" customHeight="1">
      <c r="A162" s="39"/>
      <c r="B162" s="40"/>
      <c r="C162" s="205" t="s">
        <v>253</v>
      </c>
      <c r="D162" s="205" t="s">
        <v>122</v>
      </c>
      <c r="E162" s="206" t="s">
        <v>254</v>
      </c>
      <c r="F162" s="207" t="s">
        <v>255</v>
      </c>
      <c r="G162" s="208" t="s">
        <v>182</v>
      </c>
      <c r="H162" s="209">
        <v>0.001</v>
      </c>
      <c r="I162" s="210"/>
      <c r="J162" s="211">
        <f>ROUND(I162*H162,2)</f>
        <v>0</v>
      </c>
      <c r="K162" s="207" t="s">
        <v>126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153</v>
      </c>
      <c r="AT162" s="216" t="s">
        <v>122</v>
      </c>
      <c r="AU162" s="216" t="s">
        <v>81</v>
      </c>
      <c r="AY162" s="18" t="s">
        <v>119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153</v>
      </c>
      <c r="BM162" s="216" t="s">
        <v>256</v>
      </c>
    </row>
    <row r="163" s="2" customFormat="1">
      <c r="A163" s="39"/>
      <c r="B163" s="40"/>
      <c r="C163" s="41"/>
      <c r="D163" s="218" t="s">
        <v>129</v>
      </c>
      <c r="E163" s="41"/>
      <c r="F163" s="219" t="s">
        <v>257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129</v>
      </c>
      <c r="AU163" s="18" t="s">
        <v>81</v>
      </c>
    </row>
    <row r="164" s="2" customFormat="1">
      <c r="A164" s="39"/>
      <c r="B164" s="40"/>
      <c r="C164" s="41"/>
      <c r="D164" s="223" t="s">
        <v>131</v>
      </c>
      <c r="E164" s="41"/>
      <c r="F164" s="224" t="s">
        <v>258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131</v>
      </c>
      <c r="AU164" s="18" t="s">
        <v>81</v>
      </c>
    </row>
    <row r="165" s="12" customFormat="1" ht="22.8" customHeight="1">
      <c r="A165" s="12"/>
      <c r="B165" s="189"/>
      <c r="C165" s="190"/>
      <c r="D165" s="191" t="s">
        <v>70</v>
      </c>
      <c r="E165" s="203" t="s">
        <v>259</v>
      </c>
      <c r="F165" s="203" t="s">
        <v>260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SUM(P166:P173)</f>
        <v>0</v>
      </c>
      <c r="Q165" s="197"/>
      <c r="R165" s="198">
        <f>SUM(R166:R173)</f>
        <v>0.051479999999999991</v>
      </c>
      <c r="S165" s="197"/>
      <c r="T165" s="19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81</v>
      </c>
      <c r="AT165" s="201" t="s">
        <v>70</v>
      </c>
      <c r="AU165" s="201" t="s">
        <v>79</v>
      </c>
      <c r="AY165" s="200" t="s">
        <v>119</v>
      </c>
      <c r="BK165" s="202">
        <f>SUM(BK166:BK173)</f>
        <v>0</v>
      </c>
    </row>
    <row r="166" s="2" customFormat="1" ht="16.5" customHeight="1">
      <c r="A166" s="39"/>
      <c r="B166" s="40"/>
      <c r="C166" s="205" t="s">
        <v>261</v>
      </c>
      <c r="D166" s="205" t="s">
        <v>122</v>
      </c>
      <c r="E166" s="206" t="s">
        <v>262</v>
      </c>
      <c r="F166" s="207" t="s">
        <v>263</v>
      </c>
      <c r="G166" s="208" t="s">
        <v>125</v>
      </c>
      <c r="H166" s="209">
        <v>192</v>
      </c>
      <c r="I166" s="210"/>
      <c r="J166" s="211">
        <f>ROUND(I166*H166,2)</f>
        <v>0</v>
      </c>
      <c r="K166" s="207" t="s">
        <v>218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0.00025999999999999998</v>
      </c>
      <c r="R166" s="214">
        <f>Q166*H166</f>
        <v>0.049919999999999992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153</v>
      </c>
      <c r="AT166" s="216" t="s">
        <v>122</v>
      </c>
      <c r="AU166" s="216" t="s">
        <v>81</v>
      </c>
      <c r="AY166" s="18" t="s">
        <v>119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153</v>
      </c>
      <c r="BM166" s="216" t="s">
        <v>264</v>
      </c>
    </row>
    <row r="167" s="2" customFormat="1">
      <c r="A167" s="39"/>
      <c r="B167" s="40"/>
      <c r="C167" s="41"/>
      <c r="D167" s="218" t="s">
        <v>129</v>
      </c>
      <c r="E167" s="41"/>
      <c r="F167" s="219" t="s">
        <v>263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129</v>
      </c>
      <c r="AU167" s="18" t="s">
        <v>81</v>
      </c>
    </row>
    <row r="168" s="13" customFormat="1">
      <c r="A168" s="13"/>
      <c r="B168" s="225"/>
      <c r="C168" s="226"/>
      <c r="D168" s="218" t="s">
        <v>133</v>
      </c>
      <c r="E168" s="227" t="s">
        <v>19</v>
      </c>
      <c r="F168" s="228" t="s">
        <v>265</v>
      </c>
      <c r="G168" s="226"/>
      <c r="H168" s="227" t="s">
        <v>19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133</v>
      </c>
      <c r="AU168" s="234" t="s">
        <v>81</v>
      </c>
      <c r="AV168" s="13" t="s">
        <v>79</v>
      </c>
      <c r="AW168" s="13" t="s">
        <v>33</v>
      </c>
      <c r="AX168" s="13" t="s">
        <v>71</v>
      </c>
      <c r="AY168" s="234" t="s">
        <v>119</v>
      </c>
    </row>
    <row r="169" s="14" customFormat="1">
      <c r="A169" s="14"/>
      <c r="B169" s="235"/>
      <c r="C169" s="236"/>
      <c r="D169" s="218" t="s">
        <v>133</v>
      </c>
      <c r="E169" s="237" t="s">
        <v>19</v>
      </c>
      <c r="F169" s="238" t="s">
        <v>141</v>
      </c>
      <c r="G169" s="236"/>
      <c r="H169" s="239">
        <v>192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133</v>
      </c>
      <c r="AU169" s="245" t="s">
        <v>81</v>
      </c>
      <c r="AV169" s="14" t="s">
        <v>81</v>
      </c>
      <c r="AW169" s="14" t="s">
        <v>33</v>
      </c>
      <c r="AX169" s="14" t="s">
        <v>79</v>
      </c>
      <c r="AY169" s="245" t="s">
        <v>119</v>
      </c>
    </row>
    <row r="170" s="2" customFormat="1" ht="16.5" customHeight="1">
      <c r="A170" s="39"/>
      <c r="B170" s="40"/>
      <c r="C170" s="205" t="s">
        <v>7</v>
      </c>
      <c r="D170" s="205" t="s">
        <v>122</v>
      </c>
      <c r="E170" s="206" t="s">
        <v>266</v>
      </c>
      <c r="F170" s="207" t="s">
        <v>267</v>
      </c>
      <c r="G170" s="208" t="s">
        <v>125</v>
      </c>
      <c r="H170" s="209">
        <v>6</v>
      </c>
      <c r="I170" s="210"/>
      <c r="J170" s="211">
        <f>ROUND(I170*H170,2)</f>
        <v>0</v>
      </c>
      <c r="K170" s="207" t="s">
        <v>218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0.00025999999999999998</v>
      </c>
      <c r="R170" s="214">
        <f>Q170*H170</f>
        <v>0.0015599999999999998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153</v>
      </c>
      <c r="AT170" s="216" t="s">
        <v>122</v>
      </c>
      <c r="AU170" s="216" t="s">
        <v>81</v>
      </c>
      <c r="AY170" s="18" t="s">
        <v>119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153</v>
      </c>
      <c r="BM170" s="216" t="s">
        <v>268</v>
      </c>
    </row>
    <row r="171" s="2" customFormat="1">
      <c r="A171" s="39"/>
      <c r="B171" s="40"/>
      <c r="C171" s="41"/>
      <c r="D171" s="218" t="s">
        <v>129</v>
      </c>
      <c r="E171" s="41"/>
      <c r="F171" s="219" t="s">
        <v>267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81</v>
      </c>
    </row>
    <row r="172" s="13" customFormat="1">
      <c r="A172" s="13"/>
      <c r="B172" s="225"/>
      <c r="C172" s="226"/>
      <c r="D172" s="218" t="s">
        <v>133</v>
      </c>
      <c r="E172" s="227" t="s">
        <v>19</v>
      </c>
      <c r="F172" s="228" t="s">
        <v>269</v>
      </c>
      <c r="G172" s="226"/>
      <c r="H172" s="227" t="s">
        <v>19</v>
      </c>
      <c r="I172" s="229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133</v>
      </c>
      <c r="AU172" s="234" t="s">
        <v>81</v>
      </c>
      <c r="AV172" s="13" t="s">
        <v>79</v>
      </c>
      <c r="AW172" s="13" t="s">
        <v>33</v>
      </c>
      <c r="AX172" s="13" t="s">
        <v>71</v>
      </c>
      <c r="AY172" s="234" t="s">
        <v>119</v>
      </c>
    </row>
    <row r="173" s="14" customFormat="1">
      <c r="A173" s="14"/>
      <c r="B173" s="235"/>
      <c r="C173" s="236"/>
      <c r="D173" s="218" t="s">
        <v>133</v>
      </c>
      <c r="E173" s="237" t="s">
        <v>19</v>
      </c>
      <c r="F173" s="238" t="s">
        <v>120</v>
      </c>
      <c r="G173" s="236"/>
      <c r="H173" s="239">
        <v>6</v>
      </c>
      <c r="I173" s="240"/>
      <c r="J173" s="236"/>
      <c r="K173" s="236"/>
      <c r="L173" s="241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133</v>
      </c>
      <c r="AU173" s="245" t="s">
        <v>81</v>
      </c>
      <c r="AV173" s="14" t="s">
        <v>81</v>
      </c>
      <c r="AW173" s="14" t="s">
        <v>33</v>
      </c>
      <c r="AX173" s="14" t="s">
        <v>79</v>
      </c>
      <c r="AY173" s="245" t="s">
        <v>119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XzRCvV3LlbP9JfNq8XcyeV/WGG8a/D9YLPslRY25xP+aJoSEi0dgSlP0x9UQIpHpubq2Q3StjHh9OU96FnCKBQ==" hashValue="kolMrDjdzp29Jx9TFHQeT9LPStxAB7rWFqwbPxnZuwIC03gqSbiupbsHw9rFwwvKazjsjaMIKXfSyjoS3NxGHA==" algorithmName="SHA-512" password="CC35"/>
  <autoFilter ref="C87:K17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611325221"/>
    <hyperlink ref="F98" r:id="rId2" display="https://podminky.urs.cz/item/CS_URS_2024_01/612325221"/>
    <hyperlink ref="F103" r:id="rId3" display="https://podminky.urs.cz/item/CS_URS_2024_01/619991001"/>
    <hyperlink ref="F107" r:id="rId4" display="https://podminky.urs.cz/item/CS_URS_2024_01/949101111"/>
    <hyperlink ref="F110" r:id="rId5" display="https://podminky.urs.cz/item/CS_URS_2024_01/952901111"/>
    <hyperlink ref="F113" r:id="rId6" display="https://podminky.urs.cz/item/CS_URS_2024_01/977151111"/>
    <hyperlink ref="F117" r:id="rId7" display="https://podminky.urs.cz/item/CS_URS_2024_01/977151211"/>
    <hyperlink ref="F122" r:id="rId8" display="https://podminky.urs.cz/item/CS_URS_2024_01/997013214"/>
    <hyperlink ref="F125" r:id="rId9" display="https://podminky.urs.cz/item/CS_URS_2024_01/997013501"/>
    <hyperlink ref="F128" r:id="rId10" display="https://podminky.urs.cz/item/CS_URS_2024_01/997013509"/>
    <hyperlink ref="F132" r:id="rId11" display="https://podminky.urs.cz/item/CS_URS_2024_01/997013631"/>
    <hyperlink ref="F136" r:id="rId12" display="https://podminky.urs.cz/item/CS_URS_2024_01/998018003"/>
    <hyperlink ref="F149" r:id="rId13" display="https://podminky.urs.cz/item/CS_URS_2024_01/998741123"/>
    <hyperlink ref="F152" r:id="rId14" display="https://podminky.urs.cz/item/CS_URS_2024_01/998741129"/>
    <hyperlink ref="F156" r:id="rId15" display="https://podminky.urs.cz/item/CS_URS_2024_01/776201910"/>
    <hyperlink ref="F161" r:id="rId16" display="https://podminky.urs.cz/item/CS_URS_2024_01/998776123"/>
    <hyperlink ref="F164" r:id="rId17" display="https://podminky.urs.cz/item/CS_URS_2024_01/998776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Standardizace konektivity Prvního českého gymnázia v Karlových Varech, p.o.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3. 6. 2024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ROUND((SUM(BE86:BE319)),  2)</f>
        <v>0</v>
      </c>
      <c r="G33" s="39"/>
      <c r="H33" s="39"/>
      <c r="I33" s="149">
        <v>0.20999999999999999</v>
      </c>
      <c r="J33" s="148">
        <f>ROUND(((SUM(BE86:BE319))*I33),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ROUND((SUM(BF86:BF319)),  2)</f>
        <v>0</v>
      </c>
      <c r="G34" s="39"/>
      <c r="H34" s="39"/>
      <c r="I34" s="149">
        <v>0.12</v>
      </c>
      <c r="J34" s="148">
        <f>ROUND(((SUM(BF86:BF319))*I34),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ROUND((SUM(BG86:BG319)),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ROUND((SUM(BH86:BH319)),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ROUND((SUM(BI86:BI319)),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Standardizace konektivity Prvního českého gymnázia v Karlových Varech, p.o.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Národní 445/25, 360 01 Karlovy Vary</v>
      </c>
      <c r="G52" s="41"/>
      <c r="H52" s="41"/>
      <c r="I52" s="33" t="s">
        <v>23</v>
      </c>
      <c r="J52" s="73" t="str">
        <f>IF(J12="","",J12)</f>
        <v>3. 6. 2024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První české gymnázium v Karlových Varech, p.o.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271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100</v>
      </c>
      <c r="E62" s="169"/>
      <c r="F62" s="169"/>
      <c r="G62" s="169"/>
      <c r="H62" s="169"/>
      <c r="I62" s="169"/>
      <c r="J62" s="170">
        <f>J102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272</v>
      </c>
      <c r="E63" s="175"/>
      <c r="F63" s="175"/>
      <c r="G63" s="175"/>
      <c r="H63" s="175"/>
      <c r="I63" s="175"/>
      <c r="J63" s="176">
        <f>J103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J108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273</v>
      </c>
      <c r="E65" s="175"/>
      <c r="F65" s="175"/>
      <c r="G65" s="175"/>
      <c r="H65" s="175"/>
      <c r="I65" s="175"/>
      <c r="J65" s="176">
        <f>J125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274</v>
      </c>
      <c r="E66" s="169"/>
      <c r="F66" s="169"/>
      <c r="G66" s="169"/>
      <c r="H66" s="169"/>
      <c r="I66" s="169"/>
      <c r="J66" s="170">
        <f>J303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61" t="str">
        <f>E7</f>
        <v>Standardizace konektivity Prvního českého gymnázia v Karlových Varech, p.o.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02 - Elektroinstalace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Národní 445/25, 360 01 Karlovy Vary</v>
      </c>
      <c r="G80" s="41"/>
      <c r="H80" s="41"/>
      <c r="I80" s="33" t="s">
        <v>23</v>
      </c>
      <c r="J80" s="73" t="str">
        <f>IF(J12="","",J12)</f>
        <v>3. 6. 2024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První české gymnázium v Karlových Varech, p.o.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105</v>
      </c>
      <c r="D85" s="181" t="s">
        <v>56</v>
      </c>
      <c r="E85" s="181" t="s">
        <v>52</v>
      </c>
      <c r="F85" s="181" t="s">
        <v>53</v>
      </c>
      <c r="G85" s="181" t="s">
        <v>106</v>
      </c>
      <c r="H85" s="181" t="s">
        <v>107</v>
      </c>
      <c r="I85" s="181" t="s">
        <v>108</v>
      </c>
      <c r="J85" s="181" t="s">
        <v>93</v>
      </c>
      <c r="K85" s="182" t="s">
        <v>109</v>
      </c>
      <c r="L85" s="183"/>
      <c r="M85" s="93" t="s">
        <v>19</v>
      </c>
      <c r="N85" s="94" t="s">
        <v>41</v>
      </c>
      <c r="O85" s="94" t="s">
        <v>110</v>
      </c>
      <c r="P85" s="94" t="s">
        <v>111</v>
      </c>
      <c r="Q85" s="94" t="s">
        <v>112</v>
      </c>
      <c r="R85" s="94" t="s">
        <v>113</v>
      </c>
      <c r="S85" s="94" t="s">
        <v>114</v>
      </c>
      <c r="T85" s="95" t="s">
        <v>115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116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P87+P102+P303</f>
        <v>0</v>
      </c>
      <c r="Q86" s="97"/>
      <c r="R86" s="186">
        <f>R87+R102+R303</f>
        <v>3.5500950000000002</v>
      </c>
      <c r="S86" s="97"/>
      <c r="T86" s="187">
        <f>T87+T102+T303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94</v>
      </c>
      <c r="BK86" s="188">
        <f>BK87+BK102+BK303</f>
        <v>0</v>
      </c>
    </row>
    <row r="87" s="12" customFormat="1" ht="25.92" customHeight="1">
      <c r="A87" s="12"/>
      <c r="B87" s="189"/>
      <c r="C87" s="190"/>
      <c r="D87" s="191" t="s">
        <v>70</v>
      </c>
      <c r="E87" s="192" t="s">
        <v>275</v>
      </c>
      <c r="F87" s="192" t="s">
        <v>276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0</v>
      </c>
      <c r="S87" s="197"/>
      <c r="T87" s="199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71</v>
      </c>
      <c r="AY87" s="200" t="s">
        <v>119</v>
      </c>
      <c r="BK87" s="202">
        <f>BK88</f>
        <v>0</v>
      </c>
    </row>
    <row r="88" s="12" customFormat="1" ht="22.8" customHeight="1">
      <c r="A88" s="12"/>
      <c r="B88" s="189"/>
      <c r="C88" s="190"/>
      <c r="D88" s="191" t="s">
        <v>70</v>
      </c>
      <c r="E88" s="203" t="s">
        <v>177</v>
      </c>
      <c r="F88" s="203" t="s">
        <v>178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SUM(P89:P101)</f>
        <v>0</v>
      </c>
      <c r="Q88" s="197"/>
      <c r="R88" s="198">
        <f>SUM(R89:R101)</f>
        <v>0</v>
      </c>
      <c r="S88" s="197"/>
      <c r="T88" s="199">
        <f>SUM(T89:T101)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79</v>
      </c>
      <c r="AY88" s="200" t="s">
        <v>119</v>
      </c>
      <c r="BK88" s="202">
        <f>SUM(BK89:BK101)</f>
        <v>0</v>
      </c>
    </row>
    <row r="89" s="2" customFormat="1" ht="24.15" customHeight="1">
      <c r="A89" s="39"/>
      <c r="B89" s="40"/>
      <c r="C89" s="205" t="s">
        <v>79</v>
      </c>
      <c r="D89" s="205" t="s">
        <v>122</v>
      </c>
      <c r="E89" s="206" t="s">
        <v>180</v>
      </c>
      <c r="F89" s="207" t="s">
        <v>181</v>
      </c>
      <c r="G89" s="208" t="s">
        <v>182</v>
      </c>
      <c r="H89" s="209">
        <v>4.5</v>
      </c>
      <c r="I89" s="210"/>
      <c r="J89" s="211">
        <f>ROUND(I89*H89,2)</f>
        <v>0</v>
      </c>
      <c r="K89" s="207" t="s">
        <v>126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127</v>
      </c>
      <c r="AT89" s="216" t="s">
        <v>122</v>
      </c>
      <c r="AU89" s="216" t="s">
        <v>81</v>
      </c>
      <c r="AY89" s="18" t="s">
        <v>119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127</v>
      </c>
      <c r="BM89" s="216" t="s">
        <v>277</v>
      </c>
    </row>
    <row r="90" s="2" customFormat="1">
      <c r="A90" s="39"/>
      <c r="B90" s="40"/>
      <c r="C90" s="41"/>
      <c r="D90" s="218" t="s">
        <v>129</v>
      </c>
      <c r="E90" s="41"/>
      <c r="F90" s="219" t="s">
        <v>184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129</v>
      </c>
      <c r="AU90" s="18" t="s">
        <v>81</v>
      </c>
    </row>
    <row r="91" s="2" customFormat="1">
      <c r="A91" s="39"/>
      <c r="B91" s="40"/>
      <c r="C91" s="41"/>
      <c r="D91" s="223" t="s">
        <v>131</v>
      </c>
      <c r="E91" s="41"/>
      <c r="F91" s="224" t="s">
        <v>185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81</v>
      </c>
    </row>
    <row r="92" s="2" customFormat="1" ht="24.15" customHeight="1">
      <c r="A92" s="39"/>
      <c r="B92" s="40"/>
      <c r="C92" s="205" t="s">
        <v>81</v>
      </c>
      <c r="D92" s="205" t="s">
        <v>122</v>
      </c>
      <c r="E92" s="206" t="s">
        <v>186</v>
      </c>
      <c r="F92" s="207" t="s">
        <v>187</v>
      </c>
      <c r="G92" s="208" t="s">
        <v>182</v>
      </c>
      <c r="H92" s="209">
        <v>4.5</v>
      </c>
      <c r="I92" s="210"/>
      <c r="J92" s="211">
        <f>ROUND(I92*H92,2)</f>
        <v>0</v>
      </c>
      <c r="K92" s="207" t="s">
        <v>126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81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127</v>
      </c>
      <c r="BM92" s="216" t="s">
        <v>278</v>
      </c>
    </row>
    <row r="93" s="2" customFormat="1">
      <c r="A93" s="39"/>
      <c r="B93" s="40"/>
      <c r="C93" s="41"/>
      <c r="D93" s="218" t="s">
        <v>129</v>
      </c>
      <c r="E93" s="41"/>
      <c r="F93" s="219" t="s">
        <v>189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81</v>
      </c>
    </row>
    <row r="94" s="2" customFormat="1">
      <c r="A94" s="39"/>
      <c r="B94" s="40"/>
      <c r="C94" s="41"/>
      <c r="D94" s="223" t="s">
        <v>131</v>
      </c>
      <c r="E94" s="41"/>
      <c r="F94" s="224" t="s">
        <v>190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81</v>
      </c>
    </row>
    <row r="95" s="2" customFormat="1" ht="24.15" customHeight="1">
      <c r="A95" s="39"/>
      <c r="B95" s="40"/>
      <c r="C95" s="205" t="s">
        <v>142</v>
      </c>
      <c r="D95" s="205" t="s">
        <v>122</v>
      </c>
      <c r="E95" s="206" t="s">
        <v>192</v>
      </c>
      <c r="F95" s="207" t="s">
        <v>193</v>
      </c>
      <c r="G95" s="208" t="s">
        <v>182</v>
      </c>
      <c r="H95" s="209">
        <v>130.5</v>
      </c>
      <c r="I95" s="210"/>
      <c r="J95" s="211">
        <f>ROUND(I95*H95,2)</f>
        <v>0</v>
      </c>
      <c r="K95" s="207" t="s">
        <v>126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127</v>
      </c>
      <c r="AT95" s="216" t="s">
        <v>122</v>
      </c>
      <c r="AU95" s="216" t="s">
        <v>81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127</v>
      </c>
      <c r="BM95" s="216" t="s">
        <v>279</v>
      </c>
    </row>
    <row r="96" s="2" customFormat="1">
      <c r="A96" s="39"/>
      <c r="B96" s="40"/>
      <c r="C96" s="41"/>
      <c r="D96" s="218" t="s">
        <v>129</v>
      </c>
      <c r="E96" s="41"/>
      <c r="F96" s="219" t="s">
        <v>195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81</v>
      </c>
    </row>
    <row r="97" s="2" customFormat="1">
      <c r="A97" s="39"/>
      <c r="B97" s="40"/>
      <c r="C97" s="41"/>
      <c r="D97" s="223" t="s">
        <v>131</v>
      </c>
      <c r="E97" s="41"/>
      <c r="F97" s="224" t="s">
        <v>196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131</v>
      </c>
      <c r="AU97" s="18" t="s">
        <v>81</v>
      </c>
    </row>
    <row r="98" s="14" customFormat="1">
      <c r="A98" s="14"/>
      <c r="B98" s="235"/>
      <c r="C98" s="236"/>
      <c r="D98" s="218" t="s">
        <v>133</v>
      </c>
      <c r="E98" s="237" t="s">
        <v>19</v>
      </c>
      <c r="F98" s="238" t="s">
        <v>280</v>
      </c>
      <c r="G98" s="236"/>
      <c r="H98" s="239">
        <v>130.5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133</v>
      </c>
      <c r="AU98" s="245" t="s">
        <v>81</v>
      </c>
      <c r="AV98" s="14" t="s">
        <v>81</v>
      </c>
      <c r="AW98" s="14" t="s">
        <v>33</v>
      </c>
      <c r="AX98" s="14" t="s">
        <v>79</v>
      </c>
      <c r="AY98" s="245" t="s">
        <v>119</v>
      </c>
    </row>
    <row r="99" s="2" customFormat="1" ht="33" customHeight="1">
      <c r="A99" s="39"/>
      <c r="B99" s="40"/>
      <c r="C99" s="205" t="s">
        <v>127</v>
      </c>
      <c r="D99" s="205" t="s">
        <v>122</v>
      </c>
      <c r="E99" s="206" t="s">
        <v>199</v>
      </c>
      <c r="F99" s="207" t="s">
        <v>200</v>
      </c>
      <c r="G99" s="208" t="s">
        <v>182</v>
      </c>
      <c r="H99" s="209">
        <v>4.5</v>
      </c>
      <c r="I99" s="210"/>
      <c r="J99" s="211">
        <f>ROUND(I99*H99,2)</f>
        <v>0</v>
      </c>
      <c r="K99" s="207" t="s">
        <v>126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127</v>
      </c>
      <c r="AT99" s="216" t="s">
        <v>122</v>
      </c>
      <c r="AU99" s="216" t="s">
        <v>81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127</v>
      </c>
      <c r="BM99" s="216" t="s">
        <v>281</v>
      </c>
    </row>
    <row r="100" s="2" customFormat="1">
      <c r="A100" s="39"/>
      <c r="B100" s="40"/>
      <c r="C100" s="41"/>
      <c r="D100" s="218" t="s">
        <v>129</v>
      </c>
      <c r="E100" s="41"/>
      <c r="F100" s="219" t="s">
        <v>202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81</v>
      </c>
    </row>
    <row r="101" s="2" customFormat="1">
      <c r="A101" s="39"/>
      <c r="B101" s="40"/>
      <c r="C101" s="41"/>
      <c r="D101" s="223" t="s">
        <v>131</v>
      </c>
      <c r="E101" s="41"/>
      <c r="F101" s="224" t="s">
        <v>203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131</v>
      </c>
      <c r="AU101" s="18" t="s">
        <v>81</v>
      </c>
    </row>
    <row r="102" s="12" customFormat="1" ht="25.92" customHeight="1">
      <c r="A102" s="12"/>
      <c r="B102" s="189"/>
      <c r="C102" s="190"/>
      <c r="D102" s="191" t="s">
        <v>70</v>
      </c>
      <c r="E102" s="192" t="s">
        <v>211</v>
      </c>
      <c r="F102" s="192" t="s">
        <v>212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P103+P108+P125</f>
        <v>0</v>
      </c>
      <c r="Q102" s="197"/>
      <c r="R102" s="198">
        <f>R103+R108+R125</f>
        <v>3.5500950000000002</v>
      </c>
      <c r="S102" s="197"/>
      <c r="T102" s="199">
        <f>T103+T108+T125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81</v>
      </c>
      <c r="AT102" s="201" t="s">
        <v>70</v>
      </c>
      <c r="AU102" s="201" t="s">
        <v>71</v>
      </c>
      <c r="AY102" s="200" t="s">
        <v>119</v>
      </c>
      <c r="BK102" s="202">
        <f>BK103+BK108+BK125</f>
        <v>0</v>
      </c>
    </row>
    <row r="103" s="12" customFormat="1" ht="22.8" customHeight="1">
      <c r="A103" s="12"/>
      <c r="B103" s="189"/>
      <c r="C103" s="190"/>
      <c r="D103" s="191" t="s">
        <v>70</v>
      </c>
      <c r="E103" s="203" t="s">
        <v>282</v>
      </c>
      <c r="F103" s="203" t="s">
        <v>283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SUM(P104:P107)</f>
        <v>0</v>
      </c>
      <c r="Q103" s="197"/>
      <c r="R103" s="198">
        <f>SUM(R104:R107)</f>
        <v>0</v>
      </c>
      <c r="S103" s="197"/>
      <c r="T103" s="19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79</v>
      </c>
      <c r="AT103" s="201" t="s">
        <v>70</v>
      </c>
      <c r="AU103" s="201" t="s">
        <v>79</v>
      </c>
      <c r="AY103" s="200" t="s">
        <v>119</v>
      </c>
      <c r="BK103" s="202">
        <f>SUM(BK104:BK107)</f>
        <v>0</v>
      </c>
    </row>
    <row r="104" s="2" customFormat="1" ht="24.15" customHeight="1">
      <c r="A104" s="39"/>
      <c r="B104" s="40"/>
      <c r="C104" s="205" t="s">
        <v>157</v>
      </c>
      <c r="D104" s="205" t="s">
        <v>122</v>
      </c>
      <c r="E104" s="206" t="s">
        <v>284</v>
      </c>
      <c r="F104" s="207" t="s">
        <v>285</v>
      </c>
      <c r="G104" s="208" t="s">
        <v>286</v>
      </c>
      <c r="H104" s="209">
        <v>1</v>
      </c>
      <c r="I104" s="210"/>
      <c r="J104" s="211">
        <f>ROUND(I104*H104,2)</f>
        <v>0</v>
      </c>
      <c r="K104" s="207" t="s">
        <v>218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81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127</v>
      </c>
      <c r="BM104" s="216" t="s">
        <v>287</v>
      </c>
    </row>
    <row r="105" s="2" customFormat="1">
      <c r="A105" s="39"/>
      <c r="B105" s="40"/>
      <c r="C105" s="41"/>
      <c r="D105" s="218" t="s">
        <v>129</v>
      </c>
      <c r="E105" s="41"/>
      <c r="F105" s="219" t="s">
        <v>285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81</v>
      </c>
    </row>
    <row r="106" s="2" customFormat="1" ht="24.15" customHeight="1">
      <c r="A106" s="39"/>
      <c r="B106" s="40"/>
      <c r="C106" s="205" t="s">
        <v>120</v>
      </c>
      <c r="D106" s="205" t="s">
        <v>122</v>
      </c>
      <c r="E106" s="206" t="s">
        <v>288</v>
      </c>
      <c r="F106" s="207" t="s">
        <v>289</v>
      </c>
      <c r="G106" s="208" t="s">
        <v>286</v>
      </c>
      <c r="H106" s="209">
        <v>1</v>
      </c>
      <c r="I106" s="210"/>
      <c r="J106" s="211">
        <f>ROUND(I106*H106,2)</f>
        <v>0</v>
      </c>
      <c r="K106" s="207" t="s">
        <v>218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127</v>
      </c>
      <c r="AT106" s="216" t="s">
        <v>122</v>
      </c>
      <c r="AU106" s="216" t="s">
        <v>81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127</v>
      </c>
      <c r="BM106" s="216" t="s">
        <v>290</v>
      </c>
    </row>
    <row r="107" s="2" customFormat="1">
      <c r="A107" s="39"/>
      <c r="B107" s="40"/>
      <c r="C107" s="41"/>
      <c r="D107" s="218" t="s">
        <v>129</v>
      </c>
      <c r="E107" s="41"/>
      <c r="F107" s="219" t="s">
        <v>289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81</v>
      </c>
    </row>
    <row r="108" s="12" customFormat="1" ht="22.8" customHeight="1">
      <c r="A108" s="12"/>
      <c r="B108" s="189"/>
      <c r="C108" s="190"/>
      <c r="D108" s="191" t="s">
        <v>70</v>
      </c>
      <c r="E108" s="203" t="s">
        <v>213</v>
      </c>
      <c r="F108" s="203" t="s">
        <v>214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SUM(P109:P124)</f>
        <v>0</v>
      </c>
      <c r="Q108" s="197"/>
      <c r="R108" s="198">
        <f>SUM(R109:R124)</f>
        <v>0.086624999999999994</v>
      </c>
      <c r="S108" s="197"/>
      <c r="T108" s="199">
        <f>SUM(T109:T124)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81</v>
      </c>
      <c r="AT108" s="201" t="s">
        <v>70</v>
      </c>
      <c r="AU108" s="201" t="s">
        <v>79</v>
      </c>
      <c r="AY108" s="200" t="s">
        <v>119</v>
      </c>
      <c r="BK108" s="202">
        <f>SUM(BK109:BK124)</f>
        <v>0</v>
      </c>
    </row>
    <row r="109" s="2" customFormat="1" ht="24.15" customHeight="1">
      <c r="A109" s="39"/>
      <c r="B109" s="40"/>
      <c r="C109" s="205" t="s">
        <v>170</v>
      </c>
      <c r="D109" s="205" t="s">
        <v>122</v>
      </c>
      <c r="E109" s="206" t="s">
        <v>291</v>
      </c>
      <c r="F109" s="207" t="s">
        <v>292</v>
      </c>
      <c r="G109" s="208" t="s">
        <v>165</v>
      </c>
      <c r="H109" s="209">
        <v>550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153</v>
      </c>
      <c r="AT109" s="216" t="s">
        <v>122</v>
      </c>
      <c r="AU109" s="216" t="s">
        <v>81</v>
      </c>
      <c r="AY109" s="18" t="s">
        <v>119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153</v>
      </c>
      <c r="BM109" s="216" t="s">
        <v>293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294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81</v>
      </c>
    </row>
    <row r="111" s="2" customFormat="1">
      <c r="A111" s="39"/>
      <c r="B111" s="40"/>
      <c r="C111" s="41"/>
      <c r="D111" s="223" t="s">
        <v>131</v>
      </c>
      <c r="E111" s="41"/>
      <c r="F111" s="224" t="s">
        <v>295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81</v>
      </c>
    </row>
    <row r="112" s="2" customFormat="1" ht="49.05" customHeight="1">
      <c r="A112" s="39"/>
      <c r="B112" s="40"/>
      <c r="C112" s="249" t="s">
        <v>179</v>
      </c>
      <c r="D112" s="249" t="s">
        <v>296</v>
      </c>
      <c r="E112" s="250" t="s">
        <v>297</v>
      </c>
      <c r="F112" s="251" t="s">
        <v>298</v>
      </c>
      <c r="G112" s="252" t="s">
        <v>165</v>
      </c>
      <c r="H112" s="253">
        <v>632.5</v>
      </c>
      <c r="I112" s="254"/>
      <c r="J112" s="255">
        <f>ROUND(I112*H112,2)</f>
        <v>0</v>
      </c>
      <c r="K112" s="251" t="s">
        <v>126</v>
      </c>
      <c r="L112" s="256"/>
      <c r="M112" s="257" t="s">
        <v>19</v>
      </c>
      <c r="N112" s="258" t="s">
        <v>42</v>
      </c>
      <c r="O112" s="85"/>
      <c r="P112" s="214">
        <f>O112*H112</f>
        <v>0</v>
      </c>
      <c r="Q112" s="214">
        <v>0.00012999999999999999</v>
      </c>
      <c r="R112" s="214">
        <f>Q112*H112</f>
        <v>0.082224999999999993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299</v>
      </c>
      <c r="AT112" s="216" t="s">
        <v>296</v>
      </c>
      <c r="AU112" s="216" t="s">
        <v>81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153</v>
      </c>
      <c r="BM112" s="216" t="s">
        <v>300</v>
      </c>
    </row>
    <row r="113" s="2" customFormat="1">
      <c r="A113" s="39"/>
      <c r="B113" s="40"/>
      <c r="C113" s="41"/>
      <c r="D113" s="218" t="s">
        <v>129</v>
      </c>
      <c r="E113" s="41"/>
      <c r="F113" s="219" t="s">
        <v>298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129</v>
      </c>
      <c r="AU113" s="18" t="s">
        <v>81</v>
      </c>
    </row>
    <row r="114" s="2" customFormat="1" ht="24.15" customHeight="1">
      <c r="A114" s="39"/>
      <c r="B114" s="40"/>
      <c r="C114" s="205" t="s">
        <v>149</v>
      </c>
      <c r="D114" s="205" t="s">
        <v>122</v>
      </c>
      <c r="E114" s="206" t="s">
        <v>301</v>
      </c>
      <c r="F114" s="207" t="s">
        <v>302</v>
      </c>
      <c r="G114" s="208" t="s">
        <v>125</v>
      </c>
      <c r="H114" s="209">
        <v>11</v>
      </c>
      <c r="I114" s="210"/>
      <c r="J114" s="211">
        <f>ROUND(I114*H114,2)</f>
        <v>0</v>
      </c>
      <c r="K114" s="207" t="s">
        <v>126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153</v>
      </c>
      <c r="AT114" s="216" t="s">
        <v>122</v>
      </c>
      <c r="AU114" s="216" t="s">
        <v>81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153</v>
      </c>
      <c r="BM114" s="216" t="s">
        <v>303</v>
      </c>
    </row>
    <row r="115" s="2" customFormat="1">
      <c r="A115" s="39"/>
      <c r="B115" s="40"/>
      <c r="C115" s="41"/>
      <c r="D115" s="218" t="s">
        <v>129</v>
      </c>
      <c r="E115" s="41"/>
      <c r="F115" s="219" t="s">
        <v>304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81</v>
      </c>
    </row>
    <row r="116" s="2" customFormat="1">
      <c r="A116" s="39"/>
      <c r="B116" s="40"/>
      <c r="C116" s="41"/>
      <c r="D116" s="223" t="s">
        <v>131</v>
      </c>
      <c r="E116" s="41"/>
      <c r="F116" s="224" t="s">
        <v>305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131</v>
      </c>
      <c r="AU116" s="18" t="s">
        <v>81</v>
      </c>
    </row>
    <row r="117" s="2" customFormat="1" ht="24.15" customHeight="1">
      <c r="A117" s="39"/>
      <c r="B117" s="40"/>
      <c r="C117" s="249" t="s">
        <v>191</v>
      </c>
      <c r="D117" s="249" t="s">
        <v>296</v>
      </c>
      <c r="E117" s="250" t="s">
        <v>306</v>
      </c>
      <c r="F117" s="251" t="s">
        <v>307</v>
      </c>
      <c r="G117" s="252" t="s">
        <v>125</v>
      </c>
      <c r="H117" s="253">
        <v>11</v>
      </c>
      <c r="I117" s="254"/>
      <c r="J117" s="255">
        <f>ROUND(I117*H117,2)</f>
        <v>0</v>
      </c>
      <c r="K117" s="251" t="s">
        <v>126</v>
      </c>
      <c r="L117" s="256"/>
      <c r="M117" s="257" t="s">
        <v>19</v>
      </c>
      <c r="N117" s="258" t="s">
        <v>42</v>
      </c>
      <c r="O117" s="85"/>
      <c r="P117" s="214">
        <f>O117*H117</f>
        <v>0</v>
      </c>
      <c r="Q117" s="214">
        <v>0.00040000000000000002</v>
      </c>
      <c r="R117" s="214">
        <f>Q117*H117</f>
        <v>0.0044000000000000003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299</v>
      </c>
      <c r="AT117" s="216" t="s">
        <v>296</v>
      </c>
      <c r="AU117" s="216" t="s">
        <v>81</v>
      </c>
      <c r="AY117" s="18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153</v>
      </c>
      <c r="BM117" s="216" t="s">
        <v>308</v>
      </c>
    </row>
    <row r="118" s="2" customFormat="1">
      <c r="A118" s="39"/>
      <c r="B118" s="40"/>
      <c r="C118" s="41"/>
      <c r="D118" s="218" t="s">
        <v>129</v>
      </c>
      <c r="E118" s="41"/>
      <c r="F118" s="219" t="s">
        <v>307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81</v>
      </c>
    </row>
    <row r="119" s="2" customFormat="1" ht="24.15" customHeight="1">
      <c r="A119" s="39"/>
      <c r="B119" s="40"/>
      <c r="C119" s="205" t="s">
        <v>198</v>
      </c>
      <c r="D119" s="205" t="s">
        <v>122</v>
      </c>
      <c r="E119" s="206" t="s">
        <v>228</v>
      </c>
      <c r="F119" s="207" t="s">
        <v>229</v>
      </c>
      <c r="G119" s="208" t="s">
        <v>182</v>
      </c>
      <c r="H119" s="209">
        <v>0.086999999999999994</v>
      </c>
      <c r="I119" s="210"/>
      <c r="J119" s="211">
        <f>ROUND(I119*H119,2)</f>
        <v>0</v>
      </c>
      <c r="K119" s="207" t="s">
        <v>126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153</v>
      </c>
      <c r="AT119" s="216" t="s">
        <v>122</v>
      </c>
      <c r="AU119" s="216" t="s">
        <v>81</v>
      </c>
      <c r="AY119" s="18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153</v>
      </c>
      <c r="BM119" s="216" t="s">
        <v>309</v>
      </c>
    </row>
    <row r="120" s="2" customFormat="1">
      <c r="A120" s="39"/>
      <c r="B120" s="40"/>
      <c r="C120" s="41"/>
      <c r="D120" s="218" t="s">
        <v>129</v>
      </c>
      <c r="E120" s="41"/>
      <c r="F120" s="219" t="s">
        <v>231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129</v>
      </c>
      <c r="AU120" s="18" t="s">
        <v>81</v>
      </c>
    </row>
    <row r="121" s="2" customFormat="1">
      <c r="A121" s="39"/>
      <c r="B121" s="40"/>
      <c r="C121" s="41"/>
      <c r="D121" s="223" t="s">
        <v>131</v>
      </c>
      <c r="E121" s="41"/>
      <c r="F121" s="224" t="s">
        <v>232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81</v>
      </c>
    </row>
    <row r="122" s="2" customFormat="1" ht="24.15" customHeight="1">
      <c r="A122" s="39"/>
      <c r="B122" s="40"/>
      <c r="C122" s="205" t="s">
        <v>8</v>
      </c>
      <c r="D122" s="205" t="s">
        <v>122</v>
      </c>
      <c r="E122" s="206" t="s">
        <v>233</v>
      </c>
      <c r="F122" s="207" t="s">
        <v>234</v>
      </c>
      <c r="G122" s="208" t="s">
        <v>182</v>
      </c>
      <c r="H122" s="209">
        <v>0.086999999999999994</v>
      </c>
      <c r="I122" s="210"/>
      <c r="J122" s="211">
        <f>ROUND(I122*H122,2)</f>
        <v>0</v>
      </c>
      <c r="K122" s="207" t="s">
        <v>126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153</v>
      </c>
      <c r="AT122" s="216" t="s">
        <v>122</v>
      </c>
      <c r="AU122" s="216" t="s">
        <v>81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153</v>
      </c>
      <c r="BM122" s="216" t="s">
        <v>310</v>
      </c>
    </row>
    <row r="123" s="2" customFormat="1">
      <c r="A123" s="39"/>
      <c r="B123" s="40"/>
      <c r="C123" s="41"/>
      <c r="D123" s="218" t="s">
        <v>129</v>
      </c>
      <c r="E123" s="41"/>
      <c r="F123" s="219" t="s">
        <v>236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81</v>
      </c>
    </row>
    <row r="124" s="2" customFormat="1">
      <c r="A124" s="39"/>
      <c r="B124" s="40"/>
      <c r="C124" s="41"/>
      <c r="D124" s="223" t="s">
        <v>131</v>
      </c>
      <c r="E124" s="41"/>
      <c r="F124" s="224" t="s">
        <v>237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131</v>
      </c>
      <c r="AU124" s="18" t="s">
        <v>81</v>
      </c>
    </row>
    <row r="125" s="12" customFormat="1" ht="22.8" customHeight="1">
      <c r="A125" s="12"/>
      <c r="B125" s="189"/>
      <c r="C125" s="190"/>
      <c r="D125" s="191" t="s">
        <v>70</v>
      </c>
      <c r="E125" s="203" t="s">
        <v>311</v>
      </c>
      <c r="F125" s="203" t="s">
        <v>312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SUM(P126:P302)</f>
        <v>0</v>
      </c>
      <c r="Q125" s="197"/>
      <c r="R125" s="198">
        <f>SUM(R126:R302)</f>
        <v>3.46347</v>
      </c>
      <c r="S125" s="197"/>
      <c r="T125" s="199">
        <f>SUM(T126:T302)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81</v>
      </c>
      <c r="AT125" s="201" t="s">
        <v>70</v>
      </c>
      <c r="AU125" s="201" t="s">
        <v>79</v>
      </c>
      <c r="AY125" s="200" t="s">
        <v>119</v>
      </c>
      <c r="BK125" s="202">
        <f>SUM(BK126:BK302)</f>
        <v>0</v>
      </c>
    </row>
    <row r="126" s="2" customFormat="1" ht="24.15" customHeight="1">
      <c r="A126" s="39"/>
      <c r="B126" s="40"/>
      <c r="C126" s="205" t="s">
        <v>215</v>
      </c>
      <c r="D126" s="205" t="s">
        <v>122</v>
      </c>
      <c r="E126" s="206" t="s">
        <v>313</v>
      </c>
      <c r="F126" s="207" t="s">
        <v>314</v>
      </c>
      <c r="G126" s="208" t="s">
        <v>165</v>
      </c>
      <c r="H126" s="209">
        <v>1000</v>
      </c>
      <c r="I126" s="210"/>
      <c r="J126" s="211">
        <f>ROUND(I126*H126,2)</f>
        <v>0</v>
      </c>
      <c r="K126" s="207" t="s">
        <v>126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153</v>
      </c>
      <c r="AT126" s="216" t="s">
        <v>122</v>
      </c>
      <c r="AU126" s="216" t="s">
        <v>81</v>
      </c>
      <c r="AY126" s="18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153</v>
      </c>
      <c r="BM126" s="216" t="s">
        <v>315</v>
      </c>
    </row>
    <row r="127" s="2" customFormat="1">
      <c r="A127" s="39"/>
      <c r="B127" s="40"/>
      <c r="C127" s="41"/>
      <c r="D127" s="218" t="s">
        <v>129</v>
      </c>
      <c r="E127" s="41"/>
      <c r="F127" s="219" t="s">
        <v>316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81</v>
      </c>
    </row>
    <row r="128" s="2" customFormat="1">
      <c r="A128" s="39"/>
      <c r="B128" s="40"/>
      <c r="C128" s="41"/>
      <c r="D128" s="223" t="s">
        <v>131</v>
      </c>
      <c r="E128" s="41"/>
      <c r="F128" s="224" t="s">
        <v>317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131</v>
      </c>
      <c r="AU128" s="18" t="s">
        <v>81</v>
      </c>
    </row>
    <row r="129" s="2" customFormat="1" ht="24.15" customHeight="1">
      <c r="A129" s="39"/>
      <c r="B129" s="40"/>
      <c r="C129" s="249" t="s">
        <v>222</v>
      </c>
      <c r="D129" s="249" t="s">
        <v>296</v>
      </c>
      <c r="E129" s="250" t="s">
        <v>318</v>
      </c>
      <c r="F129" s="251" t="s">
        <v>319</v>
      </c>
      <c r="G129" s="252" t="s">
        <v>165</v>
      </c>
      <c r="H129" s="253">
        <v>1050</v>
      </c>
      <c r="I129" s="254"/>
      <c r="J129" s="255">
        <f>ROUND(I129*H129,2)</f>
        <v>0</v>
      </c>
      <c r="K129" s="251" t="s">
        <v>218</v>
      </c>
      <c r="L129" s="256"/>
      <c r="M129" s="257" t="s">
        <v>19</v>
      </c>
      <c r="N129" s="258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299</v>
      </c>
      <c r="AT129" s="216" t="s">
        <v>296</v>
      </c>
      <c r="AU129" s="216" t="s">
        <v>81</v>
      </c>
      <c r="AY129" s="18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153</v>
      </c>
      <c r="BM129" s="216" t="s">
        <v>320</v>
      </c>
    </row>
    <row r="130" s="2" customFormat="1">
      <c r="A130" s="39"/>
      <c r="B130" s="40"/>
      <c r="C130" s="41"/>
      <c r="D130" s="218" t="s">
        <v>129</v>
      </c>
      <c r="E130" s="41"/>
      <c r="F130" s="219" t="s">
        <v>319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81</v>
      </c>
    </row>
    <row r="131" s="2" customFormat="1" ht="16.5" customHeight="1">
      <c r="A131" s="39"/>
      <c r="B131" s="40"/>
      <c r="C131" s="205" t="s">
        <v>227</v>
      </c>
      <c r="D131" s="205" t="s">
        <v>122</v>
      </c>
      <c r="E131" s="206" t="s">
        <v>321</v>
      </c>
      <c r="F131" s="207" t="s">
        <v>322</v>
      </c>
      <c r="G131" s="208" t="s">
        <v>165</v>
      </c>
      <c r="H131" s="209">
        <v>3000</v>
      </c>
      <c r="I131" s="210"/>
      <c r="J131" s="211">
        <f>ROUND(I131*H131,2)</f>
        <v>0</v>
      </c>
      <c r="K131" s="207" t="s">
        <v>126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153</v>
      </c>
      <c r="AT131" s="216" t="s">
        <v>122</v>
      </c>
      <c r="AU131" s="216" t="s">
        <v>81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153</v>
      </c>
      <c r="BM131" s="216" t="s">
        <v>323</v>
      </c>
    </row>
    <row r="132" s="2" customFormat="1">
      <c r="A132" s="39"/>
      <c r="B132" s="40"/>
      <c r="C132" s="41"/>
      <c r="D132" s="218" t="s">
        <v>129</v>
      </c>
      <c r="E132" s="41"/>
      <c r="F132" s="219" t="s">
        <v>324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129</v>
      </c>
      <c r="AU132" s="18" t="s">
        <v>81</v>
      </c>
    </row>
    <row r="133" s="2" customFormat="1">
      <c r="A133" s="39"/>
      <c r="B133" s="40"/>
      <c r="C133" s="41"/>
      <c r="D133" s="223" t="s">
        <v>131</v>
      </c>
      <c r="E133" s="41"/>
      <c r="F133" s="224" t="s">
        <v>325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131</v>
      </c>
      <c r="AU133" s="18" t="s">
        <v>81</v>
      </c>
    </row>
    <row r="134" s="2" customFormat="1" ht="16.5" customHeight="1">
      <c r="A134" s="39"/>
      <c r="B134" s="40"/>
      <c r="C134" s="249" t="s">
        <v>153</v>
      </c>
      <c r="D134" s="249" t="s">
        <v>296</v>
      </c>
      <c r="E134" s="250" t="s">
        <v>326</v>
      </c>
      <c r="F134" s="251" t="s">
        <v>327</v>
      </c>
      <c r="G134" s="252" t="s">
        <v>165</v>
      </c>
      <c r="H134" s="253">
        <v>3150</v>
      </c>
      <c r="I134" s="254"/>
      <c r="J134" s="255">
        <f>ROUND(I134*H134,2)</f>
        <v>0</v>
      </c>
      <c r="K134" s="251" t="s">
        <v>126</v>
      </c>
      <c r="L134" s="256"/>
      <c r="M134" s="257" t="s">
        <v>19</v>
      </c>
      <c r="N134" s="258" t="s">
        <v>42</v>
      </c>
      <c r="O134" s="85"/>
      <c r="P134" s="214">
        <f>O134*H134</f>
        <v>0</v>
      </c>
      <c r="Q134" s="214">
        <v>0.00012999999999999999</v>
      </c>
      <c r="R134" s="214">
        <f>Q134*H134</f>
        <v>0.40949999999999998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299</v>
      </c>
      <c r="AT134" s="216" t="s">
        <v>296</v>
      </c>
      <c r="AU134" s="216" t="s">
        <v>81</v>
      </c>
      <c r="AY134" s="18" t="s">
        <v>119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153</v>
      </c>
      <c r="BM134" s="216" t="s">
        <v>328</v>
      </c>
    </row>
    <row r="135" s="2" customFormat="1">
      <c r="A135" s="39"/>
      <c r="B135" s="40"/>
      <c r="C135" s="41"/>
      <c r="D135" s="218" t="s">
        <v>129</v>
      </c>
      <c r="E135" s="41"/>
      <c r="F135" s="219" t="s">
        <v>327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81</v>
      </c>
    </row>
    <row r="136" s="14" customFormat="1">
      <c r="A136" s="14"/>
      <c r="B136" s="235"/>
      <c r="C136" s="236"/>
      <c r="D136" s="218" t="s">
        <v>133</v>
      </c>
      <c r="E136" s="237" t="s">
        <v>19</v>
      </c>
      <c r="F136" s="238" t="s">
        <v>329</v>
      </c>
      <c r="G136" s="236"/>
      <c r="H136" s="239">
        <v>3000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133</v>
      </c>
      <c r="AU136" s="245" t="s">
        <v>81</v>
      </c>
      <c r="AV136" s="14" t="s">
        <v>81</v>
      </c>
      <c r="AW136" s="14" t="s">
        <v>33</v>
      </c>
      <c r="AX136" s="14" t="s">
        <v>79</v>
      </c>
      <c r="AY136" s="245" t="s">
        <v>119</v>
      </c>
    </row>
    <row r="137" s="14" customFormat="1">
      <c r="A137" s="14"/>
      <c r="B137" s="235"/>
      <c r="C137" s="236"/>
      <c r="D137" s="218" t="s">
        <v>133</v>
      </c>
      <c r="E137" s="236"/>
      <c r="F137" s="238" t="s">
        <v>330</v>
      </c>
      <c r="G137" s="236"/>
      <c r="H137" s="239">
        <v>3150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133</v>
      </c>
      <c r="AU137" s="245" t="s">
        <v>81</v>
      </c>
      <c r="AV137" s="14" t="s">
        <v>81</v>
      </c>
      <c r="AW137" s="14" t="s">
        <v>4</v>
      </c>
      <c r="AX137" s="14" t="s">
        <v>79</v>
      </c>
      <c r="AY137" s="245" t="s">
        <v>119</v>
      </c>
    </row>
    <row r="138" s="2" customFormat="1" ht="21.75" customHeight="1">
      <c r="A138" s="39"/>
      <c r="B138" s="40"/>
      <c r="C138" s="205" t="s">
        <v>240</v>
      </c>
      <c r="D138" s="205" t="s">
        <v>122</v>
      </c>
      <c r="E138" s="206" t="s">
        <v>331</v>
      </c>
      <c r="F138" s="207" t="s">
        <v>332</v>
      </c>
      <c r="G138" s="208" t="s">
        <v>125</v>
      </c>
      <c r="H138" s="209">
        <v>200</v>
      </c>
      <c r="I138" s="210"/>
      <c r="J138" s="211">
        <f>ROUND(I138*H138,2)</f>
        <v>0</v>
      </c>
      <c r="K138" s="207" t="s">
        <v>126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153</v>
      </c>
      <c r="AT138" s="216" t="s">
        <v>122</v>
      </c>
      <c r="AU138" s="216" t="s">
        <v>81</v>
      </c>
      <c r="AY138" s="18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153</v>
      </c>
      <c r="BM138" s="216" t="s">
        <v>333</v>
      </c>
    </row>
    <row r="139" s="2" customFormat="1">
      <c r="A139" s="39"/>
      <c r="B139" s="40"/>
      <c r="C139" s="41"/>
      <c r="D139" s="218" t="s">
        <v>129</v>
      </c>
      <c r="E139" s="41"/>
      <c r="F139" s="219" t="s">
        <v>334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81</v>
      </c>
    </row>
    <row r="140" s="2" customFormat="1">
      <c r="A140" s="39"/>
      <c r="B140" s="40"/>
      <c r="C140" s="41"/>
      <c r="D140" s="223" t="s">
        <v>131</v>
      </c>
      <c r="E140" s="41"/>
      <c r="F140" s="224" t="s">
        <v>335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81</v>
      </c>
    </row>
    <row r="141" s="2" customFormat="1" ht="16.5" customHeight="1">
      <c r="A141" s="39"/>
      <c r="B141" s="40"/>
      <c r="C141" s="249" t="s">
        <v>247</v>
      </c>
      <c r="D141" s="249" t="s">
        <v>296</v>
      </c>
      <c r="E141" s="250" t="s">
        <v>336</v>
      </c>
      <c r="F141" s="251" t="s">
        <v>337</v>
      </c>
      <c r="G141" s="252" t="s">
        <v>125</v>
      </c>
      <c r="H141" s="253">
        <v>200</v>
      </c>
      <c r="I141" s="254"/>
      <c r="J141" s="255">
        <f>ROUND(I141*H141,2)</f>
        <v>0</v>
      </c>
      <c r="K141" s="251" t="s">
        <v>218</v>
      </c>
      <c r="L141" s="256"/>
      <c r="M141" s="257" t="s">
        <v>19</v>
      </c>
      <c r="N141" s="258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299</v>
      </c>
      <c r="AT141" s="216" t="s">
        <v>296</v>
      </c>
      <c r="AU141" s="216" t="s">
        <v>81</v>
      </c>
      <c r="AY141" s="18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153</v>
      </c>
      <c r="BM141" s="216" t="s">
        <v>338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339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81</v>
      </c>
    </row>
    <row r="143" s="2" customFormat="1" ht="24.15" customHeight="1">
      <c r="A143" s="39"/>
      <c r="B143" s="40"/>
      <c r="C143" s="205" t="s">
        <v>253</v>
      </c>
      <c r="D143" s="205" t="s">
        <v>122</v>
      </c>
      <c r="E143" s="206" t="s">
        <v>340</v>
      </c>
      <c r="F143" s="207" t="s">
        <v>341</v>
      </c>
      <c r="G143" s="208" t="s">
        <v>165</v>
      </c>
      <c r="H143" s="209">
        <v>500</v>
      </c>
      <c r="I143" s="210"/>
      <c r="J143" s="211">
        <f>ROUND(I143*H143,2)</f>
        <v>0</v>
      </c>
      <c r="K143" s="207" t="s">
        <v>126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153</v>
      </c>
      <c r="AT143" s="216" t="s">
        <v>122</v>
      </c>
      <c r="AU143" s="216" t="s">
        <v>81</v>
      </c>
      <c r="AY143" s="18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153</v>
      </c>
      <c r="BM143" s="216" t="s">
        <v>342</v>
      </c>
    </row>
    <row r="144" s="2" customFormat="1">
      <c r="A144" s="39"/>
      <c r="B144" s="40"/>
      <c r="C144" s="41"/>
      <c r="D144" s="218" t="s">
        <v>129</v>
      </c>
      <c r="E144" s="41"/>
      <c r="F144" s="219" t="s">
        <v>343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81</v>
      </c>
    </row>
    <row r="145" s="2" customFormat="1">
      <c r="A145" s="39"/>
      <c r="B145" s="40"/>
      <c r="C145" s="41"/>
      <c r="D145" s="223" t="s">
        <v>131</v>
      </c>
      <c r="E145" s="41"/>
      <c r="F145" s="224" t="s">
        <v>344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131</v>
      </c>
      <c r="AU145" s="18" t="s">
        <v>81</v>
      </c>
    </row>
    <row r="146" s="2" customFormat="1" ht="16.5" customHeight="1">
      <c r="A146" s="39"/>
      <c r="B146" s="40"/>
      <c r="C146" s="249" t="s">
        <v>261</v>
      </c>
      <c r="D146" s="249" t="s">
        <v>296</v>
      </c>
      <c r="E146" s="250" t="s">
        <v>345</v>
      </c>
      <c r="F146" s="251" t="s">
        <v>346</v>
      </c>
      <c r="G146" s="252" t="s">
        <v>165</v>
      </c>
      <c r="H146" s="253">
        <v>525</v>
      </c>
      <c r="I146" s="254"/>
      <c r="J146" s="255">
        <f>ROUND(I146*H146,2)</f>
        <v>0</v>
      </c>
      <c r="K146" s="251" t="s">
        <v>126</v>
      </c>
      <c r="L146" s="256"/>
      <c r="M146" s="257" t="s">
        <v>19</v>
      </c>
      <c r="N146" s="258" t="s">
        <v>42</v>
      </c>
      <c r="O146" s="85"/>
      <c r="P146" s="214">
        <f>O146*H146</f>
        <v>0</v>
      </c>
      <c r="Q146" s="214">
        <v>0.00088999999999999995</v>
      </c>
      <c r="R146" s="214">
        <f>Q146*H146</f>
        <v>0.46725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299</v>
      </c>
      <c r="AT146" s="216" t="s">
        <v>296</v>
      </c>
      <c r="AU146" s="216" t="s">
        <v>81</v>
      </c>
      <c r="AY146" s="18" t="s">
        <v>119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153</v>
      </c>
      <c r="BM146" s="216" t="s">
        <v>347</v>
      </c>
    </row>
    <row r="147" s="2" customFormat="1">
      <c r="A147" s="39"/>
      <c r="B147" s="40"/>
      <c r="C147" s="41"/>
      <c r="D147" s="218" t="s">
        <v>129</v>
      </c>
      <c r="E147" s="41"/>
      <c r="F147" s="219" t="s">
        <v>346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81</v>
      </c>
    </row>
    <row r="148" s="14" customFormat="1">
      <c r="A148" s="14"/>
      <c r="B148" s="235"/>
      <c r="C148" s="236"/>
      <c r="D148" s="218" t="s">
        <v>133</v>
      </c>
      <c r="E148" s="236"/>
      <c r="F148" s="238" t="s">
        <v>348</v>
      </c>
      <c r="G148" s="236"/>
      <c r="H148" s="239">
        <v>525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133</v>
      </c>
      <c r="AU148" s="245" t="s">
        <v>81</v>
      </c>
      <c r="AV148" s="14" t="s">
        <v>81</v>
      </c>
      <c r="AW148" s="14" t="s">
        <v>4</v>
      </c>
      <c r="AX148" s="14" t="s">
        <v>79</v>
      </c>
      <c r="AY148" s="245" t="s">
        <v>119</v>
      </c>
    </row>
    <row r="149" s="2" customFormat="1" ht="24.15" customHeight="1">
      <c r="A149" s="39"/>
      <c r="B149" s="40"/>
      <c r="C149" s="205" t="s">
        <v>7</v>
      </c>
      <c r="D149" s="205" t="s">
        <v>122</v>
      </c>
      <c r="E149" s="206" t="s">
        <v>349</v>
      </c>
      <c r="F149" s="207" t="s">
        <v>350</v>
      </c>
      <c r="G149" s="208" t="s">
        <v>165</v>
      </c>
      <c r="H149" s="209">
        <v>31640</v>
      </c>
      <c r="I149" s="210"/>
      <c r="J149" s="211">
        <f>ROUND(I149*H149,2)</f>
        <v>0</v>
      </c>
      <c r="K149" s="207" t="s">
        <v>126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153</v>
      </c>
      <c r="AT149" s="216" t="s">
        <v>122</v>
      </c>
      <c r="AU149" s="216" t="s">
        <v>81</v>
      </c>
      <c r="AY149" s="18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153</v>
      </c>
      <c r="BM149" s="216" t="s">
        <v>351</v>
      </c>
    </row>
    <row r="150" s="2" customFormat="1">
      <c r="A150" s="39"/>
      <c r="B150" s="40"/>
      <c r="C150" s="41"/>
      <c r="D150" s="218" t="s">
        <v>129</v>
      </c>
      <c r="E150" s="41"/>
      <c r="F150" s="219" t="s">
        <v>350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81</v>
      </c>
    </row>
    <row r="151" s="2" customFormat="1">
      <c r="A151" s="39"/>
      <c r="B151" s="40"/>
      <c r="C151" s="41"/>
      <c r="D151" s="223" t="s">
        <v>131</v>
      </c>
      <c r="E151" s="41"/>
      <c r="F151" s="224" t="s">
        <v>352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81</v>
      </c>
    </row>
    <row r="152" s="2" customFormat="1" ht="33" customHeight="1">
      <c r="A152" s="39"/>
      <c r="B152" s="40"/>
      <c r="C152" s="249" t="s">
        <v>353</v>
      </c>
      <c r="D152" s="249" t="s">
        <v>296</v>
      </c>
      <c r="E152" s="250" t="s">
        <v>354</v>
      </c>
      <c r="F152" s="251" t="s">
        <v>355</v>
      </c>
      <c r="G152" s="252" t="s">
        <v>165</v>
      </c>
      <c r="H152" s="253">
        <v>33222</v>
      </c>
      <c r="I152" s="254"/>
      <c r="J152" s="255">
        <f>ROUND(I152*H152,2)</f>
        <v>0</v>
      </c>
      <c r="K152" s="251" t="s">
        <v>126</v>
      </c>
      <c r="L152" s="256"/>
      <c r="M152" s="257" t="s">
        <v>19</v>
      </c>
      <c r="N152" s="258" t="s">
        <v>42</v>
      </c>
      <c r="O152" s="85"/>
      <c r="P152" s="214">
        <f>O152*H152</f>
        <v>0</v>
      </c>
      <c r="Q152" s="214">
        <v>6.0000000000000002E-05</v>
      </c>
      <c r="R152" s="214">
        <f>Q152*H152</f>
        <v>1.99332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299</v>
      </c>
      <c r="AT152" s="216" t="s">
        <v>296</v>
      </c>
      <c r="AU152" s="216" t="s">
        <v>81</v>
      </c>
      <c r="AY152" s="18" t="s">
        <v>119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153</v>
      </c>
      <c r="BM152" s="216" t="s">
        <v>356</v>
      </c>
    </row>
    <row r="153" s="2" customFormat="1">
      <c r="A153" s="39"/>
      <c r="B153" s="40"/>
      <c r="C153" s="41"/>
      <c r="D153" s="218" t="s">
        <v>129</v>
      </c>
      <c r="E153" s="41"/>
      <c r="F153" s="219" t="s">
        <v>355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81</v>
      </c>
    </row>
    <row r="154" s="14" customFormat="1">
      <c r="A154" s="14"/>
      <c r="B154" s="235"/>
      <c r="C154" s="236"/>
      <c r="D154" s="218" t="s">
        <v>133</v>
      </c>
      <c r="E154" s="237" t="s">
        <v>19</v>
      </c>
      <c r="F154" s="238" t="s">
        <v>357</v>
      </c>
      <c r="G154" s="236"/>
      <c r="H154" s="239">
        <v>31640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133</v>
      </c>
      <c r="AU154" s="245" t="s">
        <v>81</v>
      </c>
      <c r="AV154" s="14" t="s">
        <v>81</v>
      </c>
      <c r="AW154" s="14" t="s">
        <v>33</v>
      </c>
      <c r="AX154" s="14" t="s">
        <v>79</v>
      </c>
      <c r="AY154" s="245" t="s">
        <v>119</v>
      </c>
    </row>
    <row r="155" s="14" customFormat="1">
      <c r="A155" s="14"/>
      <c r="B155" s="235"/>
      <c r="C155" s="236"/>
      <c r="D155" s="218" t="s">
        <v>133</v>
      </c>
      <c r="E155" s="236"/>
      <c r="F155" s="238" t="s">
        <v>358</v>
      </c>
      <c r="G155" s="236"/>
      <c r="H155" s="239">
        <v>33222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133</v>
      </c>
      <c r="AU155" s="245" t="s">
        <v>81</v>
      </c>
      <c r="AV155" s="14" t="s">
        <v>81</v>
      </c>
      <c r="AW155" s="14" t="s">
        <v>4</v>
      </c>
      <c r="AX155" s="14" t="s">
        <v>79</v>
      </c>
      <c r="AY155" s="245" t="s">
        <v>119</v>
      </c>
    </row>
    <row r="156" s="2" customFormat="1" ht="24.15" customHeight="1">
      <c r="A156" s="39"/>
      <c r="B156" s="40"/>
      <c r="C156" s="205" t="s">
        <v>359</v>
      </c>
      <c r="D156" s="205" t="s">
        <v>122</v>
      </c>
      <c r="E156" s="206" t="s">
        <v>360</v>
      </c>
      <c r="F156" s="207" t="s">
        <v>361</v>
      </c>
      <c r="G156" s="208" t="s">
        <v>125</v>
      </c>
      <c r="H156" s="209">
        <v>522</v>
      </c>
      <c r="I156" s="210"/>
      <c r="J156" s="211">
        <f>ROUND(I156*H156,2)</f>
        <v>0</v>
      </c>
      <c r="K156" s="207" t="s">
        <v>126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153</v>
      </c>
      <c r="AT156" s="216" t="s">
        <v>122</v>
      </c>
      <c r="AU156" s="216" t="s">
        <v>81</v>
      </c>
      <c r="AY156" s="18" t="s">
        <v>119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153</v>
      </c>
      <c r="BM156" s="216" t="s">
        <v>362</v>
      </c>
    </row>
    <row r="157" s="2" customFormat="1">
      <c r="A157" s="39"/>
      <c r="B157" s="40"/>
      <c r="C157" s="41"/>
      <c r="D157" s="218" t="s">
        <v>129</v>
      </c>
      <c r="E157" s="41"/>
      <c r="F157" s="219" t="s">
        <v>361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81</v>
      </c>
    </row>
    <row r="158" s="2" customFormat="1">
      <c r="A158" s="39"/>
      <c r="B158" s="40"/>
      <c r="C158" s="41"/>
      <c r="D158" s="223" t="s">
        <v>131</v>
      </c>
      <c r="E158" s="41"/>
      <c r="F158" s="224" t="s">
        <v>363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131</v>
      </c>
      <c r="AU158" s="18" t="s">
        <v>81</v>
      </c>
    </row>
    <row r="159" s="2" customFormat="1" ht="16.5" customHeight="1">
      <c r="A159" s="39"/>
      <c r="B159" s="40"/>
      <c r="C159" s="249" t="s">
        <v>364</v>
      </c>
      <c r="D159" s="249" t="s">
        <v>296</v>
      </c>
      <c r="E159" s="250" t="s">
        <v>365</v>
      </c>
      <c r="F159" s="251" t="s">
        <v>366</v>
      </c>
      <c r="G159" s="252" t="s">
        <v>125</v>
      </c>
      <c r="H159" s="253">
        <v>522</v>
      </c>
      <c r="I159" s="254"/>
      <c r="J159" s="255">
        <f>ROUND(I159*H159,2)</f>
        <v>0</v>
      </c>
      <c r="K159" s="251" t="s">
        <v>218</v>
      </c>
      <c r="L159" s="256"/>
      <c r="M159" s="257" t="s">
        <v>19</v>
      </c>
      <c r="N159" s="258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299</v>
      </c>
      <c r="AT159" s="216" t="s">
        <v>296</v>
      </c>
      <c r="AU159" s="216" t="s">
        <v>81</v>
      </c>
      <c r="AY159" s="18" t="s">
        <v>119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153</v>
      </c>
      <c r="BM159" s="216" t="s">
        <v>367</v>
      </c>
    </row>
    <row r="160" s="2" customFormat="1">
      <c r="A160" s="39"/>
      <c r="B160" s="40"/>
      <c r="C160" s="41"/>
      <c r="D160" s="218" t="s">
        <v>129</v>
      </c>
      <c r="E160" s="41"/>
      <c r="F160" s="219" t="s">
        <v>366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81</v>
      </c>
    </row>
    <row r="161" s="2" customFormat="1" ht="24.15" customHeight="1">
      <c r="A161" s="39"/>
      <c r="B161" s="40"/>
      <c r="C161" s="205" t="s">
        <v>368</v>
      </c>
      <c r="D161" s="205" t="s">
        <v>122</v>
      </c>
      <c r="E161" s="206" t="s">
        <v>369</v>
      </c>
      <c r="F161" s="207" t="s">
        <v>370</v>
      </c>
      <c r="G161" s="208" t="s">
        <v>165</v>
      </c>
      <c r="H161" s="209">
        <v>1000</v>
      </c>
      <c r="I161" s="210"/>
      <c r="J161" s="211">
        <f>ROUND(I161*H161,2)</f>
        <v>0</v>
      </c>
      <c r="K161" s="207" t="s">
        <v>126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153</v>
      </c>
      <c r="AT161" s="216" t="s">
        <v>122</v>
      </c>
      <c r="AU161" s="216" t="s">
        <v>81</v>
      </c>
      <c r="AY161" s="18" t="s">
        <v>119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153</v>
      </c>
      <c r="BM161" s="216" t="s">
        <v>371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370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81</v>
      </c>
    </row>
    <row r="163" s="2" customFormat="1">
      <c r="A163" s="39"/>
      <c r="B163" s="40"/>
      <c r="C163" s="41"/>
      <c r="D163" s="223" t="s">
        <v>131</v>
      </c>
      <c r="E163" s="41"/>
      <c r="F163" s="224" t="s">
        <v>372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131</v>
      </c>
      <c r="AU163" s="18" t="s">
        <v>81</v>
      </c>
    </row>
    <row r="164" s="2" customFormat="1" ht="24.15" customHeight="1">
      <c r="A164" s="39"/>
      <c r="B164" s="40"/>
      <c r="C164" s="249" t="s">
        <v>373</v>
      </c>
      <c r="D164" s="249" t="s">
        <v>296</v>
      </c>
      <c r="E164" s="250" t="s">
        <v>374</v>
      </c>
      <c r="F164" s="251" t="s">
        <v>375</v>
      </c>
      <c r="G164" s="252" t="s">
        <v>165</v>
      </c>
      <c r="H164" s="253">
        <v>1200</v>
      </c>
      <c r="I164" s="254"/>
      <c r="J164" s="255">
        <f>ROUND(I164*H164,2)</f>
        <v>0</v>
      </c>
      <c r="K164" s="251" t="s">
        <v>218</v>
      </c>
      <c r="L164" s="256"/>
      <c r="M164" s="257" t="s">
        <v>19</v>
      </c>
      <c r="N164" s="258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299</v>
      </c>
      <c r="AT164" s="216" t="s">
        <v>296</v>
      </c>
      <c r="AU164" s="216" t="s">
        <v>81</v>
      </c>
      <c r="AY164" s="18" t="s">
        <v>119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153</v>
      </c>
      <c r="BM164" s="216" t="s">
        <v>376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375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81</v>
      </c>
    </row>
    <row r="166" s="2" customFormat="1">
      <c r="A166" s="39"/>
      <c r="B166" s="40"/>
      <c r="C166" s="41"/>
      <c r="D166" s="218" t="s">
        <v>377</v>
      </c>
      <c r="E166" s="41"/>
      <c r="F166" s="259" t="s">
        <v>378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377</v>
      </c>
      <c r="AU166" s="18" t="s">
        <v>81</v>
      </c>
    </row>
    <row r="167" s="14" customFormat="1">
      <c r="A167" s="14"/>
      <c r="B167" s="235"/>
      <c r="C167" s="236"/>
      <c r="D167" s="218" t="s">
        <v>133</v>
      </c>
      <c r="E167" s="237" t="s">
        <v>19</v>
      </c>
      <c r="F167" s="238" t="s">
        <v>379</v>
      </c>
      <c r="G167" s="236"/>
      <c r="H167" s="239">
        <v>1000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133</v>
      </c>
      <c r="AU167" s="245" t="s">
        <v>81</v>
      </c>
      <c r="AV167" s="14" t="s">
        <v>81</v>
      </c>
      <c r="AW167" s="14" t="s">
        <v>33</v>
      </c>
      <c r="AX167" s="14" t="s">
        <v>79</v>
      </c>
      <c r="AY167" s="245" t="s">
        <v>119</v>
      </c>
    </row>
    <row r="168" s="14" customFormat="1">
      <c r="A168" s="14"/>
      <c r="B168" s="235"/>
      <c r="C168" s="236"/>
      <c r="D168" s="218" t="s">
        <v>133</v>
      </c>
      <c r="E168" s="236"/>
      <c r="F168" s="238" t="s">
        <v>380</v>
      </c>
      <c r="G168" s="236"/>
      <c r="H168" s="239">
        <v>1200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133</v>
      </c>
      <c r="AU168" s="245" t="s">
        <v>81</v>
      </c>
      <c r="AV168" s="14" t="s">
        <v>81</v>
      </c>
      <c r="AW168" s="14" t="s">
        <v>4</v>
      </c>
      <c r="AX168" s="14" t="s">
        <v>79</v>
      </c>
      <c r="AY168" s="245" t="s">
        <v>119</v>
      </c>
    </row>
    <row r="169" s="2" customFormat="1" ht="24.15" customHeight="1">
      <c r="A169" s="39"/>
      <c r="B169" s="40"/>
      <c r="C169" s="205" t="s">
        <v>381</v>
      </c>
      <c r="D169" s="205" t="s">
        <v>122</v>
      </c>
      <c r="E169" s="206" t="s">
        <v>369</v>
      </c>
      <c r="F169" s="207" t="s">
        <v>370</v>
      </c>
      <c r="G169" s="208" t="s">
        <v>165</v>
      </c>
      <c r="H169" s="209">
        <v>200</v>
      </c>
      <c r="I169" s="210"/>
      <c r="J169" s="211">
        <f>ROUND(I169*H169,2)</f>
        <v>0</v>
      </c>
      <c r="K169" s="207" t="s">
        <v>126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153</v>
      </c>
      <c r="AT169" s="216" t="s">
        <v>122</v>
      </c>
      <c r="AU169" s="216" t="s">
        <v>81</v>
      </c>
      <c r="AY169" s="18" t="s">
        <v>119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153</v>
      </c>
      <c r="BM169" s="216" t="s">
        <v>382</v>
      </c>
    </row>
    <row r="170" s="2" customFormat="1">
      <c r="A170" s="39"/>
      <c r="B170" s="40"/>
      <c r="C170" s="41"/>
      <c r="D170" s="218" t="s">
        <v>129</v>
      </c>
      <c r="E170" s="41"/>
      <c r="F170" s="219" t="s">
        <v>370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81</v>
      </c>
    </row>
    <row r="171" s="2" customFormat="1">
      <c r="A171" s="39"/>
      <c r="B171" s="40"/>
      <c r="C171" s="41"/>
      <c r="D171" s="223" t="s">
        <v>131</v>
      </c>
      <c r="E171" s="41"/>
      <c r="F171" s="224" t="s">
        <v>372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131</v>
      </c>
      <c r="AU171" s="18" t="s">
        <v>81</v>
      </c>
    </row>
    <row r="172" s="2" customFormat="1" ht="24.15" customHeight="1">
      <c r="A172" s="39"/>
      <c r="B172" s="40"/>
      <c r="C172" s="249" t="s">
        <v>383</v>
      </c>
      <c r="D172" s="249" t="s">
        <v>296</v>
      </c>
      <c r="E172" s="250" t="s">
        <v>384</v>
      </c>
      <c r="F172" s="251" t="s">
        <v>385</v>
      </c>
      <c r="G172" s="252" t="s">
        <v>165</v>
      </c>
      <c r="H172" s="253">
        <v>240</v>
      </c>
      <c r="I172" s="254"/>
      <c r="J172" s="255">
        <f>ROUND(I172*H172,2)</f>
        <v>0</v>
      </c>
      <c r="K172" s="251" t="s">
        <v>218</v>
      </c>
      <c r="L172" s="256"/>
      <c r="M172" s="257" t="s">
        <v>19</v>
      </c>
      <c r="N172" s="258" t="s">
        <v>42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299</v>
      </c>
      <c r="AT172" s="216" t="s">
        <v>296</v>
      </c>
      <c r="AU172" s="216" t="s">
        <v>81</v>
      </c>
      <c r="AY172" s="18" t="s">
        <v>119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153</v>
      </c>
      <c r="BM172" s="216" t="s">
        <v>386</v>
      </c>
    </row>
    <row r="173" s="2" customFormat="1">
      <c r="A173" s="39"/>
      <c r="B173" s="40"/>
      <c r="C173" s="41"/>
      <c r="D173" s="218" t="s">
        <v>129</v>
      </c>
      <c r="E173" s="41"/>
      <c r="F173" s="219" t="s">
        <v>385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81</v>
      </c>
    </row>
    <row r="174" s="2" customFormat="1">
      <c r="A174" s="39"/>
      <c r="B174" s="40"/>
      <c r="C174" s="41"/>
      <c r="D174" s="218" t="s">
        <v>377</v>
      </c>
      <c r="E174" s="41"/>
      <c r="F174" s="259" t="s">
        <v>378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377</v>
      </c>
      <c r="AU174" s="18" t="s">
        <v>81</v>
      </c>
    </row>
    <row r="175" s="14" customFormat="1">
      <c r="A175" s="14"/>
      <c r="B175" s="235"/>
      <c r="C175" s="236"/>
      <c r="D175" s="218" t="s">
        <v>133</v>
      </c>
      <c r="E175" s="237" t="s">
        <v>19</v>
      </c>
      <c r="F175" s="238" t="s">
        <v>387</v>
      </c>
      <c r="G175" s="236"/>
      <c r="H175" s="239">
        <v>200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133</v>
      </c>
      <c r="AU175" s="245" t="s">
        <v>81</v>
      </c>
      <c r="AV175" s="14" t="s">
        <v>81</v>
      </c>
      <c r="AW175" s="14" t="s">
        <v>33</v>
      </c>
      <c r="AX175" s="14" t="s">
        <v>79</v>
      </c>
      <c r="AY175" s="245" t="s">
        <v>119</v>
      </c>
    </row>
    <row r="176" s="14" customFormat="1">
      <c r="A176" s="14"/>
      <c r="B176" s="235"/>
      <c r="C176" s="236"/>
      <c r="D176" s="218" t="s">
        <v>133</v>
      </c>
      <c r="E176" s="236"/>
      <c r="F176" s="238" t="s">
        <v>388</v>
      </c>
      <c r="G176" s="236"/>
      <c r="H176" s="239">
        <v>240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133</v>
      </c>
      <c r="AU176" s="245" t="s">
        <v>81</v>
      </c>
      <c r="AV176" s="14" t="s">
        <v>81</v>
      </c>
      <c r="AW176" s="14" t="s">
        <v>4</v>
      </c>
      <c r="AX176" s="14" t="s">
        <v>79</v>
      </c>
      <c r="AY176" s="245" t="s">
        <v>119</v>
      </c>
    </row>
    <row r="177" s="2" customFormat="1" ht="37.8" customHeight="1">
      <c r="A177" s="39"/>
      <c r="B177" s="40"/>
      <c r="C177" s="205" t="s">
        <v>389</v>
      </c>
      <c r="D177" s="205" t="s">
        <v>122</v>
      </c>
      <c r="E177" s="206" t="s">
        <v>390</v>
      </c>
      <c r="F177" s="207" t="s">
        <v>391</v>
      </c>
      <c r="G177" s="208" t="s">
        <v>125</v>
      </c>
      <c r="H177" s="209">
        <v>168</v>
      </c>
      <c r="I177" s="210"/>
      <c r="J177" s="211">
        <f>ROUND(I177*H177,2)</f>
        <v>0</v>
      </c>
      <c r="K177" s="207" t="s">
        <v>126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153</v>
      </c>
      <c r="AT177" s="216" t="s">
        <v>122</v>
      </c>
      <c r="AU177" s="216" t="s">
        <v>81</v>
      </c>
      <c r="AY177" s="18" t="s">
        <v>119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153</v>
      </c>
      <c r="BM177" s="216" t="s">
        <v>392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393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81</v>
      </c>
    </row>
    <row r="179" s="2" customFormat="1">
      <c r="A179" s="39"/>
      <c r="B179" s="40"/>
      <c r="C179" s="41"/>
      <c r="D179" s="223" t="s">
        <v>131</v>
      </c>
      <c r="E179" s="41"/>
      <c r="F179" s="224" t="s">
        <v>394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131</v>
      </c>
      <c r="AU179" s="18" t="s">
        <v>81</v>
      </c>
    </row>
    <row r="180" s="2" customFormat="1" ht="16.5" customHeight="1">
      <c r="A180" s="39"/>
      <c r="B180" s="40"/>
      <c r="C180" s="249" t="s">
        <v>395</v>
      </c>
      <c r="D180" s="249" t="s">
        <v>296</v>
      </c>
      <c r="E180" s="250" t="s">
        <v>396</v>
      </c>
      <c r="F180" s="251" t="s">
        <v>397</v>
      </c>
      <c r="G180" s="252" t="s">
        <v>125</v>
      </c>
      <c r="H180" s="253">
        <v>168</v>
      </c>
      <c r="I180" s="254"/>
      <c r="J180" s="255">
        <f>ROUND(I180*H180,2)</f>
        <v>0</v>
      </c>
      <c r="K180" s="251" t="s">
        <v>126</v>
      </c>
      <c r="L180" s="256"/>
      <c r="M180" s="257" t="s">
        <v>19</v>
      </c>
      <c r="N180" s="258" t="s">
        <v>42</v>
      </c>
      <c r="O180" s="85"/>
      <c r="P180" s="214">
        <f>O180*H180</f>
        <v>0</v>
      </c>
      <c r="Q180" s="214">
        <v>5.0000000000000002E-05</v>
      </c>
      <c r="R180" s="214">
        <f>Q180*H180</f>
        <v>0.0084000000000000012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299</v>
      </c>
      <c r="AT180" s="216" t="s">
        <v>296</v>
      </c>
      <c r="AU180" s="216" t="s">
        <v>81</v>
      </c>
      <c r="AY180" s="18" t="s">
        <v>119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153</v>
      </c>
      <c r="BM180" s="216" t="s">
        <v>398</v>
      </c>
    </row>
    <row r="181" s="2" customFormat="1">
      <c r="A181" s="39"/>
      <c r="B181" s="40"/>
      <c r="C181" s="41"/>
      <c r="D181" s="218" t="s">
        <v>129</v>
      </c>
      <c r="E181" s="41"/>
      <c r="F181" s="219" t="s">
        <v>397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81</v>
      </c>
    </row>
    <row r="182" s="2" customFormat="1" ht="16.5" customHeight="1">
      <c r="A182" s="39"/>
      <c r="B182" s="40"/>
      <c r="C182" s="205" t="s">
        <v>399</v>
      </c>
      <c r="D182" s="205" t="s">
        <v>122</v>
      </c>
      <c r="E182" s="206" t="s">
        <v>400</v>
      </c>
      <c r="F182" s="207" t="s">
        <v>401</v>
      </c>
      <c r="G182" s="208" t="s">
        <v>125</v>
      </c>
      <c r="H182" s="209">
        <v>168</v>
      </c>
      <c r="I182" s="210"/>
      <c r="J182" s="211">
        <f>ROUND(I182*H182,2)</f>
        <v>0</v>
      </c>
      <c r="K182" s="207" t="s">
        <v>126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153</v>
      </c>
      <c r="AT182" s="216" t="s">
        <v>122</v>
      </c>
      <c r="AU182" s="216" t="s">
        <v>81</v>
      </c>
      <c r="AY182" s="18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153</v>
      </c>
      <c r="BM182" s="216" t="s">
        <v>402</v>
      </c>
    </row>
    <row r="183" s="2" customFormat="1">
      <c r="A183" s="39"/>
      <c r="B183" s="40"/>
      <c r="C183" s="41"/>
      <c r="D183" s="218" t="s">
        <v>129</v>
      </c>
      <c r="E183" s="41"/>
      <c r="F183" s="219" t="s">
        <v>403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129</v>
      </c>
      <c r="AU183" s="18" t="s">
        <v>81</v>
      </c>
    </row>
    <row r="184" s="2" customFormat="1">
      <c r="A184" s="39"/>
      <c r="B184" s="40"/>
      <c r="C184" s="41"/>
      <c r="D184" s="223" t="s">
        <v>131</v>
      </c>
      <c r="E184" s="41"/>
      <c r="F184" s="224" t="s">
        <v>404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131</v>
      </c>
      <c r="AU184" s="18" t="s">
        <v>81</v>
      </c>
    </row>
    <row r="185" s="2" customFormat="1" ht="16.5" customHeight="1">
      <c r="A185" s="39"/>
      <c r="B185" s="40"/>
      <c r="C185" s="249" t="s">
        <v>299</v>
      </c>
      <c r="D185" s="249" t="s">
        <v>296</v>
      </c>
      <c r="E185" s="250" t="s">
        <v>396</v>
      </c>
      <c r="F185" s="251" t="s">
        <v>397</v>
      </c>
      <c r="G185" s="252" t="s">
        <v>125</v>
      </c>
      <c r="H185" s="253">
        <v>168</v>
      </c>
      <c r="I185" s="254"/>
      <c r="J185" s="255">
        <f>ROUND(I185*H185,2)</f>
        <v>0</v>
      </c>
      <c r="K185" s="251" t="s">
        <v>126</v>
      </c>
      <c r="L185" s="256"/>
      <c r="M185" s="257" t="s">
        <v>19</v>
      </c>
      <c r="N185" s="258" t="s">
        <v>42</v>
      </c>
      <c r="O185" s="85"/>
      <c r="P185" s="214">
        <f>O185*H185</f>
        <v>0</v>
      </c>
      <c r="Q185" s="214">
        <v>5.0000000000000002E-05</v>
      </c>
      <c r="R185" s="214">
        <f>Q185*H185</f>
        <v>0.0084000000000000012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299</v>
      </c>
      <c r="AT185" s="216" t="s">
        <v>296</v>
      </c>
      <c r="AU185" s="216" t="s">
        <v>81</v>
      </c>
      <c r="AY185" s="18" t="s">
        <v>119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153</v>
      </c>
      <c r="BM185" s="216" t="s">
        <v>405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397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81</v>
      </c>
    </row>
    <row r="187" s="2" customFormat="1" ht="16.5" customHeight="1">
      <c r="A187" s="39"/>
      <c r="B187" s="40"/>
      <c r="C187" s="205" t="s">
        <v>406</v>
      </c>
      <c r="D187" s="205" t="s">
        <v>122</v>
      </c>
      <c r="E187" s="206" t="s">
        <v>407</v>
      </c>
      <c r="F187" s="207" t="s">
        <v>408</v>
      </c>
      <c r="G187" s="208" t="s">
        <v>125</v>
      </c>
      <c r="H187" s="209">
        <v>362</v>
      </c>
      <c r="I187" s="210"/>
      <c r="J187" s="211">
        <f>ROUND(I187*H187,2)</f>
        <v>0</v>
      </c>
      <c r="K187" s="207" t="s">
        <v>126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153</v>
      </c>
      <c r="AT187" s="216" t="s">
        <v>122</v>
      </c>
      <c r="AU187" s="216" t="s">
        <v>81</v>
      </c>
      <c r="AY187" s="18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153</v>
      </c>
      <c r="BM187" s="216" t="s">
        <v>409</v>
      </c>
    </row>
    <row r="188" s="2" customFormat="1">
      <c r="A188" s="39"/>
      <c r="B188" s="40"/>
      <c r="C188" s="41"/>
      <c r="D188" s="218" t="s">
        <v>129</v>
      </c>
      <c r="E188" s="41"/>
      <c r="F188" s="219" t="s">
        <v>410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81</v>
      </c>
    </row>
    <row r="189" s="2" customFormat="1">
      <c r="A189" s="39"/>
      <c r="B189" s="40"/>
      <c r="C189" s="41"/>
      <c r="D189" s="223" t="s">
        <v>131</v>
      </c>
      <c r="E189" s="41"/>
      <c r="F189" s="224" t="s">
        <v>411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131</v>
      </c>
      <c r="AU189" s="18" t="s">
        <v>81</v>
      </c>
    </row>
    <row r="190" s="2" customFormat="1" ht="16.5" customHeight="1">
      <c r="A190" s="39"/>
      <c r="B190" s="40"/>
      <c r="C190" s="205" t="s">
        <v>412</v>
      </c>
      <c r="D190" s="205" t="s">
        <v>122</v>
      </c>
      <c r="E190" s="206" t="s">
        <v>413</v>
      </c>
      <c r="F190" s="207" t="s">
        <v>414</v>
      </c>
      <c r="G190" s="208" t="s">
        <v>165</v>
      </c>
      <c r="H190" s="209">
        <v>10000</v>
      </c>
      <c r="I190" s="210"/>
      <c r="J190" s="211">
        <f>ROUND(I190*H190,2)</f>
        <v>0</v>
      </c>
      <c r="K190" s="207" t="s">
        <v>126</v>
      </c>
      <c r="L190" s="45"/>
      <c r="M190" s="212" t="s">
        <v>19</v>
      </c>
      <c r="N190" s="213" t="s">
        <v>42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153</v>
      </c>
      <c r="AT190" s="216" t="s">
        <v>122</v>
      </c>
      <c r="AU190" s="216" t="s">
        <v>81</v>
      </c>
      <c r="AY190" s="18" t="s">
        <v>119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153</v>
      </c>
      <c r="BM190" s="216" t="s">
        <v>415</v>
      </c>
    </row>
    <row r="191" s="2" customFormat="1">
      <c r="A191" s="39"/>
      <c r="B191" s="40"/>
      <c r="C191" s="41"/>
      <c r="D191" s="218" t="s">
        <v>129</v>
      </c>
      <c r="E191" s="41"/>
      <c r="F191" s="219" t="s">
        <v>416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81</v>
      </c>
    </row>
    <row r="192" s="2" customFormat="1">
      <c r="A192" s="39"/>
      <c r="B192" s="40"/>
      <c r="C192" s="41"/>
      <c r="D192" s="223" t="s">
        <v>131</v>
      </c>
      <c r="E192" s="41"/>
      <c r="F192" s="224" t="s">
        <v>417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131</v>
      </c>
      <c r="AU192" s="18" t="s">
        <v>81</v>
      </c>
    </row>
    <row r="193" s="2" customFormat="1" ht="16.5" customHeight="1">
      <c r="A193" s="39"/>
      <c r="B193" s="40"/>
      <c r="C193" s="205" t="s">
        <v>418</v>
      </c>
      <c r="D193" s="205" t="s">
        <v>122</v>
      </c>
      <c r="E193" s="206" t="s">
        <v>419</v>
      </c>
      <c r="F193" s="207" t="s">
        <v>420</v>
      </c>
      <c r="G193" s="208" t="s">
        <v>125</v>
      </c>
      <c r="H193" s="209">
        <v>20</v>
      </c>
      <c r="I193" s="210"/>
      <c r="J193" s="211">
        <f>ROUND(I193*H193,2)</f>
        <v>0</v>
      </c>
      <c r="K193" s="207" t="s">
        <v>126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153</v>
      </c>
      <c r="AT193" s="216" t="s">
        <v>122</v>
      </c>
      <c r="AU193" s="216" t="s">
        <v>81</v>
      </c>
      <c r="AY193" s="18" t="s">
        <v>119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153</v>
      </c>
      <c r="BM193" s="216" t="s">
        <v>421</v>
      </c>
    </row>
    <row r="194" s="2" customFormat="1">
      <c r="A194" s="39"/>
      <c r="B194" s="40"/>
      <c r="C194" s="41"/>
      <c r="D194" s="218" t="s">
        <v>129</v>
      </c>
      <c r="E194" s="41"/>
      <c r="F194" s="219" t="s">
        <v>422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81</v>
      </c>
    </row>
    <row r="195" s="2" customFormat="1">
      <c r="A195" s="39"/>
      <c r="B195" s="40"/>
      <c r="C195" s="41"/>
      <c r="D195" s="223" t="s">
        <v>131</v>
      </c>
      <c r="E195" s="41"/>
      <c r="F195" s="224" t="s">
        <v>423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131</v>
      </c>
      <c r="AU195" s="18" t="s">
        <v>81</v>
      </c>
    </row>
    <row r="196" s="2" customFormat="1" ht="16.5" customHeight="1">
      <c r="A196" s="39"/>
      <c r="B196" s="40"/>
      <c r="C196" s="249" t="s">
        <v>424</v>
      </c>
      <c r="D196" s="249" t="s">
        <v>296</v>
      </c>
      <c r="E196" s="250" t="s">
        <v>425</v>
      </c>
      <c r="F196" s="251" t="s">
        <v>426</v>
      </c>
      <c r="G196" s="252" t="s">
        <v>427</v>
      </c>
      <c r="H196" s="253">
        <v>40</v>
      </c>
      <c r="I196" s="254"/>
      <c r="J196" s="255">
        <f>ROUND(I196*H196,2)</f>
        <v>0</v>
      </c>
      <c r="K196" s="251" t="s">
        <v>126</v>
      </c>
      <c r="L196" s="256"/>
      <c r="M196" s="257" t="s">
        <v>19</v>
      </c>
      <c r="N196" s="258" t="s">
        <v>42</v>
      </c>
      <c r="O196" s="85"/>
      <c r="P196" s="214">
        <f>O196*H196</f>
        <v>0</v>
      </c>
      <c r="Q196" s="214">
        <v>0.00107</v>
      </c>
      <c r="R196" s="214">
        <f>Q196*H196</f>
        <v>0.042799999999999998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299</v>
      </c>
      <c r="AT196" s="216" t="s">
        <v>296</v>
      </c>
      <c r="AU196" s="216" t="s">
        <v>81</v>
      </c>
      <c r="AY196" s="18" t="s">
        <v>119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153</v>
      </c>
      <c r="BM196" s="216" t="s">
        <v>428</v>
      </c>
    </row>
    <row r="197" s="2" customFormat="1">
      <c r="A197" s="39"/>
      <c r="B197" s="40"/>
      <c r="C197" s="41"/>
      <c r="D197" s="218" t="s">
        <v>129</v>
      </c>
      <c r="E197" s="41"/>
      <c r="F197" s="219" t="s">
        <v>426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81</v>
      </c>
    </row>
    <row r="198" s="2" customFormat="1" ht="16.5" customHeight="1">
      <c r="A198" s="39"/>
      <c r="B198" s="40"/>
      <c r="C198" s="205" t="s">
        <v>429</v>
      </c>
      <c r="D198" s="205" t="s">
        <v>122</v>
      </c>
      <c r="E198" s="206" t="s">
        <v>430</v>
      </c>
      <c r="F198" s="207" t="s">
        <v>431</v>
      </c>
      <c r="G198" s="208" t="s">
        <v>125</v>
      </c>
      <c r="H198" s="209">
        <v>9</v>
      </c>
      <c r="I198" s="210"/>
      <c r="J198" s="211">
        <f>ROUND(I198*H198,2)</f>
        <v>0</v>
      </c>
      <c r="K198" s="207" t="s">
        <v>126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153</v>
      </c>
      <c r="AT198" s="216" t="s">
        <v>122</v>
      </c>
      <c r="AU198" s="216" t="s">
        <v>81</v>
      </c>
      <c r="AY198" s="18" t="s">
        <v>119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153</v>
      </c>
      <c r="BM198" s="216" t="s">
        <v>432</v>
      </c>
    </row>
    <row r="199" s="2" customFormat="1">
      <c r="A199" s="39"/>
      <c r="B199" s="40"/>
      <c r="C199" s="41"/>
      <c r="D199" s="218" t="s">
        <v>129</v>
      </c>
      <c r="E199" s="41"/>
      <c r="F199" s="219" t="s">
        <v>433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129</v>
      </c>
      <c r="AU199" s="18" t="s">
        <v>81</v>
      </c>
    </row>
    <row r="200" s="2" customFormat="1">
      <c r="A200" s="39"/>
      <c r="B200" s="40"/>
      <c r="C200" s="41"/>
      <c r="D200" s="223" t="s">
        <v>131</v>
      </c>
      <c r="E200" s="41"/>
      <c r="F200" s="224" t="s">
        <v>434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131</v>
      </c>
      <c r="AU200" s="18" t="s">
        <v>81</v>
      </c>
    </row>
    <row r="201" s="2" customFormat="1" ht="24.15" customHeight="1">
      <c r="A201" s="39"/>
      <c r="B201" s="40"/>
      <c r="C201" s="249" t="s">
        <v>435</v>
      </c>
      <c r="D201" s="249" t="s">
        <v>296</v>
      </c>
      <c r="E201" s="250" t="s">
        <v>436</v>
      </c>
      <c r="F201" s="251" t="s">
        <v>437</v>
      </c>
      <c r="G201" s="252" t="s">
        <v>125</v>
      </c>
      <c r="H201" s="253">
        <v>9</v>
      </c>
      <c r="I201" s="254"/>
      <c r="J201" s="255">
        <f>ROUND(I201*H201,2)</f>
        <v>0</v>
      </c>
      <c r="K201" s="251" t="s">
        <v>126</v>
      </c>
      <c r="L201" s="256"/>
      <c r="M201" s="257" t="s">
        <v>19</v>
      </c>
      <c r="N201" s="258" t="s">
        <v>42</v>
      </c>
      <c r="O201" s="85"/>
      <c r="P201" s="214">
        <f>O201*H201</f>
        <v>0</v>
      </c>
      <c r="Q201" s="214">
        <v>0.027699999999999999</v>
      </c>
      <c r="R201" s="214">
        <f>Q201*H201</f>
        <v>0.24929999999999999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299</v>
      </c>
      <c r="AT201" s="216" t="s">
        <v>296</v>
      </c>
      <c r="AU201" s="216" t="s">
        <v>81</v>
      </c>
      <c r="AY201" s="18" t="s">
        <v>119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153</v>
      </c>
      <c r="BM201" s="216" t="s">
        <v>438</v>
      </c>
    </row>
    <row r="202" s="2" customFormat="1">
      <c r="A202" s="39"/>
      <c r="B202" s="40"/>
      <c r="C202" s="41"/>
      <c r="D202" s="218" t="s">
        <v>129</v>
      </c>
      <c r="E202" s="41"/>
      <c r="F202" s="219" t="s">
        <v>437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81</v>
      </c>
    </row>
    <row r="203" s="2" customFormat="1" ht="16.5" customHeight="1">
      <c r="A203" s="39"/>
      <c r="B203" s="40"/>
      <c r="C203" s="205" t="s">
        <v>439</v>
      </c>
      <c r="D203" s="205" t="s">
        <v>122</v>
      </c>
      <c r="E203" s="206" t="s">
        <v>440</v>
      </c>
      <c r="F203" s="207" t="s">
        <v>441</v>
      </c>
      <c r="G203" s="208" t="s">
        <v>125</v>
      </c>
      <c r="H203" s="209">
        <v>2</v>
      </c>
      <c r="I203" s="210"/>
      <c r="J203" s="211">
        <f>ROUND(I203*H203,2)</f>
        <v>0</v>
      </c>
      <c r="K203" s="207" t="s">
        <v>126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153</v>
      </c>
      <c r="AT203" s="216" t="s">
        <v>122</v>
      </c>
      <c r="AU203" s="216" t="s">
        <v>81</v>
      </c>
      <c r="AY203" s="18" t="s">
        <v>119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153</v>
      </c>
      <c r="BM203" s="216" t="s">
        <v>442</v>
      </c>
    </row>
    <row r="204" s="2" customFormat="1">
      <c r="A204" s="39"/>
      <c r="B204" s="40"/>
      <c r="C204" s="41"/>
      <c r="D204" s="218" t="s">
        <v>129</v>
      </c>
      <c r="E204" s="41"/>
      <c r="F204" s="219" t="s">
        <v>443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81</v>
      </c>
    </row>
    <row r="205" s="2" customFormat="1">
      <c r="A205" s="39"/>
      <c r="B205" s="40"/>
      <c r="C205" s="41"/>
      <c r="D205" s="223" t="s">
        <v>131</v>
      </c>
      <c r="E205" s="41"/>
      <c r="F205" s="224" t="s">
        <v>444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131</v>
      </c>
      <c r="AU205" s="18" t="s">
        <v>81</v>
      </c>
    </row>
    <row r="206" s="2" customFormat="1" ht="24.15" customHeight="1">
      <c r="A206" s="39"/>
      <c r="B206" s="40"/>
      <c r="C206" s="249" t="s">
        <v>445</v>
      </c>
      <c r="D206" s="249" t="s">
        <v>296</v>
      </c>
      <c r="E206" s="250" t="s">
        <v>446</v>
      </c>
      <c r="F206" s="251" t="s">
        <v>447</v>
      </c>
      <c r="G206" s="252" t="s">
        <v>125</v>
      </c>
      <c r="H206" s="253">
        <v>2</v>
      </c>
      <c r="I206" s="254"/>
      <c r="J206" s="255">
        <f>ROUND(I206*H206,2)</f>
        <v>0</v>
      </c>
      <c r="K206" s="251" t="s">
        <v>126</v>
      </c>
      <c r="L206" s="256"/>
      <c r="M206" s="257" t="s">
        <v>19</v>
      </c>
      <c r="N206" s="258" t="s">
        <v>42</v>
      </c>
      <c r="O206" s="85"/>
      <c r="P206" s="214">
        <f>O206*H206</f>
        <v>0</v>
      </c>
      <c r="Q206" s="214">
        <v>0.10100000000000001</v>
      </c>
      <c r="R206" s="214">
        <f>Q206*H206</f>
        <v>0.20200000000000001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299</v>
      </c>
      <c r="AT206" s="216" t="s">
        <v>296</v>
      </c>
      <c r="AU206" s="216" t="s">
        <v>81</v>
      </c>
      <c r="AY206" s="18" t="s">
        <v>119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153</v>
      </c>
      <c r="BM206" s="216" t="s">
        <v>448</v>
      </c>
    </row>
    <row r="207" s="2" customFormat="1">
      <c r="A207" s="39"/>
      <c r="B207" s="40"/>
      <c r="C207" s="41"/>
      <c r="D207" s="218" t="s">
        <v>129</v>
      </c>
      <c r="E207" s="41"/>
      <c r="F207" s="219" t="s">
        <v>447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81</v>
      </c>
    </row>
    <row r="208" s="2" customFormat="1" ht="24.15" customHeight="1">
      <c r="A208" s="39"/>
      <c r="B208" s="40"/>
      <c r="C208" s="205" t="s">
        <v>449</v>
      </c>
      <c r="D208" s="205" t="s">
        <v>122</v>
      </c>
      <c r="E208" s="206" t="s">
        <v>450</v>
      </c>
      <c r="F208" s="207" t="s">
        <v>451</v>
      </c>
      <c r="G208" s="208" t="s">
        <v>125</v>
      </c>
      <c r="H208" s="209">
        <v>30</v>
      </c>
      <c r="I208" s="210"/>
      <c r="J208" s="211">
        <f>ROUND(I208*H208,2)</f>
        <v>0</v>
      </c>
      <c r="K208" s="207" t="s">
        <v>126</v>
      </c>
      <c r="L208" s="45"/>
      <c r="M208" s="212" t="s">
        <v>19</v>
      </c>
      <c r="N208" s="213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153</v>
      </c>
      <c r="AT208" s="216" t="s">
        <v>122</v>
      </c>
      <c r="AU208" s="216" t="s">
        <v>81</v>
      </c>
      <c r="AY208" s="18" t="s">
        <v>119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153</v>
      </c>
      <c r="BM208" s="216" t="s">
        <v>452</v>
      </c>
    </row>
    <row r="209" s="2" customFormat="1">
      <c r="A209" s="39"/>
      <c r="B209" s="40"/>
      <c r="C209" s="41"/>
      <c r="D209" s="218" t="s">
        <v>129</v>
      </c>
      <c r="E209" s="41"/>
      <c r="F209" s="219" t="s">
        <v>453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81</v>
      </c>
    </row>
    <row r="210" s="2" customFormat="1">
      <c r="A210" s="39"/>
      <c r="B210" s="40"/>
      <c r="C210" s="41"/>
      <c r="D210" s="223" t="s">
        <v>131</v>
      </c>
      <c r="E210" s="41"/>
      <c r="F210" s="224" t="s">
        <v>454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131</v>
      </c>
      <c r="AU210" s="18" t="s">
        <v>81</v>
      </c>
    </row>
    <row r="211" s="2" customFormat="1" ht="16.5" customHeight="1">
      <c r="A211" s="39"/>
      <c r="B211" s="40"/>
      <c r="C211" s="205" t="s">
        <v>455</v>
      </c>
      <c r="D211" s="205" t="s">
        <v>122</v>
      </c>
      <c r="E211" s="206" t="s">
        <v>456</v>
      </c>
      <c r="F211" s="207" t="s">
        <v>457</v>
      </c>
      <c r="G211" s="208" t="s">
        <v>125</v>
      </c>
      <c r="H211" s="209">
        <v>11</v>
      </c>
      <c r="I211" s="210"/>
      <c r="J211" s="211">
        <f>ROUND(I211*H211,2)</f>
        <v>0</v>
      </c>
      <c r="K211" s="207" t="s">
        <v>126</v>
      </c>
      <c r="L211" s="45"/>
      <c r="M211" s="212" t="s">
        <v>19</v>
      </c>
      <c r="N211" s="213" t="s">
        <v>42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153</v>
      </c>
      <c r="AT211" s="216" t="s">
        <v>122</v>
      </c>
      <c r="AU211" s="216" t="s">
        <v>81</v>
      </c>
      <c r="AY211" s="18" t="s">
        <v>119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153</v>
      </c>
      <c r="BM211" s="216" t="s">
        <v>458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459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81</v>
      </c>
    </row>
    <row r="213" s="2" customFormat="1">
      <c r="A213" s="39"/>
      <c r="B213" s="40"/>
      <c r="C213" s="41"/>
      <c r="D213" s="223" t="s">
        <v>131</v>
      </c>
      <c r="E213" s="41"/>
      <c r="F213" s="224" t="s">
        <v>460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131</v>
      </c>
      <c r="AU213" s="18" t="s">
        <v>81</v>
      </c>
    </row>
    <row r="214" s="2" customFormat="1" ht="24.15" customHeight="1">
      <c r="A214" s="39"/>
      <c r="B214" s="40"/>
      <c r="C214" s="249" t="s">
        <v>461</v>
      </c>
      <c r="D214" s="249" t="s">
        <v>296</v>
      </c>
      <c r="E214" s="250" t="s">
        <v>462</v>
      </c>
      <c r="F214" s="251" t="s">
        <v>463</v>
      </c>
      <c r="G214" s="252" t="s">
        <v>125</v>
      </c>
      <c r="H214" s="253">
        <v>11</v>
      </c>
      <c r="I214" s="254"/>
      <c r="J214" s="255">
        <f>ROUND(I214*H214,2)</f>
        <v>0</v>
      </c>
      <c r="K214" s="251" t="s">
        <v>126</v>
      </c>
      <c r="L214" s="256"/>
      <c r="M214" s="257" t="s">
        <v>19</v>
      </c>
      <c r="N214" s="258" t="s">
        <v>42</v>
      </c>
      <c r="O214" s="85"/>
      <c r="P214" s="214">
        <f>O214*H214</f>
        <v>0</v>
      </c>
      <c r="Q214" s="214">
        <v>0.002</v>
      </c>
      <c r="R214" s="214">
        <f>Q214*H214</f>
        <v>0.021999999999999999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299</v>
      </c>
      <c r="AT214" s="216" t="s">
        <v>296</v>
      </c>
      <c r="AU214" s="216" t="s">
        <v>81</v>
      </c>
      <c r="AY214" s="18" t="s">
        <v>119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153</v>
      </c>
      <c r="BM214" s="216" t="s">
        <v>464</v>
      </c>
    </row>
    <row r="215" s="2" customFormat="1">
      <c r="A215" s="39"/>
      <c r="B215" s="40"/>
      <c r="C215" s="41"/>
      <c r="D215" s="218" t="s">
        <v>129</v>
      </c>
      <c r="E215" s="41"/>
      <c r="F215" s="219" t="s">
        <v>463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129</v>
      </c>
      <c r="AU215" s="18" t="s">
        <v>81</v>
      </c>
    </row>
    <row r="216" s="2" customFormat="1" ht="16.5" customHeight="1">
      <c r="A216" s="39"/>
      <c r="B216" s="40"/>
      <c r="C216" s="205" t="s">
        <v>465</v>
      </c>
      <c r="D216" s="205" t="s">
        <v>122</v>
      </c>
      <c r="E216" s="206" t="s">
        <v>466</v>
      </c>
      <c r="F216" s="207" t="s">
        <v>467</v>
      </c>
      <c r="G216" s="208" t="s">
        <v>125</v>
      </c>
      <c r="H216" s="209">
        <v>49</v>
      </c>
      <c r="I216" s="210"/>
      <c r="J216" s="211">
        <f>ROUND(I216*H216,2)</f>
        <v>0</v>
      </c>
      <c r="K216" s="207" t="s">
        <v>126</v>
      </c>
      <c r="L216" s="45"/>
      <c r="M216" s="212" t="s">
        <v>19</v>
      </c>
      <c r="N216" s="213" t="s">
        <v>42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153</v>
      </c>
      <c r="AT216" s="216" t="s">
        <v>122</v>
      </c>
      <c r="AU216" s="216" t="s">
        <v>81</v>
      </c>
      <c r="AY216" s="18" t="s">
        <v>119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79</v>
      </c>
      <c r="BK216" s="217">
        <f>ROUND(I216*H216,2)</f>
        <v>0</v>
      </c>
      <c r="BL216" s="18" t="s">
        <v>153</v>
      </c>
      <c r="BM216" s="216" t="s">
        <v>468</v>
      </c>
    </row>
    <row r="217" s="2" customFormat="1">
      <c r="A217" s="39"/>
      <c r="B217" s="40"/>
      <c r="C217" s="41"/>
      <c r="D217" s="218" t="s">
        <v>129</v>
      </c>
      <c r="E217" s="41"/>
      <c r="F217" s="219" t="s">
        <v>469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129</v>
      </c>
      <c r="AU217" s="18" t="s">
        <v>81</v>
      </c>
    </row>
    <row r="218" s="2" customFormat="1">
      <c r="A218" s="39"/>
      <c r="B218" s="40"/>
      <c r="C218" s="41"/>
      <c r="D218" s="223" t="s">
        <v>131</v>
      </c>
      <c r="E218" s="41"/>
      <c r="F218" s="224" t="s">
        <v>470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131</v>
      </c>
      <c r="AU218" s="18" t="s">
        <v>81</v>
      </c>
    </row>
    <row r="219" s="2" customFormat="1" ht="21.75" customHeight="1">
      <c r="A219" s="39"/>
      <c r="B219" s="40"/>
      <c r="C219" s="249" t="s">
        <v>471</v>
      </c>
      <c r="D219" s="249" t="s">
        <v>296</v>
      </c>
      <c r="E219" s="250" t="s">
        <v>472</v>
      </c>
      <c r="F219" s="251" t="s">
        <v>473</v>
      </c>
      <c r="G219" s="252" t="s">
        <v>125</v>
      </c>
      <c r="H219" s="253">
        <v>49</v>
      </c>
      <c r="I219" s="254"/>
      <c r="J219" s="255">
        <f>ROUND(I219*H219,2)</f>
        <v>0</v>
      </c>
      <c r="K219" s="251" t="s">
        <v>126</v>
      </c>
      <c r="L219" s="256"/>
      <c r="M219" s="257" t="s">
        <v>19</v>
      </c>
      <c r="N219" s="258" t="s">
        <v>42</v>
      </c>
      <c r="O219" s="85"/>
      <c r="P219" s="214">
        <f>O219*H219</f>
        <v>0</v>
      </c>
      <c r="Q219" s="214">
        <v>0.00010000000000000001</v>
      </c>
      <c r="R219" s="214">
        <f>Q219*H219</f>
        <v>0.0048999999999999998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299</v>
      </c>
      <c r="AT219" s="216" t="s">
        <v>296</v>
      </c>
      <c r="AU219" s="216" t="s">
        <v>81</v>
      </c>
      <c r="AY219" s="18" t="s">
        <v>119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79</v>
      </c>
      <c r="BK219" s="217">
        <f>ROUND(I219*H219,2)</f>
        <v>0</v>
      </c>
      <c r="BL219" s="18" t="s">
        <v>153</v>
      </c>
      <c r="BM219" s="216" t="s">
        <v>474</v>
      </c>
    </row>
    <row r="220" s="2" customFormat="1">
      <c r="A220" s="39"/>
      <c r="B220" s="40"/>
      <c r="C220" s="41"/>
      <c r="D220" s="218" t="s">
        <v>129</v>
      </c>
      <c r="E220" s="41"/>
      <c r="F220" s="219" t="s">
        <v>473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129</v>
      </c>
      <c r="AU220" s="18" t="s">
        <v>81</v>
      </c>
    </row>
    <row r="221" s="2" customFormat="1" ht="16.5" customHeight="1">
      <c r="A221" s="39"/>
      <c r="B221" s="40"/>
      <c r="C221" s="205" t="s">
        <v>475</v>
      </c>
      <c r="D221" s="205" t="s">
        <v>122</v>
      </c>
      <c r="E221" s="206" t="s">
        <v>476</v>
      </c>
      <c r="F221" s="207" t="s">
        <v>477</v>
      </c>
      <c r="G221" s="208" t="s">
        <v>125</v>
      </c>
      <c r="H221" s="209">
        <v>29</v>
      </c>
      <c r="I221" s="210"/>
      <c r="J221" s="211">
        <f>ROUND(I221*H221,2)</f>
        <v>0</v>
      </c>
      <c r="K221" s="207" t="s">
        <v>126</v>
      </c>
      <c r="L221" s="45"/>
      <c r="M221" s="212" t="s">
        <v>19</v>
      </c>
      <c r="N221" s="213" t="s">
        <v>42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153</v>
      </c>
      <c r="AT221" s="216" t="s">
        <v>122</v>
      </c>
      <c r="AU221" s="216" t="s">
        <v>81</v>
      </c>
      <c r="AY221" s="18" t="s">
        <v>119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79</v>
      </c>
      <c r="BK221" s="217">
        <f>ROUND(I221*H221,2)</f>
        <v>0</v>
      </c>
      <c r="BL221" s="18" t="s">
        <v>153</v>
      </c>
      <c r="BM221" s="216" t="s">
        <v>478</v>
      </c>
    </row>
    <row r="222" s="2" customFormat="1">
      <c r="A222" s="39"/>
      <c r="B222" s="40"/>
      <c r="C222" s="41"/>
      <c r="D222" s="218" t="s">
        <v>129</v>
      </c>
      <c r="E222" s="41"/>
      <c r="F222" s="219" t="s">
        <v>479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81</v>
      </c>
    </row>
    <row r="223" s="2" customFormat="1">
      <c r="A223" s="39"/>
      <c r="B223" s="40"/>
      <c r="C223" s="41"/>
      <c r="D223" s="223" t="s">
        <v>131</v>
      </c>
      <c r="E223" s="41"/>
      <c r="F223" s="224" t="s">
        <v>480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131</v>
      </c>
      <c r="AU223" s="18" t="s">
        <v>81</v>
      </c>
    </row>
    <row r="224" s="2" customFormat="1" ht="16.5" customHeight="1">
      <c r="A224" s="39"/>
      <c r="B224" s="40"/>
      <c r="C224" s="249" t="s">
        <v>481</v>
      </c>
      <c r="D224" s="249" t="s">
        <v>296</v>
      </c>
      <c r="E224" s="250" t="s">
        <v>482</v>
      </c>
      <c r="F224" s="251" t="s">
        <v>483</v>
      </c>
      <c r="G224" s="252" t="s">
        <v>125</v>
      </c>
      <c r="H224" s="253">
        <v>29</v>
      </c>
      <c r="I224" s="254"/>
      <c r="J224" s="255">
        <f>ROUND(I224*H224,2)</f>
        <v>0</v>
      </c>
      <c r="K224" s="251" t="s">
        <v>126</v>
      </c>
      <c r="L224" s="256"/>
      <c r="M224" s="257" t="s">
        <v>19</v>
      </c>
      <c r="N224" s="258" t="s">
        <v>42</v>
      </c>
      <c r="O224" s="85"/>
      <c r="P224" s="214">
        <f>O224*H224</f>
        <v>0</v>
      </c>
      <c r="Q224" s="214">
        <v>0.00010000000000000001</v>
      </c>
      <c r="R224" s="214">
        <f>Q224*H224</f>
        <v>0.0029000000000000002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299</v>
      </c>
      <c r="AT224" s="216" t="s">
        <v>296</v>
      </c>
      <c r="AU224" s="216" t="s">
        <v>81</v>
      </c>
      <c r="AY224" s="18" t="s">
        <v>119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153</v>
      </c>
      <c r="BM224" s="216" t="s">
        <v>484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483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81</v>
      </c>
    </row>
    <row r="226" s="2" customFormat="1" ht="16.5" customHeight="1">
      <c r="A226" s="39"/>
      <c r="B226" s="40"/>
      <c r="C226" s="205" t="s">
        <v>485</v>
      </c>
      <c r="D226" s="205" t="s">
        <v>122</v>
      </c>
      <c r="E226" s="206" t="s">
        <v>486</v>
      </c>
      <c r="F226" s="207" t="s">
        <v>487</v>
      </c>
      <c r="G226" s="208" t="s">
        <v>125</v>
      </c>
      <c r="H226" s="209">
        <v>20</v>
      </c>
      <c r="I226" s="210"/>
      <c r="J226" s="211">
        <f>ROUND(I226*H226,2)</f>
        <v>0</v>
      </c>
      <c r="K226" s="207" t="s">
        <v>126</v>
      </c>
      <c r="L226" s="45"/>
      <c r="M226" s="212" t="s">
        <v>19</v>
      </c>
      <c r="N226" s="213" t="s">
        <v>42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153</v>
      </c>
      <c r="AT226" s="216" t="s">
        <v>122</v>
      </c>
      <c r="AU226" s="216" t="s">
        <v>81</v>
      </c>
      <c r="AY226" s="18" t="s">
        <v>119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153</v>
      </c>
      <c r="BM226" s="216" t="s">
        <v>488</v>
      </c>
    </row>
    <row r="227" s="2" customFormat="1">
      <c r="A227" s="39"/>
      <c r="B227" s="40"/>
      <c r="C227" s="41"/>
      <c r="D227" s="218" t="s">
        <v>129</v>
      </c>
      <c r="E227" s="41"/>
      <c r="F227" s="219" t="s">
        <v>489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81</v>
      </c>
    </row>
    <row r="228" s="2" customFormat="1">
      <c r="A228" s="39"/>
      <c r="B228" s="40"/>
      <c r="C228" s="41"/>
      <c r="D228" s="223" t="s">
        <v>131</v>
      </c>
      <c r="E228" s="41"/>
      <c r="F228" s="224" t="s">
        <v>490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131</v>
      </c>
      <c r="AU228" s="18" t="s">
        <v>81</v>
      </c>
    </row>
    <row r="229" s="2" customFormat="1" ht="16.5" customHeight="1">
      <c r="A229" s="39"/>
      <c r="B229" s="40"/>
      <c r="C229" s="205" t="s">
        <v>491</v>
      </c>
      <c r="D229" s="205" t="s">
        <v>122</v>
      </c>
      <c r="E229" s="206" t="s">
        <v>492</v>
      </c>
      <c r="F229" s="207" t="s">
        <v>493</v>
      </c>
      <c r="G229" s="208" t="s">
        <v>125</v>
      </c>
      <c r="H229" s="209">
        <v>160</v>
      </c>
      <c r="I229" s="210"/>
      <c r="J229" s="211">
        <f>ROUND(I229*H229,2)</f>
        <v>0</v>
      </c>
      <c r="K229" s="207" t="s">
        <v>126</v>
      </c>
      <c r="L229" s="45"/>
      <c r="M229" s="212" t="s">
        <v>19</v>
      </c>
      <c r="N229" s="213" t="s">
        <v>42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153</v>
      </c>
      <c r="AT229" s="216" t="s">
        <v>122</v>
      </c>
      <c r="AU229" s="216" t="s">
        <v>81</v>
      </c>
      <c r="AY229" s="18" t="s">
        <v>119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79</v>
      </c>
      <c r="BK229" s="217">
        <f>ROUND(I229*H229,2)</f>
        <v>0</v>
      </c>
      <c r="BL229" s="18" t="s">
        <v>153</v>
      </c>
      <c r="BM229" s="216" t="s">
        <v>494</v>
      </c>
    </row>
    <row r="230" s="2" customFormat="1">
      <c r="A230" s="39"/>
      <c r="B230" s="40"/>
      <c r="C230" s="41"/>
      <c r="D230" s="218" t="s">
        <v>129</v>
      </c>
      <c r="E230" s="41"/>
      <c r="F230" s="219" t="s">
        <v>495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81</v>
      </c>
    </row>
    <row r="231" s="2" customFormat="1">
      <c r="A231" s="39"/>
      <c r="B231" s="40"/>
      <c r="C231" s="41"/>
      <c r="D231" s="223" t="s">
        <v>131</v>
      </c>
      <c r="E231" s="41"/>
      <c r="F231" s="224" t="s">
        <v>496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131</v>
      </c>
      <c r="AU231" s="18" t="s">
        <v>81</v>
      </c>
    </row>
    <row r="232" s="2" customFormat="1" ht="16.5" customHeight="1">
      <c r="A232" s="39"/>
      <c r="B232" s="40"/>
      <c r="C232" s="249" t="s">
        <v>497</v>
      </c>
      <c r="D232" s="249" t="s">
        <v>296</v>
      </c>
      <c r="E232" s="250" t="s">
        <v>498</v>
      </c>
      <c r="F232" s="251" t="s">
        <v>499</v>
      </c>
      <c r="G232" s="252" t="s">
        <v>125</v>
      </c>
      <c r="H232" s="253">
        <v>160</v>
      </c>
      <c r="I232" s="254"/>
      <c r="J232" s="255">
        <f>ROUND(I232*H232,2)</f>
        <v>0</v>
      </c>
      <c r="K232" s="251" t="s">
        <v>126</v>
      </c>
      <c r="L232" s="256"/>
      <c r="M232" s="257" t="s">
        <v>19</v>
      </c>
      <c r="N232" s="258" t="s">
        <v>42</v>
      </c>
      <c r="O232" s="85"/>
      <c r="P232" s="214">
        <f>O232*H232</f>
        <v>0</v>
      </c>
      <c r="Q232" s="214">
        <v>0.00010000000000000001</v>
      </c>
      <c r="R232" s="214">
        <f>Q232*H232</f>
        <v>0.016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299</v>
      </c>
      <c r="AT232" s="216" t="s">
        <v>296</v>
      </c>
      <c r="AU232" s="216" t="s">
        <v>81</v>
      </c>
      <c r="AY232" s="18" t="s">
        <v>119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153</v>
      </c>
      <c r="BM232" s="216" t="s">
        <v>500</v>
      </c>
    </row>
    <row r="233" s="2" customFormat="1">
      <c r="A233" s="39"/>
      <c r="B233" s="40"/>
      <c r="C233" s="41"/>
      <c r="D233" s="218" t="s">
        <v>129</v>
      </c>
      <c r="E233" s="41"/>
      <c r="F233" s="219" t="s">
        <v>499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81</v>
      </c>
    </row>
    <row r="234" s="2" customFormat="1" ht="16.5" customHeight="1">
      <c r="A234" s="39"/>
      <c r="B234" s="40"/>
      <c r="C234" s="205" t="s">
        <v>501</v>
      </c>
      <c r="D234" s="205" t="s">
        <v>122</v>
      </c>
      <c r="E234" s="206" t="s">
        <v>502</v>
      </c>
      <c r="F234" s="207" t="s">
        <v>503</v>
      </c>
      <c r="G234" s="208" t="s">
        <v>125</v>
      </c>
      <c r="H234" s="209">
        <v>160</v>
      </c>
      <c r="I234" s="210"/>
      <c r="J234" s="211">
        <f>ROUND(I234*H234,2)</f>
        <v>0</v>
      </c>
      <c r="K234" s="207" t="s">
        <v>126</v>
      </c>
      <c r="L234" s="45"/>
      <c r="M234" s="212" t="s">
        <v>19</v>
      </c>
      <c r="N234" s="213" t="s">
        <v>42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153</v>
      </c>
      <c r="AT234" s="216" t="s">
        <v>122</v>
      </c>
      <c r="AU234" s="216" t="s">
        <v>81</v>
      </c>
      <c r="AY234" s="18" t="s">
        <v>119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153</v>
      </c>
      <c r="BM234" s="216" t="s">
        <v>504</v>
      </c>
    </row>
    <row r="235" s="2" customFormat="1">
      <c r="A235" s="39"/>
      <c r="B235" s="40"/>
      <c r="C235" s="41"/>
      <c r="D235" s="218" t="s">
        <v>129</v>
      </c>
      <c r="E235" s="41"/>
      <c r="F235" s="219" t="s">
        <v>505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81</v>
      </c>
    </row>
    <row r="236" s="2" customFormat="1">
      <c r="A236" s="39"/>
      <c r="B236" s="40"/>
      <c r="C236" s="41"/>
      <c r="D236" s="223" t="s">
        <v>131</v>
      </c>
      <c r="E236" s="41"/>
      <c r="F236" s="224" t="s">
        <v>506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131</v>
      </c>
      <c r="AU236" s="18" t="s">
        <v>81</v>
      </c>
    </row>
    <row r="237" s="2" customFormat="1" ht="21.75" customHeight="1">
      <c r="A237" s="39"/>
      <c r="B237" s="40"/>
      <c r="C237" s="249" t="s">
        <v>507</v>
      </c>
      <c r="D237" s="249" t="s">
        <v>296</v>
      </c>
      <c r="E237" s="250" t="s">
        <v>508</v>
      </c>
      <c r="F237" s="251" t="s">
        <v>509</v>
      </c>
      <c r="G237" s="252" t="s">
        <v>125</v>
      </c>
      <c r="H237" s="253">
        <v>160</v>
      </c>
      <c r="I237" s="254"/>
      <c r="J237" s="255">
        <f>ROUND(I237*H237,2)</f>
        <v>0</v>
      </c>
      <c r="K237" s="251" t="s">
        <v>126</v>
      </c>
      <c r="L237" s="256"/>
      <c r="M237" s="257" t="s">
        <v>19</v>
      </c>
      <c r="N237" s="258" t="s">
        <v>42</v>
      </c>
      <c r="O237" s="85"/>
      <c r="P237" s="214">
        <f>O237*H237</f>
        <v>0</v>
      </c>
      <c r="Q237" s="214">
        <v>1.0000000000000001E-05</v>
      </c>
      <c r="R237" s="214">
        <f>Q237*H237</f>
        <v>0.0016000000000000001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299</v>
      </c>
      <c r="AT237" s="216" t="s">
        <v>296</v>
      </c>
      <c r="AU237" s="216" t="s">
        <v>81</v>
      </c>
      <c r="AY237" s="18" t="s">
        <v>119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153</v>
      </c>
      <c r="BM237" s="216" t="s">
        <v>510</v>
      </c>
    </row>
    <row r="238" s="2" customFormat="1">
      <c r="A238" s="39"/>
      <c r="B238" s="40"/>
      <c r="C238" s="41"/>
      <c r="D238" s="218" t="s">
        <v>129</v>
      </c>
      <c r="E238" s="41"/>
      <c r="F238" s="219" t="s">
        <v>509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129</v>
      </c>
      <c r="AU238" s="18" t="s">
        <v>81</v>
      </c>
    </row>
    <row r="239" s="2" customFormat="1" ht="16.5" customHeight="1">
      <c r="A239" s="39"/>
      <c r="B239" s="40"/>
      <c r="C239" s="205" t="s">
        <v>511</v>
      </c>
      <c r="D239" s="205" t="s">
        <v>122</v>
      </c>
      <c r="E239" s="206" t="s">
        <v>512</v>
      </c>
      <c r="F239" s="207" t="s">
        <v>513</v>
      </c>
      <c r="G239" s="208" t="s">
        <v>125</v>
      </c>
      <c r="H239" s="209">
        <v>18</v>
      </c>
      <c r="I239" s="210"/>
      <c r="J239" s="211">
        <f>ROUND(I239*H239,2)</f>
        <v>0</v>
      </c>
      <c r="K239" s="207" t="s">
        <v>126</v>
      </c>
      <c r="L239" s="45"/>
      <c r="M239" s="212" t="s">
        <v>19</v>
      </c>
      <c r="N239" s="213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153</v>
      </c>
      <c r="AT239" s="216" t="s">
        <v>122</v>
      </c>
      <c r="AU239" s="216" t="s">
        <v>81</v>
      </c>
      <c r="AY239" s="18" t="s">
        <v>119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153</v>
      </c>
      <c r="BM239" s="216" t="s">
        <v>514</v>
      </c>
    </row>
    <row r="240" s="2" customFormat="1">
      <c r="A240" s="39"/>
      <c r="B240" s="40"/>
      <c r="C240" s="41"/>
      <c r="D240" s="218" t="s">
        <v>129</v>
      </c>
      <c r="E240" s="41"/>
      <c r="F240" s="219" t="s">
        <v>515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81</v>
      </c>
    </row>
    <row r="241" s="2" customFormat="1">
      <c r="A241" s="39"/>
      <c r="B241" s="40"/>
      <c r="C241" s="41"/>
      <c r="D241" s="223" t="s">
        <v>131</v>
      </c>
      <c r="E241" s="41"/>
      <c r="F241" s="224" t="s">
        <v>516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131</v>
      </c>
      <c r="AU241" s="18" t="s">
        <v>81</v>
      </c>
    </row>
    <row r="242" s="2" customFormat="1" ht="24.15" customHeight="1">
      <c r="A242" s="39"/>
      <c r="B242" s="40"/>
      <c r="C242" s="249" t="s">
        <v>517</v>
      </c>
      <c r="D242" s="249" t="s">
        <v>296</v>
      </c>
      <c r="E242" s="250" t="s">
        <v>518</v>
      </c>
      <c r="F242" s="251" t="s">
        <v>519</v>
      </c>
      <c r="G242" s="252" t="s">
        <v>125</v>
      </c>
      <c r="H242" s="253">
        <v>18</v>
      </c>
      <c r="I242" s="254"/>
      <c r="J242" s="255">
        <f>ROUND(I242*H242,2)</f>
        <v>0</v>
      </c>
      <c r="K242" s="251" t="s">
        <v>126</v>
      </c>
      <c r="L242" s="256"/>
      <c r="M242" s="257" t="s">
        <v>19</v>
      </c>
      <c r="N242" s="258" t="s">
        <v>42</v>
      </c>
      <c r="O242" s="85"/>
      <c r="P242" s="214">
        <f>O242*H242</f>
        <v>0</v>
      </c>
      <c r="Q242" s="214">
        <v>0.00050000000000000001</v>
      </c>
      <c r="R242" s="214">
        <f>Q242*H242</f>
        <v>0.0090000000000000011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299</v>
      </c>
      <c r="AT242" s="216" t="s">
        <v>296</v>
      </c>
      <c r="AU242" s="216" t="s">
        <v>81</v>
      </c>
      <c r="AY242" s="18" t="s">
        <v>119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153</v>
      </c>
      <c r="BM242" s="216" t="s">
        <v>520</v>
      </c>
    </row>
    <row r="243" s="2" customFormat="1">
      <c r="A243" s="39"/>
      <c r="B243" s="40"/>
      <c r="C243" s="41"/>
      <c r="D243" s="218" t="s">
        <v>129</v>
      </c>
      <c r="E243" s="41"/>
      <c r="F243" s="219" t="s">
        <v>519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81</v>
      </c>
    </row>
    <row r="244" s="2" customFormat="1" ht="24.15" customHeight="1">
      <c r="A244" s="39"/>
      <c r="B244" s="40"/>
      <c r="C244" s="205" t="s">
        <v>521</v>
      </c>
      <c r="D244" s="205" t="s">
        <v>122</v>
      </c>
      <c r="E244" s="206" t="s">
        <v>522</v>
      </c>
      <c r="F244" s="207" t="s">
        <v>523</v>
      </c>
      <c r="G244" s="208" t="s">
        <v>125</v>
      </c>
      <c r="H244" s="209">
        <v>11</v>
      </c>
      <c r="I244" s="210"/>
      <c r="J244" s="211">
        <f>ROUND(I244*H244,2)</f>
        <v>0</v>
      </c>
      <c r="K244" s="207" t="s">
        <v>126</v>
      </c>
      <c r="L244" s="45"/>
      <c r="M244" s="212" t="s">
        <v>19</v>
      </c>
      <c r="N244" s="213" t="s">
        <v>42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153</v>
      </c>
      <c r="AT244" s="216" t="s">
        <v>122</v>
      </c>
      <c r="AU244" s="216" t="s">
        <v>81</v>
      </c>
      <c r="AY244" s="18" t="s">
        <v>119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153</v>
      </c>
      <c r="BM244" s="216" t="s">
        <v>524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525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81</v>
      </c>
    </row>
    <row r="246" s="2" customFormat="1">
      <c r="A246" s="39"/>
      <c r="B246" s="40"/>
      <c r="C246" s="41"/>
      <c r="D246" s="223" t="s">
        <v>131</v>
      </c>
      <c r="E246" s="41"/>
      <c r="F246" s="224" t="s">
        <v>526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131</v>
      </c>
      <c r="AU246" s="18" t="s">
        <v>81</v>
      </c>
    </row>
    <row r="247" s="2" customFormat="1" ht="24.15" customHeight="1">
      <c r="A247" s="39"/>
      <c r="B247" s="40"/>
      <c r="C247" s="249" t="s">
        <v>527</v>
      </c>
      <c r="D247" s="249" t="s">
        <v>296</v>
      </c>
      <c r="E247" s="250" t="s">
        <v>528</v>
      </c>
      <c r="F247" s="251" t="s">
        <v>529</v>
      </c>
      <c r="G247" s="252" t="s">
        <v>125</v>
      </c>
      <c r="H247" s="253">
        <v>11</v>
      </c>
      <c r="I247" s="254"/>
      <c r="J247" s="255">
        <f>ROUND(I247*H247,2)</f>
        <v>0</v>
      </c>
      <c r="K247" s="251" t="s">
        <v>126</v>
      </c>
      <c r="L247" s="256"/>
      <c r="M247" s="257" t="s">
        <v>19</v>
      </c>
      <c r="N247" s="258" t="s">
        <v>42</v>
      </c>
      <c r="O247" s="85"/>
      <c r="P247" s="214">
        <f>O247*H247</f>
        <v>0</v>
      </c>
      <c r="Q247" s="214">
        <v>0.001</v>
      </c>
      <c r="R247" s="214">
        <f>Q247*H247</f>
        <v>0.010999999999999999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299</v>
      </c>
      <c r="AT247" s="216" t="s">
        <v>296</v>
      </c>
      <c r="AU247" s="216" t="s">
        <v>81</v>
      </c>
      <c r="AY247" s="18" t="s">
        <v>119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79</v>
      </c>
      <c r="BK247" s="217">
        <f>ROUND(I247*H247,2)</f>
        <v>0</v>
      </c>
      <c r="BL247" s="18" t="s">
        <v>153</v>
      </c>
      <c r="BM247" s="216" t="s">
        <v>530</v>
      </c>
    </row>
    <row r="248" s="2" customFormat="1">
      <c r="A248" s="39"/>
      <c r="B248" s="40"/>
      <c r="C248" s="41"/>
      <c r="D248" s="218" t="s">
        <v>129</v>
      </c>
      <c r="E248" s="41"/>
      <c r="F248" s="219" t="s">
        <v>529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81</v>
      </c>
    </row>
    <row r="249" s="2" customFormat="1" ht="24.15" customHeight="1">
      <c r="A249" s="39"/>
      <c r="B249" s="40"/>
      <c r="C249" s="205" t="s">
        <v>531</v>
      </c>
      <c r="D249" s="205" t="s">
        <v>122</v>
      </c>
      <c r="E249" s="206" t="s">
        <v>532</v>
      </c>
      <c r="F249" s="207" t="s">
        <v>533</v>
      </c>
      <c r="G249" s="208" t="s">
        <v>125</v>
      </c>
      <c r="H249" s="209">
        <v>302</v>
      </c>
      <c r="I249" s="210"/>
      <c r="J249" s="211">
        <f>ROUND(I249*H249,2)</f>
        <v>0</v>
      </c>
      <c r="K249" s="207" t="s">
        <v>126</v>
      </c>
      <c r="L249" s="45"/>
      <c r="M249" s="212" t="s">
        <v>19</v>
      </c>
      <c r="N249" s="213" t="s">
        <v>42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153</v>
      </c>
      <c r="AT249" s="216" t="s">
        <v>122</v>
      </c>
      <c r="AU249" s="216" t="s">
        <v>81</v>
      </c>
      <c r="AY249" s="18" t="s">
        <v>119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79</v>
      </c>
      <c r="BK249" s="217">
        <f>ROUND(I249*H249,2)</f>
        <v>0</v>
      </c>
      <c r="BL249" s="18" t="s">
        <v>153</v>
      </c>
      <c r="BM249" s="216" t="s">
        <v>534</v>
      </c>
    </row>
    <row r="250" s="2" customFormat="1">
      <c r="A250" s="39"/>
      <c r="B250" s="40"/>
      <c r="C250" s="41"/>
      <c r="D250" s="218" t="s">
        <v>129</v>
      </c>
      <c r="E250" s="41"/>
      <c r="F250" s="219" t="s">
        <v>535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129</v>
      </c>
      <c r="AU250" s="18" t="s">
        <v>81</v>
      </c>
    </row>
    <row r="251" s="2" customFormat="1">
      <c r="A251" s="39"/>
      <c r="B251" s="40"/>
      <c r="C251" s="41"/>
      <c r="D251" s="223" t="s">
        <v>131</v>
      </c>
      <c r="E251" s="41"/>
      <c r="F251" s="224" t="s">
        <v>536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131</v>
      </c>
      <c r="AU251" s="18" t="s">
        <v>81</v>
      </c>
    </row>
    <row r="252" s="2" customFormat="1" ht="24.15" customHeight="1">
      <c r="A252" s="39"/>
      <c r="B252" s="40"/>
      <c r="C252" s="249" t="s">
        <v>537</v>
      </c>
      <c r="D252" s="249" t="s">
        <v>296</v>
      </c>
      <c r="E252" s="250" t="s">
        <v>538</v>
      </c>
      <c r="F252" s="251" t="s">
        <v>539</v>
      </c>
      <c r="G252" s="252" t="s">
        <v>125</v>
      </c>
      <c r="H252" s="253">
        <v>302</v>
      </c>
      <c r="I252" s="254"/>
      <c r="J252" s="255">
        <f>ROUND(I252*H252,2)</f>
        <v>0</v>
      </c>
      <c r="K252" s="251" t="s">
        <v>126</v>
      </c>
      <c r="L252" s="256"/>
      <c r="M252" s="257" t="s">
        <v>19</v>
      </c>
      <c r="N252" s="258" t="s">
        <v>42</v>
      </c>
      <c r="O252" s="85"/>
      <c r="P252" s="214">
        <f>O252*H252</f>
        <v>0</v>
      </c>
      <c r="Q252" s="214">
        <v>5.0000000000000002E-05</v>
      </c>
      <c r="R252" s="214">
        <f>Q252*H252</f>
        <v>0.015100000000000001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299</v>
      </c>
      <c r="AT252" s="216" t="s">
        <v>296</v>
      </c>
      <c r="AU252" s="216" t="s">
        <v>81</v>
      </c>
      <c r="AY252" s="18" t="s">
        <v>119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153</v>
      </c>
      <c r="BM252" s="216" t="s">
        <v>540</v>
      </c>
    </row>
    <row r="253" s="2" customFormat="1">
      <c r="A253" s="39"/>
      <c r="B253" s="40"/>
      <c r="C253" s="41"/>
      <c r="D253" s="218" t="s">
        <v>129</v>
      </c>
      <c r="E253" s="41"/>
      <c r="F253" s="219" t="s">
        <v>539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81</v>
      </c>
    </row>
    <row r="254" s="2" customFormat="1" ht="16.5" customHeight="1">
      <c r="A254" s="39"/>
      <c r="B254" s="40"/>
      <c r="C254" s="249" t="s">
        <v>541</v>
      </c>
      <c r="D254" s="249" t="s">
        <v>296</v>
      </c>
      <c r="E254" s="250" t="s">
        <v>542</v>
      </c>
      <c r="F254" s="251" t="s">
        <v>543</v>
      </c>
      <c r="G254" s="252" t="s">
        <v>125</v>
      </c>
      <c r="H254" s="253">
        <v>302</v>
      </c>
      <c r="I254" s="254"/>
      <c r="J254" s="255">
        <f>ROUND(I254*H254,2)</f>
        <v>0</v>
      </c>
      <c r="K254" s="251" t="s">
        <v>218</v>
      </c>
      <c r="L254" s="256"/>
      <c r="M254" s="257" t="s">
        <v>19</v>
      </c>
      <c r="N254" s="258" t="s">
        <v>42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299</v>
      </c>
      <c r="AT254" s="216" t="s">
        <v>296</v>
      </c>
      <c r="AU254" s="216" t="s">
        <v>81</v>
      </c>
      <c r="AY254" s="18" t="s">
        <v>119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79</v>
      </c>
      <c r="BK254" s="217">
        <f>ROUND(I254*H254,2)</f>
        <v>0</v>
      </c>
      <c r="BL254" s="18" t="s">
        <v>153</v>
      </c>
      <c r="BM254" s="216" t="s">
        <v>544</v>
      </c>
    </row>
    <row r="255" s="2" customFormat="1">
      <c r="A255" s="39"/>
      <c r="B255" s="40"/>
      <c r="C255" s="41"/>
      <c r="D255" s="218" t="s">
        <v>129</v>
      </c>
      <c r="E255" s="41"/>
      <c r="F255" s="219" t="s">
        <v>543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129</v>
      </c>
      <c r="AU255" s="18" t="s">
        <v>81</v>
      </c>
    </row>
    <row r="256" s="2" customFormat="1" ht="16.5" customHeight="1">
      <c r="A256" s="39"/>
      <c r="B256" s="40"/>
      <c r="C256" s="249" t="s">
        <v>545</v>
      </c>
      <c r="D256" s="249" t="s">
        <v>296</v>
      </c>
      <c r="E256" s="250" t="s">
        <v>546</v>
      </c>
      <c r="F256" s="251" t="s">
        <v>547</v>
      </c>
      <c r="G256" s="252" t="s">
        <v>125</v>
      </c>
      <c r="H256" s="253">
        <v>302</v>
      </c>
      <c r="I256" s="254"/>
      <c r="J256" s="255">
        <f>ROUND(I256*H256,2)</f>
        <v>0</v>
      </c>
      <c r="K256" s="251" t="s">
        <v>218</v>
      </c>
      <c r="L256" s="256"/>
      <c r="M256" s="257" t="s">
        <v>19</v>
      </c>
      <c r="N256" s="258" t="s">
        <v>42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299</v>
      </c>
      <c r="AT256" s="216" t="s">
        <v>296</v>
      </c>
      <c r="AU256" s="216" t="s">
        <v>81</v>
      </c>
      <c r="AY256" s="18" t="s">
        <v>119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79</v>
      </c>
      <c r="BK256" s="217">
        <f>ROUND(I256*H256,2)</f>
        <v>0</v>
      </c>
      <c r="BL256" s="18" t="s">
        <v>153</v>
      </c>
      <c r="BM256" s="216" t="s">
        <v>548</v>
      </c>
    </row>
    <row r="257" s="2" customFormat="1">
      <c r="A257" s="39"/>
      <c r="B257" s="40"/>
      <c r="C257" s="41"/>
      <c r="D257" s="218" t="s">
        <v>129</v>
      </c>
      <c r="E257" s="41"/>
      <c r="F257" s="219" t="s">
        <v>547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81</v>
      </c>
    </row>
    <row r="258" s="2" customFormat="1" ht="16.5" customHeight="1">
      <c r="A258" s="39"/>
      <c r="B258" s="40"/>
      <c r="C258" s="249" t="s">
        <v>549</v>
      </c>
      <c r="D258" s="249" t="s">
        <v>296</v>
      </c>
      <c r="E258" s="250" t="s">
        <v>550</v>
      </c>
      <c r="F258" s="251" t="s">
        <v>551</v>
      </c>
      <c r="G258" s="252" t="s">
        <v>125</v>
      </c>
      <c r="H258" s="253">
        <v>82</v>
      </c>
      <c r="I258" s="254"/>
      <c r="J258" s="255">
        <f>ROUND(I258*H258,2)</f>
        <v>0</v>
      </c>
      <c r="K258" s="251" t="s">
        <v>218</v>
      </c>
      <c r="L258" s="256"/>
      <c r="M258" s="257" t="s">
        <v>19</v>
      </c>
      <c r="N258" s="258" t="s">
        <v>42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299</v>
      </c>
      <c r="AT258" s="216" t="s">
        <v>296</v>
      </c>
      <c r="AU258" s="216" t="s">
        <v>81</v>
      </c>
      <c r="AY258" s="18" t="s">
        <v>119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79</v>
      </c>
      <c r="BK258" s="217">
        <f>ROUND(I258*H258,2)</f>
        <v>0</v>
      </c>
      <c r="BL258" s="18" t="s">
        <v>153</v>
      </c>
      <c r="BM258" s="216" t="s">
        <v>552</v>
      </c>
    </row>
    <row r="259" s="2" customFormat="1">
      <c r="A259" s="39"/>
      <c r="B259" s="40"/>
      <c r="C259" s="41"/>
      <c r="D259" s="218" t="s">
        <v>129</v>
      </c>
      <c r="E259" s="41"/>
      <c r="F259" s="219" t="s">
        <v>551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129</v>
      </c>
      <c r="AU259" s="18" t="s">
        <v>81</v>
      </c>
    </row>
    <row r="260" s="2" customFormat="1" ht="16.5" customHeight="1">
      <c r="A260" s="39"/>
      <c r="B260" s="40"/>
      <c r="C260" s="249" t="s">
        <v>553</v>
      </c>
      <c r="D260" s="249" t="s">
        <v>296</v>
      </c>
      <c r="E260" s="250" t="s">
        <v>554</v>
      </c>
      <c r="F260" s="251" t="s">
        <v>555</v>
      </c>
      <c r="G260" s="252" t="s">
        <v>125</v>
      </c>
      <c r="H260" s="253">
        <v>220</v>
      </c>
      <c r="I260" s="254"/>
      <c r="J260" s="255">
        <f>ROUND(I260*H260,2)</f>
        <v>0</v>
      </c>
      <c r="K260" s="251" t="s">
        <v>218</v>
      </c>
      <c r="L260" s="256"/>
      <c r="M260" s="257" t="s">
        <v>19</v>
      </c>
      <c r="N260" s="258" t="s">
        <v>42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299</v>
      </c>
      <c r="AT260" s="216" t="s">
        <v>296</v>
      </c>
      <c r="AU260" s="216" t="s">
        <v>81</v>
      </c>
      <c r="AY260" s="18" t="s">
        <v>119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79</v>
      </c>
      <c r="BK260" s="217">
        <f>ROUND(I260*H260,2)</f>
        <v>0</v>
      </c>
      <c r="BL260" s="18" t="s">
        <v>153</v>
      </c>
      <c r="BM260" s="216" t="s">
        <v>556</v>
      </c>
    </row>
    <row r="261" s="2" customFormat="1">
      <c r="A261" s="39"/>
      <c r="B261" s="40"/>
      <c r="C261" s="41"/>
      <c r="D261" s="218" t="s">
        <v>129</v>
      </c>
      <c r="E261" s="41"/>
      <c r="F261" s="219" t="s">
        <v>555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81</v>
      </c>
    </row>
    <row r="262" s="2" customFormat="1" ht="16.5" customHeight="1">
      <c r="A262" s="39"/>
      <c r="B262" s="40"/>
      <c r="C262" s="205" t="s">
        <v>557</v>
      </c>
      <c r="D262" s="205" t="s">
        <v>122</v>
      </c>
      <c r="E262" s="206" t="s">
        <v>558</v>
      </c>
      <c r="F262" s="207" t="s">
        <v>559</v>
      </c>
      <c r="G262" s="208" t="s">
        <v>125</v>
      </c>
      <c r="H262" s="209">
        <v>522</v>
      </c>
      <c r="I262" s="210"/>
      <c r="J262" s="211">
        <f>ROUND(I262*H262,2)</f>
        <v>0</v>
      </c>
      <c r="K262" s="207" t="s">
        <v>126</v>
      </c>
      <c r="L262" s="45"/>
      <c r="M262" s="212" t="s">
        <v>19</v>
      </c>
      <c r="N262" s="213" t="s">
        <v>42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153</v>
      </c>
      <c r="AT262" s="216" t="s">
        <v>122</v>
      </c>
      <c r="AU262" s="216" t="s">
        <v>81</v>
      </c>
      <c r="AY262" s="18" t="s">
        <v>119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79</v>
      </c>
      <c r="BK262" s="217">
        <f>ROUND(I262*H262,2)</f>
        <v>0</v>
      </c>
      <c r="BL262" s="18" t="s">
        <v>153</v>
      </c>
      <c r="BM262" s="216" t="s">
        <v>560</v>
      </c>
    </row>
    <row r="263" s="2" customFormat="1">
      <c r="A263" s="39"/>
      <c r="B263" s="40"/>
      <c r="C263" s="41"/>
      <c r="D263" s="218" t="s">
        <v>129</v>
      </c>
      <c r="E263" s="41"/>
      <c r="F263" s="219" t="s">
        <v>561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81</v>
      </c>
    </row>
    <row r="264" s="2" customFormat="1">
      <c r="A264" s="39"/>
      <c r="B264" s="40"/>
      <c r="C264" s="41"/>
      <c r="D264" s="223" t="s">
        <v>131</v>
      </c>
      <c r="E264" s="41"/>
      <c r="F264" s="224" t="s">
        <v>562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131</v>
      </c>
      <c r="AU264" s="18" t="s">
        <v>81</v>
      </c>
    </row>
    <row r="265" s="2" customFormat="1" ht="16.5" customHeight="1">
      <c r="A265" s="39"/>
      <c r="B265" s="40"/>
      <c r="C265" s="205" t="s">
        <v>563</v>
      </c>
      <c r="D265" s="205" t="s">
        <v>122</v>
      </c>
      <c r="E265" s="206" t="s">
        <v>564</v>
      </c>
      <c r="F265" s="207" t="s">
        <v>565</v>
      </c>
      <c r="G265" s="208" t="s">
        <v>125</v>
      </c>
      <c r="H265" s="209">
        <v>49</v>
      </c>
      <c r="I265" s="210"/>
      <c r="J265" s="211">
        <f>ROUND(I265*H265,2)</f>
        <v>0</v>
      </c>
      <c r="K265" s="207" t="s">
        <v>126</v>
      </c>
      <c r="L265" s="45"/>
      <c r="M265" s="212" t="s">
        <v>19</v>
      </c>
      <c r="N265" s="213" t="s">
        <v>42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153</v>
      </c>
      <c r="AT265" s="216" t="s">
        <v>122</v>
      </c>
      <c r="AU265" s="216" t="s">
        <v>81</v>
      </c>
      <c r="AY265" s="18" t="s">
        <v>119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79</v>
      </c>
      <c r="BK265" s="217">
        <f>ROUND(I265*H265,2)</f>
        <v>0</v>
      </c>
      <c r="BL265" s="18" t="s">
        <v>153</v>
      </c>
      <c r="BM265" s="216" t="s">
        <v>566</v>
      </c>
    </row>
    <row r="266" s="2" customFormat="1">
      <c r="A266" s="39"/>
      <c r="B266" s="40"/>
      <c r="C266" s="41"/>
      <c r="D266" s="218" t="s">
        <v>129</v>
      </c>
      <c r="E266" s="41"/>
      <c r="F266" s="219" t="s">
        <v>567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81</v>
      </c>
    </row>
    <row r="267" s="2" customFormat="1">
      <c r="A267" s="39"/>
      <c r="B267" s="40"/>
      <c r="C267" s="41"/>
      <c r="D267" s="223" t="s">
        <v>131</v>
      </c>
      <c r="E267" s="41"/>
      <c r="F267" s="224" t="s">
        <v>568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131</v>
      </c>
      <c r="AU267" s="18" t="s">
        <v>81</v>
      </c>
    </row>
    <row r="268" s="2" customFormat="1" ht="21.75" customHeight="1">
      <c r="A268" s="39"/>
      <c r="B268" s="40"/>
      <c r="C268" s="205" t="s">
        <v>569</v>
      </c>
      <c r="D268" s="205" t="s">
        <v>122</v>
      </c>
      <c r="E268" s="206" t="s">
        <v>570</v>
      </c>
      <c r="F268" s="207" t="s">
        <v>571</v>
      </c>
      <c r="G268" s="208" t="s">
        <v>125</v>
      </c>
      <c r="H268" s="209">
        <v>522</v>
      </c>
      <c r="I268" s="210"/>
      <c r="J268" s="211">
        <f>ROUND(I268*H268,2)</f>
        <v>0</v>
      </c>
      <c r="K268" s="207" t="s">
        <v>126</v>
      </c>
      <c r="L268" s="45"/>
      <c r="M268" s="212" t="s">
        <v>19</v>
      </c>
      <c r="N268" s="213" t="s">
        <v>42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153</v>
      </c>
      <c r="AT268" s="216" t="s">
        <v>122</v>
      </c>
      <c r="AU268" s="216" t="s">
        <v>81</v>
      </c>
      <c r="AY268" s="18" t="s">
        <v>119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79</v>
      </c>
      <c r="BK268" s="217">
        <f>ROUND(I268*H268,2)</f>
        <v>0</v>
      </c>
      <c r="BL268" s="18" t="s">
        <v>153</v>
      </c>
      <c r="BM268" s="216" t="s">
        <v>572</v>
      </c>
    </row>
    <row r="269" s="2" customFormat="1">
      <c r="A269" s="39"/>
      <c r="B269" s="40"/>
      <c r="C269" s="41"/>
      <c r="D269" s="218" t="s">
        <v>129</v>
      </c>
      <c r="E269" s="41"/>
      <c r="F269" s="219" t="s">
        <v>573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81</v>
      </c>
    </row>
    <row r="270" s="2" customFormat="1">
      <c r="A270" s="39"/>
      <c r="B270" s="40"/>
      <c r="C270" s="41"/>
      <c r="D270" s="223" t="s">
        <v>131</v>
      </c>
      <c r="E270" s="41"/>
      <c r="F270" s="224" t="s">
        <v>574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131</v>
      </c>
      <c r="AU270" s="18" t="s">
        <v>81</v>
      </c>
    </row>
    <row r="271" s="2" customFormat="1" ht="21.75" customHeight="1">
      <c r="A271" s="39"/>
      <c r="B271" s="40"/>
      <c r="C271" s="205" t="s">
        <v>575</v>
      </c>
      <c r="D271" s="205" t="s">
        <v>122</v>
      </c>
      <c r="E271" s="206" t="s">
        <v>576</v>
      </c>
      <c r="F271" s="207" t="s">
        <v>577</v>
      </c>
      <c r="G271" s="208" t="s">
        <v>125</v>
      </c>
      <c r="H271" s="209">
        <v>168</v>
      </c>
      <c r="I271" s="210"/>
      <c r="J271" s="211">
        <f>ROUND(I271*H271,2)</f>
        <v>0</v>
      </c>
      <c r="K271" s="207" t="s">
        <v>126</v>
      </c>
      <c r="L271" s="45"/>
      <c r="M271" s="212" t="s">
        <v>19</v>
      </c>
      <c r="N271" s="213" t="s">
        <v>42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153</v>
      </c>
      <c r="AT271" s="216" t="s">
        <v>122</v>
      </c>
      <c r="AU271" s="216" t="s">
        <v>81</v>
      </c>
      <c r="AY271" s="18" t="s">
        <v>119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79</v>
      </c>
      <c r="BK271" s="217">
        <f>ROUND(I271*H271,2)</f>
        <v>0</v>
      </c>
      <c r="BL271" s="18" t="s">
        <v>153</v>
      </c>
      <c r="BM271" s="216" t="s">
        <v>578</v>
      </c>
    </row>
    <row r="272" s="2" customFormat="1">
      <c r="A272" s="39"/>
      <c r="B272" s="40"/>
      <c r="C272" s="41"/>
      <c r="D272" s="218" t="s">
        <v>129</v>
      </c>
      <c r="E272" s="41"/>
      <c r="F272" s="219" t="s">
        <v>579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129</v>
      </c>
      <c r="AU272" s="18" t="s">
        <v>81</v>
      </c>
    </row>
    <row r="273" s="2" customFormat="1">
      <c r="A273" s="39"/>
      <c r="B273" s="40"/>
      <c r="C273" s="41"/>
      <c r="D273" s="223" t="s">
        <v>131</v>
      </c>
      <c r="E273" s="41"/>
      <c r="F273" s="224" t="s">
        <v>580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131</v>
      </c>
      <c r="AU273" s="18" t="s">
        <v>81</v>
      </c>
    </row>
    <row r="274" s="2" customFormat="1" ht="21.75" customHeight="1">
      <c r="A274" s="39"/>
      <c r="B274" s="40"/>
      <c r="C274" s="205" t="s">
        <v>581</v>
      </c>
      <c r="D274" s="205" t="s">
        <v>122</v>
      </c>
      <c r="E274" s="206" t="s">
        <v>582</v>
      </c>
      <c r="F274" s="207" t="s">
        <v>583</v>
      </c>
      <c r="G274" s="208" t="s">
        <v>125</v>
      </c>
      <c r="H274" s="209">
        <v>28</v>
      </c>
      <c r="I274" s="210"/>
      <c r="J274" s="211">
        <f>ROUND(I274*H274,2)</f>
        <v>0</v>
      </c>
      <c r="K274" s="207" t="s">
        <v>218</v>
      </c>
      <c r="L274" s="45"/>
      <c r="M274" s="212" t="s">
        <v>19</v>
      </c>
      <c r="N274" s="213" t="s">
        <v>42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153</v>
      </c>
      <c r="AT274" s="216" t="s">
        <v>122</v>
      </c>
      <c r="AU274" s="216" t="s">
        <v>81</v>
      </c>
      <c r="AY274" s="18" t="s">
        <v>119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79</v>
      </c>
      <c r="BK274" s="217">
        <f>ROUND(I274*H274,2)</f>
        <v>0</v>
      </c>
      <c r="BL274" s="18" t="s">
        <v>153</v>
      </c>
      <c r="BM274" s="216" t="s">
        <v>584</v>
      </c>
    </row>
    <row r="275" s="2" customFormat="1">
      <c r="A275" s="39"/>
      <c r="B275" s="40"/>
      <c r="C275" s="41"/>
      <c r="D275" s="218" t="s">
        <v>129</v>
      </c>
      <c r="E275" s="41"/>
      <c r="F275" s="219" t="s">
        <v>583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129</v>
      </c>
      <c r="AU275" s="18" t="s">
        <v>81</v>
      </c>
    </row>
    <row r="276" s="2" customFormat="1" ht="16.5" customHeight="1">
      <c r="A276" s="39"/>
      <c r="B276" s="40"/>
      <c r="C276" s="249" t="s">
        <v>585</v>
      </c>
      <c r="D276" s="249" t="s">
        <v>296</v>
      </c>
      <c r="E276" s="250" t="s">
        <v>586</v>
      </c>
      <c r="F276" s="251" t="s">
        <v>587</v>
      </c>
      <c r="G276" s="252" t="s">
        <v>125</v>
      </c>
      <c r="H276" s="253">
        <v>28</v>
      </c>
      <c r="I276" s="254"/>
      <c r="J276" s="255">
        <f>ROUND(I276*H276,2)</f>
        <v>0</v>
      </c>
      <c r="K276" s="251" t="s">
        <v>218</v>
      </c>
      <c r="L276" s="256"/>
      <c r="M276" s="257" t="s">
        <v>19</v>
      </c>
      <c r="N276" s="258" t="s">
        <v>42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299</v>
      </c>
      <c r="AT276" s="216" t="s">
        <v>296</v>
      </c>
      <c r="AU276" s="216" t="s">
        <v>81</v>
      </c>
      <c r="AY276" s="18" t="s">
        <v>119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79</v>
      </c>
      <c r="BK276" s="217">
        <f>ROUND(I276*H276,2)</f>
        <v>0</v>
      </c>
      <c r="BL276" s="18" t="s">
        <v>153</v>
      </c>
      <c r="BM276" s="216" t="s">
        <v>588</v>
      </c>
    </row>
    <row r="277" s="2" customFormat="1">
      <c r="A277" s="39"/>
      <c r="B277" s="40"/>
      <c r="C277" s="41"/>
      <c r="D277" s="218" t="s">
        <v>129</v>
      </c>
      <c r="E277" s="41"/>
      <c r="F277" s="219" t="s">
        <v>587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129</v>
      </c>
      <c r="AU277" s="18" t="s">
        <v>81</v>
      </c>
    </row>
    <row r="278" s="2" customFormat="1" ht="16.5" customHeight="1">
      <c r="A278" s="39"/>
      <c r="B278" s="40"/>
      <c r="C278" s="249" t="s">
        <v>589</v>
      </c>
      <c r="D278" s="249" t="s">
        <v>296</v>
      </c>
      <c r="E278" s="250" t="s">
        <v>590</v>
      </c>
      <c r="F278" s="251" t="s">
        <v>591</v>
      </c>
      <c r="G278" s="252" t="s">
        <v>125</v>
      </c>
      <c r="H278" s="253">
        <v>28</v>
      </c>
      <c r="I278" s="254"/>
      <c r="J278" s="255">
        <f>ROUND(I278*H278,2)</f>
        <v>0</v>
      </c>
      <c r="K278" s="251" t="s">
        <v>218</v>
      </c>
      <c r="L278" s="256"/>
      <c r="M278" s="257" t="s">
        <v>19</v>
      </c>
      <c r="N278" s="258" t="s">
        <v>42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299</v>
      </c>
      <c r="AT278" s="216" t="s">
        <v>296</v>
      </c>
      <c r="AU278" s="216" t="s">
        <v>81</v>
      </c>
      <c r="AY278" s="18" t="s">
        <v>119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79</v>
      </c>
      <c r="BK278" s="217">
        <f>ROUND(I278*H278,2)</f>
        <v>0</v>
      </c>
      <c r="BL278" s="18" t="s">
        <v>153</v>
      </c>
      <c r="BM278" s="216" t="s">
        <v>592</v>
      </c>
    </row>
    <row r="279" s="2" customFormat="1">
      <c r="A279" s="39"/>
      <c r="B279" s="40"/>
      <c r="C279" s="41"/>
      <c r="D279" s="218" t="s">
        <v>129</v>
      </c>
      <c r="E279" s="41"/>
      <c r="F279" s="219" t="s">
        <v>591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129</v>
      </c>
      <c r="AU279" s="18" t="s">
        <v>81</v>
      </c>
    </row>
    <row r="280" s="2" customFormat="1" ht="16.5" customHeight="1">
      <c r="A280" s="39"/>
      <c r="B280" s="40"/>
      <c r="C280" s="249" t="s">
        <v>593</v>
      </c>
      <c r="D280" s="249" t="s">
        <v>296</v>
      </c>
      <c r="E280" s="250" t="s">
        <v>594</v>
      </c>
      <c r="F280" s="251" t="s">
        <v>595</v>
      </c>
      <c r="G280" s="252" t="s">
        <v>125</v>
      </c>
      <c r="H280" s="253">
        <v>28</v>
      </c>
      <c r="I280" s="254"/>
      <c r="J280" s="255">
        <f>ROUND(I280*H280,2)</f>
        <v>0</v>
      </c>
      <c r="K280" s="251" t="s">
        <v>218</v>
      </c>
      <c r="L280" s="256"/>
      <c r="M280" s="257" t="s">
        <v>19</v>
      </c>
      <c r="N280" s="258" t="s">
        <v>42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299</v>
      </c>
      <c r="AT280" s="216" t="s">
        <v>296</v>
      </c>
      <c r="AU280" s="216" t="s">
        <v>81</v>
      </c>
      <c r="AY280" s="18" t="s">
        <v>119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79</v>
      </c>
      <c r="BK280" s="217">
        <f>ROUND(I280*H280,2)</f>
        <v>0</v>
      </c>
      <c r="BL280" s="18" t="s">
        <v>153</v>
      </c>
      <c r="BM280" s="216" t="s">
        <v>596</v>
      </c>
    </row>
    <row r="281" s="2" customFormat="1">
      <c r="A281" s="39"/>
      <c r="B281" s="40"/>
      <c r="C281" s="41"/>
      <c r="D281" s="218" t="s">
        <v>129</v>
      </c>
      <c r="E281" s="41"/>
      <c r="F281" s="219" t="s">
        <v>595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81</v>
      </c>
    </row>
    <row r="282" s="2" customFormat="1" ht="16.5" customHeight="1">
      <c r="A282" s="39"/>
      <c r="B282" s="40"/>
      <c r="C282" s="249" t="s">
        <v>597</v>
      </c>
      <c r="D282" s="249" t="s">
        <v>296</v>
      </c>
      <c r="E282" s="250" t="s">
        <v>598</v>
      </c>
      <c r="F282" s="251" t="s">
        <v>599</v>
      </c>
      <c r="G282" s="252" t="s">
        <v>125</v>
      </c>
      <c r="H282" s="253">
        <v>14</v>
      </c>
      <c r="I282" s="254"/>
      <c r="J282" s="255">
        <f>ROUND(I282*H282,2)</f>
        <v>0</v>
      </c>
      <c r="K282" s="251" t="s">
        <v>218</v>
      </c>
      <c r="L282" s="256"/>
      <c r="M282" s="257" t="s">
        <v>19</v>
      </c>
      <c r="N282" s="258" t="s">
        <v>42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299</v>
      </c>
      <c r="AT282" s="216" t="s">
        <v>296</v>
      </c>
      <c r="AU282" s="216" t="s">
        <v>81</v>
      </c>
      <c r="AY282" s="18" t="s">
        <v>119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79</v>
      </c>
      <c r="BK282" s="217">
        <f>ROUND(I282*H282,2)</f>
        <v>0</v>
      </c>
      <c r="BL282" s="18" t="s">
        <v>153</v>
      </c>
      <c r="BM282" s="216" t="s">
        <v>600</v>
      </c>
    </row>
    <row r="283" s="2" customFormat="1">
      <c r="A283" s="39"/>
      <c r="B283" s="40"/>
      <c r="C283" s="41"/>
      <c r="D283" s="218" t="s">
        <v>129</v>
      </c>
      <c r="E283" s="41"/>
      <c r="F283" s="219" t="s">
        <v>599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81</v>
      </c>
    </row>
    <row r="284" s="2" customFormat="1" ht="16.5" customHeight="1">
      <c r="A284" s="39"/>
      <c r="B284" s="40"/>
      <c r="C284" s="249" t="s">
        <v>601</v>
      </c>
      <c r="D284" s="249" t="s">
        <v>296</v>
      </c>
      <c r="E284" s="250" t="s">
        <v>602</v>
      </c>
      <c r="F284" s="251" t="s">
        <v>603</v>
      </c>
      <c r="G284" s="252" t="s">
        <v>125</v>
      </c>
      <c r="H284" s="253">
        <v>14</v>
      </c>
      <c r="I284" s="254"/>
      <c r="J284" s="255">
        <f>ROUND(I284*H284,2)</f>
        <v>0</v>
      </c>
      <c r="K284" s="251" t="s">
        <v>218</v>
      </c>
      <c r="L284" s="256"/>
      <c r="M284" s="257" t="s">
        <v>19</v>
      </c>
      <c r="N284" s="258" t="s">
        <v>42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299</v>
      </c>
      <c r="AT284" s="216" t="s">
        <v>296</v>
      </c>
      <c r="AU284" s="216" t="s">
        <v>81</v>
      </c>
      <c r="AY284" s="18" t="s">
        <v>119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79</v>
      </c>
      <c r="BK284" s="217">
        <f>ROUND(I284*H284,2)</f>
        <v>0</v>
      </c>
      <c r="BL284" s="18" t="s">
        <v>153</v>
      </c>
      <c r="BM284" s="216" t="s">
        <v>604</v>
      </c>
    </row>
    <row r="285" s="2" customFormat="1">
      <c r="A285" s="39"/>
      <c r="B285" s="40"/>
      <c r="C285" s="41"/>
      <c r="D285" s="218" t="s">
        <v>129</v>
      </c>
      <c r="E285" s="41"/>
      <c r="F285" s="219" t="s">
        <v>603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129</v>
      </c>
      <c r="AU285" s="18" t="s">
        <v>81</v>
      </c>
    </row>
    <row r="286" s="2" customFormat="1" ht="16.5" customHeight="1">
      <c r="A286" s="39"/>
      <c r="B286" s="40"/>
      <c r="C286" s="249" t="s">
        <v>605</v>
      </c>
      <c r="D286" s="249" t="s">
        <v>296</v>
      </c>
      <c r="E286" s="250" t="s">
        <v>606</v>
      </c>
      <c r="F286" s="251" t="s">
        <v>607</v>
      </c>
      <c r="G286" s="252" t="s">
        <v>125</v>
      </c>
      <c r="H286" s="253">
        <v>14</v>
      </c>
      <c r="I286" s="254"/>
      <c r="J286" s="255">
        <f>ROUND(I286*H286,2)</f>
        <v>0</v>
      </c>
      <c r="K286" s="251" t="s">
        <v>218</v>
      </c>
      <c r="L286" s="256"/>
      <c r="M286" s="257" t="s">
        <v>19</v>
      </c>
      <c r="N286" s="258" t="s">
        <v>42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299</v>
      </c>
      <c r="AT286" s="216" t="s">
        <v>296</v>
      </c>
      <c r="AU286" s="216" t="s">
        <v>81</v>
      </c>
      <c r="AY286" s="18" t="s">
        <v>119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79</v>
      </c>
      <c r="BK286" s="217">
        <f>ROUND(I286*H286,2)</f>
        <v>0</v>
      </c>
      <c r="BL286" s="18" t="s">
        <v>153</v>
      </c>
      <c r="BM286" s="216" t="s">
        <v>608</v>
      </c>
    </row>
    <row r="287" s="2" customFormat="1">
      <c r="A287" s="39"/>
      <c r="B287" s="40"/>
      <c r="C287" s="41"/>
      <c r="D287" s="218" t="s">
        <v>129</v>
      </c>
      <c r="E287" s="41"/>
      <c r="F287" s="219" t="s">
        <v>607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81</v>
      </c>
    </row>
    <row r="288" s="2" customFormat="1" ht="24.15" customHeight="1">
      <c r="A288" s="39"/>
      <c r="B288" s="40"/>
      <c r="C288" s="205" t="s">
        <v>609</v>
      </c>
      <c r="D288" s="205" t="s">
        <v>122</v>
      </c>
      <c r="E288" s="206" t="s">
        <v>610</v>
      </c>
      <c r="F288" s="207" t="s">
        <v>611</v>
      </c>
      <c r="G288" s="208" t="s">
        <v>125</v>
      </c>
      <c r="H288" s="209">
        <v>7</v>
      </c>
      <c r="I288" s="210"/>
      <c r="J288" s="211">
        <f>ROUND(I288*H288,2)</f>
        <v>0</v>
      </c>
      <c r="K288" s="207" t="s">
        <v>126</v>
      </c>
      <c r="L288" s="45"/>
      <c r="M288" s="212" t="s">
        <v>19</v>
      </c>
      <c r="N288" s="213" t="s">
        <v>42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153</v>
      </c>
      <c r="AT288" s="216" t="s">
        <v>122</v>
      </c>
      <c r="AU288" s="216" t="s">
        <v>81</v>
      </c>
      <c r="AY288" s="18" t="s">
        <v>119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79</v>
      </c>
      <c r="BK288" s="217">
        <f>ROUND(I288*H288,2)</f>
        <v>0</v>
      </c>
      <c r="BL288" s="18" t="s">
        <v>153</v>
      </c>
      <c r="BM288" s="216" t="s">
        <v>612</v>
      </c>
    </row>
    <row r="289" s="2" customFormat="1">
      <c r="A289" s="39"/>
      <c r="B289" s="40"/>
      <c r="C289" s="41"/>
      <c r="D289" s="218" t="s">
        <v>129</v>
      </c>
      <c r="E289" s="41"/>
      <c r="F289" s="219" t="s">
        <v>613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129</v>
      </c>
      <c r="AU289" s="18" t="s">
        <v>81</v>
      </c>
    </row>
    <row r="290" s="2" customFormat="1">
      <c r="A290" s="39"/>
      <c r="B290" s="40"/>
      <c r="C290" s="41"/>
      <c r="D290" s="223" t="s">
        <v>131</v>
      </c>
      <c r="E290" s="41"/>
      <c r="F290" s="224" t="s">
        <v>614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131</v>
      </c>
      <c r="AU290" s="18" t="s">
        <v>81</v>
      </c>
    </row>
    <row r="291" s="2" customFormat="1" ht="24.15" customHeight="1">
      <c r="A291" s="39"/>
      <c r="B291" s="40"/>
      <c r="C291" s="249" t="s">
        <v>615</v>
      </c>
      <c r="D291" s="249" t="s">
        <v>296</v>
      </c>
      <c r="E291" s="250" t="s">
        <v>616</v>
      </c>
      <c r="F291" s="251" t="s">
        <v>617</v>
      </c>
      <c r="G291" s="252" t="s">
        <v>125</v>
      </c>
      <c r="H291" s="253">
        <v>7</v>
      </c>
      <c r="I291" s="254"/>
      <c r="J291" s="255">
        <f>ROUND(I291*H291,2)</f>
        <v>0</v>
      </c>
      <c r="K291" s="251" t="s">
        <v>218</v>
      </c>
      <c r="L291" s="256"/>
      <c r="M291" s="257" t="s">
        <v>19</v>
      </c>
      <c r="N291" s="258" t="s">
        <v>42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299</v>
      </c>
      <c r="AT291" s="216" t="s">
        <v>296</v>
      </c>
      <c r="AU291" s="216" t="s">
        <v>81</v>
      </c>
      <c r="AY291" s="18" t="s">
        <v>119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79</v>
      </c>
      <c r="BK291" s="217">
        <f>ROUND(I291*H291,2)</f>
        <v>0</v>
      </c>
      <c r="BL291" s="18" t="s">
        <v>153</v>
      </c>
      <c r="BM291" s="216" t="s">
        <v>618</v>
      </c>
    </row>
    <row r="292" s="2" customFormat="1">
      <c r="A292" s="39"/>
      <c r="B292" s="40"/>
      <c r="C292" s="41"/>
      <c r="D292" s="218" t="s">
        <v>129</v>
      </c>
      <c r="E292" s="41"/>
      <c r="F292" s="219" t="s">
        <v>617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129</v>
      </c>
      <c r="AU292" s="18" t="s">
        <v>81</v>
      </c>
    </row>
    <row r="293" s="2" customFormat="1" ht="33" customHeight="1">
      <c r="A293" s="39"/>
      <c r="B293" s="40"/>
      <c r="C293" s="205" t="s">
        <v>619</v>
      </c>
      <c r="D293" s="205" t="s">
        <v>122</v>
      </c>
      <c r="E293" s="206" t="s">
        <v>620</v>
      </c>
      <c r="F293" s="207" t="s">
        <v>621</v>
      </c>
      <c r="G293" s="208" t="s">
        <v>125</v>
      </c>
      <c r="H293" s="209">
        <v>7</v>
      </c>
      <c r="I293" s="210"/>
      <c r="J293" s="211">
        <f>ROUND(I293*H293,2)</f>
        <v>0</v>
      </c>
      <c r="K293" s="207" t="s">
        <v>218</v>
      </c>
      <c r="L293" s="45"/>
      <c r="M293" s="212" t="s">
        <v>19</v>
      </c>
      <c r="N293" s="213" t="s">
        <v>42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153</v>
      </c>
      <c r="AT293" s="216" t="s">
        <v>122</v>
      </c>
      <c r="AU293" s="216" t="s">
        <v>81</v>
      </c>
      <c r="AY293" s="18" t="s">
        <v>119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79</v>
      </c>
      <c r="BK293" s="217">
        <f>ROUND(I293*H293,2)</f>
        <v>0</v>
      </c>
      <c r="BL293" s="18" t="s">
        <v>153</v>
      </c>
      <c r="BM293" s="216" t="s">
        <v>622</v>
      </c>
    </row>
    <row r="294" s="2" customFormat="1">
      <c r="A294" s="39"/>
      <c r="B294" s="40"/>
      <c r="C294" s="41"/>
      <c r="D294" s="218" t="s">
        <v>129</v>
      </c>
      <c r="E294" s="41"/>
      <c r="F294" s="219" t="s">
        <v>621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129</v>
      </c>
      <c r="AU294" s="18" t="s">
        <v>81</v>
      </c>
    </row>
    <row r="295" s="2" customFormat="1" ht="16.5" customHeight="1">
      <c r="A295" s="39"/>
      <c r="B295" s="40"/>
      <c r="C295" s="249" t="s">
        <v>623</v>
      </c>
      <c r="D295" s="249" t="s">
        <v>296</v>
      </c>
      <c r="E295" s="250" t="s">
        <v>624</v>
      </c>
      <c r="F295" s="251" t="s">
        <v>625</v>
      </c>
      <c r="G295" s="252" t="s">
        <v>125</v>
      </c>
      <c r="H295" s="253">
        <v>7</v>
      </c>
      <c r="I295" s="254"/>
      <c r="J295" s="255">
        <f>ROUND(I295*H295,2)</f>
        <v>0</v>
      </c>
      <c r="K295" s="251" t="s">
        <v>218</v>
      </c>
      <c r="L295" s="256"/>
      <c r="M295" s="257" t="s">
        <v>19</v>
      </c>
      <c r="N295" s="258" t="s">
        <v>42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299</v>
      </c>
      <c r="AT295" s="216" t="s">
        <v>296</v>
      </c>
      <c r="AU295" s="216" t="s">
        <v>81</v>
      </c>
      <c r="AY295" s="18" t="s">
        <v>119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79</v>
      </c>
      <c r="BK295" s="217">
        <f>ROUND(I295*H295,2)</f>
        <v>0</v>
      </c>
      <c r="BL295" s="18" t="s">
        <v>153</v>
      </c>
      <c r="BM295" s="216" t="s">
        <v>626</v>
      </c>
    </row>
    <row r="296" s="2" customFormat="1">
      <c r="A296" s="39"/>
      <c r="B296" s="40"/>
      <c r="C296" s="41"/>
      <c r="D296" s="218" t="s">
        <v>129</v>
      </c>
      <c r="E296" s="41"/>
      <c r="F296" s="219" t="s">
        <v>625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129</v>
      </c>
      <c r="AU296" s="18" t="s">
        <v>81</v>
      </c>
    </row>
    <row r="297" s="2" customFormat="1" ht="24.15" customHeight="1">
      <c r="A297" s="39"/>
      <c r="B297" s="40"/>
      <c r="C297" s="205" t="s">
        <v>627</v>
      </c>
      <c r="D297" s="205" t="s">
        <v>122</v>
      </c>
      <c r="E297" s="206" t="s">
        <v>628</v>
      </c>
      <c r="F297" s="207" t="s">
        <v>629</v>
      </c>
      <c r="G297" s="208" t="s">
        <v>182</v>
      </c>
      <c r="H297" s="209">
        <v>3.4630000000000001</v>
      </c>
      <c r="I297" s="210"/>
      <c r="J297" s="211">
        <f>ROUND(I297*H297,2)</f>
        <v>0</v>
      </c>
      <c r="K297" s="207" t="s">
        <v>126</v>
      </c>
      <c r="L297" s="45"/>
      <c r="M297" s="212" t="s">
        <v>19</v>
      </c>
      <c r="N297" s="213" t="s">
        <v>42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153</v>
      </c>
      <c r="AT297" s="216" t="s">
        <v>122</v>
      </c>
      <c r="AU297" s="216" t="s">
        <v>81</v>
      </c>
      <c r="AY297" s="18" t="s">
        <v>119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79</v>
      </c>
      <c r="BK297" s="217">
        <f>ROUND(I297*H297,2)</f>
        <v>0</v>
      </c>
      <c r="BL297" s="18" t="s">
        <v>153</v>
      </c>
      <c r="BM297" s="216" t="s">
        <v>630</v>
      </c>
    </row>
    <row r="298" s="2" customFormat="1">
      <c r="A298" s="39"/>
      <c r="B298" s="40"/>
      <c r="C298" s="41"/>
      <c r="D298" s="218" t="s">
        <v>129</v>
      </c>
      <c r="E298" s="41"/>
      <c r="F298" s="219" t="s">
        <v>631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81</v>
      </c>
    </row>
    <row r="299" s="2" customFormat="1">
      <c r="A299" s="39"/>
      <c r="B299" s="40"/>
      <c r="C299" s="41"/>
      <c r="D299" s="223" t="s">
        <v>131</v>
      </c>
      <c r="E299" s="41"/>
      <c r="F299" s="224" t="s">
        <v>632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131</v>
      </c>
      <c r="AU299" s="18" t="s">
        <v>81</v>
      </c>
    </row>
    <row r="300" s="2" customFormat="1" ht="24.15" customHeight="1">
      <c r="A300" s="39"/>
      <c r="B300" s="40"/>
      <c r="C300" s="205" t="s">
        <v>633</v>
      </c>
      <c r="D300" s="205" t="s">
        <v>122</v>
      </c>
      <c r="E300" s="206" t="s">
        <v>634</v>
      </c>
      <c r="F300" s="207" t="s">
        <v>635</v>
      </c>
      <c r="G300" s="208" t="s">
        <v>182</v>
      </c>
      <c r="H300" s="209">
        <v>3.4630000000000001</v>
      </c>
      <c r="I300" s="210"/>
      <c r="J300" s="211">
        <f>ROUND(I300*H300,2)</f>
        <v>0</v>
      </c>
      <c r="K300" s="207" t="s">
        <v>126</v>
      </c>
      <c r="L300" s="45"/>
      <c r="M300" s="212" t="s">
        <v>19</v>
      </c>
      <c r="N300" s="213" t="s">
        <v>42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153</v>
      </c>
      <c r="AT300" s="216" t="s">
        <v>122</v>
      </c>
      <c r="AU300" s="216" t="s">
        <v>81</v>
      </c>
      <c r="AY300" s="18" t="s">
        <v>119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79</v>
      </c>
      <c r="BK300" s="217">
        <f>ROUND(I300*H300,2)</f>
        <v>0</v>
      </c>
      <c r="BL300" s="18" t="s">
        <v>153</v>
      </c>
      <c r="BM300" s="216" t="s">
        <v>636</v>
      </c>
    </row>
    <row r="301" s="2" customFormat="1">
      <c r="A301" s="39"/>
      <c r="B301" s="40"/>
      <c r="C301" s="41"/>
      <c r="D301" s="218" t="s">
        <v>129</v>
      </c>
      <c r="E301" s="41"/>
      <c r="F301" s="219" t="s">
        <v>637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81</v>
      </c>
    </row>
    <row r="302" s="2" customFormat="1">
      <c r="A302" s="39"/>
      <c r="B302" s="40"/>
      <c r="C302" s="41"/>
      <c r="D302" s="223" t="s">
        <v>131</v>
      </c>
      <c r="E302" s="41"/>
      <c r="F302" s="224" t="s">
        <v>638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81</v>
      </c>
    </row>
    <row r="303" s="12" customFormat="1" ht="25.92" customHeight="1">
      <c r="A303" s="12"/>
      <c r="B303" s="189"/>
      <c r="C303" s="190"/>
      <c r="D303" s="191" t="s">
        <v>70</v>
      </c>
      <c r="E303" s="192" t="s">
        <v>639</v>
      </c>
      <c r="F303" s="192" t="s">
        <v>640</v>
      </c>
      <c r="G303" s="190"/>
      <c r="H303" s="190"/>
      <c r="I303" s="193"/>
      <c r="J303" s="194">
        <f>BK303</f>
        <v>0</v>
      </c>
      <c r="K303" s="190"/>
      <c r="L303" s="195"/>
      <c r="M303" s="196"/>
      <c r="N303" s="197"/>
      <c r="O303" s="197"/>
      <c r="P303" s="198">
        <f>SUM(P304:P319)</f>
        <v>0</v>
      </c>
      <c r="Q303" s="197"/>
      <c r="R303" s="198">
        <f>SUM(R304:R319)</f>
        <v>0</v>
      </c>
      <c r="S303" s="197"/>
      <c r="T303" s="199">
        <f>SUM(T304:T319)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127</v>
      </c>
      <c r="AT303" s="201" t="s">
        <v>70</v>
      </c>
      <c r="AU303" s="201" t="s">
        <v>71</v>
      </c>
      <c r="AY303" s="200" t="s">
        <v>119</v>
      </c>
      <c r="BK303" s="202">
        <f>SUM(BK304:BK319)</f>
        <v>0</v>
      </c>
    </row>
    <row r="304" s="2" customFormat="1" ht="16.5" customHeight="1">
      <c r="A304" s="39"/>
      <c r="B304" s="40"/>
      <c r="C304" s="205" t="s">
        <v>641</v>
      </c>
      <c r="D304" s="205" t="s">
        <v>122</v>
      </c>
      <c r="E304" s="206" t="s">
        <v>642</v>
      </c>
      <c r="F304" s="207" t="s">
        <v>643</v>
      </c>
      <c r="G304" s="208" t="s">
        <v>644</v>
      </c>
      <c r="H304" s="209">
        <v>40</v>
      </c>
      <c r="I304" s="210"/>
      <c r="J304" s="211">
        <f>ROUND(I304*H304,2)</f>
        <v>0</v>
      </c>
      <c r="K304" s="207" t="s">
        <v>126</v>
      </c>
      <c r="L304" s="45"/>
      <c r="M304" s="212" t="s">
        <v>19</v>
      </c>
      <c r="N304" s="213" t="s">
        <v>42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645</v>
      </c>
      <c r="AT304" s="216" t="s">
        <v>122</v>
      </c>
      <c r="AU304" s="216" t="s">
        <v>79</v>
      </c>
      <c r="AY304" s="18" t="s">
        <v>119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79</v>
      </c>
      <c r="BK304" s="217">
        <f>ROUND(I304*H304,2)</f>
        <v>0</v>
      </c>
      <c r="BL304" s="18" t="s">
        <v>645</v>
      </c>
      <c r="BM304" s="216" t="s">
        <v>646</v>
      </c>
    </row>
    <row r="305" s="2" customFormat="1">
      <c r="A305" s="39"/>
      <c r="B305" s="40"/>
      <c r="C305" s="41"/>
      <c r="D305" s="218" t="s">
        <v>129</v>
      </c>
      <c r="E305" s="41"/>
      <c r="F305" s="219" t="s">
        <v>647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129</v>
      </c>
      <c r="AU305" s="18" t="s">
        <v>79</v>
      </c>
    </row>
    <row r="306" s="2" customFormat="1">
      <c r="A306" s="39"/>
      <c r="B306" s="40"/>
      <c r="C306" s="41"/>
      <c r="D306" s="223" t="s">
        <v>131</v>
      </c>
      <c r="E306" s="41"/>
      <c r="F306" s="224" t="s">
        <v>648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131</v>
      </c>
      <c r="AU306" s="18" t="s">
        <v>79</v>
      </c>
    </row>
    <row r="307" s="2" customFormat="1">
      <c r="A307" s="39"/>
      <c r="B307" s="40"/>
      <c r="C307" s="41"/>
      <c r="D307" s="218" t="s">
        <v>377</v>
      </c>
      <c r="E307" s="41"/>
      <c r="F307" s="259" t="s">
        <v>649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377</v>
      </c>
      <c r="AU307" s="18" t="s">
        <v>79</v>
      </c>
    </row>
    <row r="308" s="2" customFormat="1" ht="16.5" customHeight="1">
      <c r="A308" s="39"/>
      <c r="B308" s="40"/>
      <c r="C308" s="205" t="s">
        <v>650</v>
      </c>
      <c r="D308" s="205" t="s">
        <v>122</v>
      </c>
      <c r="E308" s="206" t="s">
        <v>651</v>
      </c>
      <c r="F308" s="207" t="s">
        <v>652</v>
      </c>
      <c r="G308" s="208" t="s">
        <v>644</v>
      </c>
      <c r="H308" s="209">
        <v>80</v>
      </c>
      <c r="I308" s="210"/>
      <c r="J308" s="211">
        <f>ROUND(I308*H308,2)</f>
        <v>0</v>
      </c>
      <c r="K308" s="207" t="s">
        <v>126</v>
      </c>
      <c r="L308" s="45"/>
      <c r="M308" s="212" t="s">
        <v>19</v>
      </c>
      <c r="N308" s="213" t="s">
        <v>42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645</v>
      </c>
      <c r="AT308" s="216" t="s">
        <v>122</v>
      </c>
      <c r="AU308" s="216" t="s">
        <v>79</v>
      </c>
      <c r="AY308" s="18" t="s">
        <v>119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79</v>
      </c>
      <c r="BK308" s="217">
        <f>ROUND(I308*H308,2)</f>
        <v>0</v>
      </c>
      <c r="BL308" s="18" t="s">
        <v>645</v>
      </c>
      <c r="BM308" s="216" t="s">
        <v>653</v>
      </c>
    </row>
    <row r="309" s="2" customFormat="1">
      <c r="A309" s="39"/>
      <c r="B309" s="40"/>
      <c r="C309" s="41"/>
      <c r="D309" s="218" t="s">
        <v>129</v>
      </c>
      <c r="E309" s="41"/>
      <c r="F309" s="219" t="s">
        <v>654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129</v>
      </c>
      <c r="AU309" s="18" t="s">
        <v>79</v>
      </c>
    </row>
    <row r="310" s="2" customFormat="1">
      <c r="A310" s="39"/>
      <c r="B310" s="40"/>
      <c r="C310" s="41"/>
      <c r="D310" s="223" t="s">
        <v>131</v>
      </c>
      <c r="E310" s="41"/>
      <c r="F310" s="224" t="s">
        <v>655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131</v>
      </c>
      <c r="AU310" s="18" t="s">
        <v>79</v>
      </c>
    </row>
    <row r="311" s="2" customFormat="1">
      <c r="A311" s="39"/>
      <c r="B311" s="40"/>
      <c r="C311" s="41"/>
      <c r="D311" s="218" t="s">
        <v>377</v>
      </c>
      <c r="E311" s="41"/>
      <c r="F311" s="259" t="s">
        <v>656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377</v>
      </c>
      <c r="AU311" s="18" t="s">
        <v>79</v>
      </c>
    </row>
    <row r="312" s="2" customFormat="1" ht="24.15" customHeight="1">
      <c r="A312" s="39"/>
      <c r="B312" s="40"/>
      <c r="C312" s="205" t="s">
        <v>657</v>
      </c>
      <c r="D312" s="205" t="s">
        <v>122</v>
      </c>
      <c r="E312" s="206" t="s">
        <v>658</v>
      </c>
      <c r="F312" s="207" t="s">
        <v>659</v>
      </c>
      <c r="G312" s="208" t="s">
        <v>644</v>
      </c>
      <c r="H312" s="209">
        <v>80</v>
      </c>
      <c r="I312" s="210"/>
      <c r="J312" s="211">
        <f>ROUND(I312*H312,2)</f>
        <v>0</v>
      </c>
      <c r="K312" s="207" t="s">
        <v>126</v>
      </c>
      <c r="L312" s="45"/>
      <c r="M312" s="212" t="s">
        <v>19</v>
      </c>
      <c r="N312" s="213" t="s">
        <v>42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645</v>
      </c>
      <c r="AT312" s="216" t="s">
        <v>122</v>
      </c>
      <c r="AU312" s="216" t="s">
        <v>79</v>
      </c>
      <c r="AY312" s="18" t="s">
        <v>119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79</v>
      </c>
      <c r="BK312" s="217">
        <f>ROUND(I312*H312,2)</f>
        <v>0</v>
      </c>
      <c r="BL312" s="18" t="s">
        <v>645</v>
      </c>
      <c r="BM312" s="216" t="s">
        <v>660</v>
      </c>
    </row>
    <row r="313" s="2" customFormat="1">
      <c r="A313" s="39"/>
      <c r="B313" s="40"/>
      <c r="C313" s="41"/>
      <c r="D313" s="218" t="s">
        <v>129</v>
      </c>
      <c r="E313" s="41"/>
      <c r="F313" s="219" t="s">
        <v>661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129</v>
      </c>
      <c r="AU313" s="18" t="s">
        <v>79</v>
      </c>
    </row>
    <row r="314" s="2" customFormat="1">
      <c r="A314" s="39"/>
      <c r="B314" s="40"/>
      <c r="C314" s="41"/>
      <c r="D314" s="223" t="s">
        <v>131</v>
      </c>
      <c r="E314" s="41"/>
      <c r="F314" s="224" t="s">
        <v>662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131</v>
      </c>
      <c r="AU314" s="18" t="s">
        <v>79</v>
      </c>
    </row>
    <row r="315" s="2" customFormat="1">
      <c r="A315" s="39"/>
      <c r="B315" s="40"/>
      <c r="C315" s="41"/>
      <c r="D315" s="218" t="s">
        <v>377</v>
      </c>
      <c r="E315" s="41"/>
      <c r="F315" s="259" t="s">
        <v>663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377</v>
      </c>
      <c r="AU315" s="18" t="s">
        <v>79</v>
      </c>
    </row>
    <row r="316" s="2" customFormat="1" ht="16.5" customHeight="1">
      <c r="A316" s="39"/>
      <c r="B316" s="40"/>
      <c r="C316" s="205" t="s">
        <v>664</v>
      </c>
      <c r="D316" s="205" t="s">
        <v>122</v>
      </c>
      <c r="E316" s="206" t="s">
        <v>665</v>
      </c>
      <c r="F316" s="207" t="s">
        <v>666</v>
      </c>
      <c r="G316" s="208" t="s">
        <v>644</v>
      </c>
      <c r="H316" s="209">
        <v>40</v>
      </c>
      <c r="I316" s="210"/>
      <c r="J316" s="211">
        <f>ROUND(I316*H316,2)</f>
        <v>0</v>
      </c>
      <c r="K316" s="207" t="s">
        <v>126</v>
      </c>
      <c r="L316" s="45"/>
      <c r="M316" s="212" t="s">
        <v>19</v>
      </c>
      <c r="N316" s="213" t="s">
        <v>42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645</v>
      </c>
      <c r="AT316" s="216" t="s">
        <v>122</v>
      </c>
      <c r="AU316" s="216" t="s">
        <v>79</v>
      </c>
      <c r="AY316" s="18" t="s">
        <v>119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79</v>
      </c>
      <c r="BK316" s="217">
        <f>ROUND(I316*H316,2)</f>
        <v>0</v>
      </c>
      <c r="BL316" s="18" t="s">
        <v>645</v>
      </c>
      <c r="BM316" s="216" t="s">
        <v>667</v>
      </c>
    </row>
    <row r="317" s="2" customFormat="1">
      <c r="A317" s="39"/>
      <c r="B317" s="40"/>
      <c r="C317" s="41"/>
      <c r="D317" s="218" t="s">
        <v>129</v>
      </c>
      <c r="E317" s="41"/>
      <c r="F317" s="219" t="s">
        <v>668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129</v>
      </c>
      <c r="AU317" s="18" t="s">
        <v>79</v>
      </c>
    </row>
    <row r="318" s="2" customFormat="1">
      <c r="A318" s="39"/>
      <c r="B318" s="40"/>
      <c r="C318" s="41"/>
      <c r="D318" s="223" t="s">
        <v>131</v>
      </c>
      <c r="E318" s="41"/>
      <c r="F318" s="224" t="s">
        <v>669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131</v>
      </c>
      <c r="AU318" s="18" t="s">
        <v>79</v>
      </c>
    </row>
    <row r="319" s="2" customFormat="1">
      <c r="A319" s="39"/>
      <c r="B319" s="40"/>
      <c r="C319" s="41"/>
      <c r="D319" s="218" t="s">
        <v>377</v>
      </c>
      <c r="E319" s="41"/>
      <c r="F319" s="259" t="s">
        <v>670</v>
      </c>
      <c r="G319" s="41"/>
      <c r="H319" s="41"/>
      <c r="I319" s="220"/>
      <c r="J319" s="41"/>
      <c r="K319" s="41"/>
      <c r="L319" s="45"/>
      <c r="M319" s="260"/>
      <c r="N319" s="261"/>
      <c r="O319" s="262"/>
      <c r="P319" s="262"/>
      <c r="Q319" s="262"/>
      <c r="R319" s="262"/>
      <c r="S319" s="262"/>
      <c r="T319" s="26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377</v>
      </c>
      <c r="AU319" s="18" t="s">
        <v>79</v>
      </c>
    </row>
    <row r="320" s="2" customFormat="1" ht="6.96" customHeight="1">
      <c r="A320" s="39"/>
      <c r="B320" s="60"/>
      <c r="C320" s="61"/>
      <c r="D320" s="61"/>
      <c r="E320" s="61"/>
      <c r="F320" s="61"/>
      <c r="G320" s="61"/>
      <c r="H320" s="61"/>
      <c r="I320" s="61"/>
      <c r="J320" s="61"/>
      <c r="K320" s="61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2ePZWQZsyM/qFbpJKfffUv2/DPcgSlx3LaqqMisKi+pIeZ54PSQBh5jisFaeWzD5awYQJOqpUlJ0sHmRLAPiuQ==" hashValue="1C828HRQaoCWfoIS28YBzpYK8uFEYfHRwGBHB0BX1la5W09uehqlstNcH68YVxHkkRb0R48PKip+Lk1CQor4VA==" algorithmName="SHA-512" password="CC35"/>
  <autoFilter ref="C85:K31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997013214"/>
    <hyperlink ref="F94" r:id="rId2" display="https://podminky.urs.cz/item/CS_URS_2024_01/997013501"/>
    <hyperlink ref="F97" r:id="rId3" display="https://podminky.urs.cz/item/CS_URS_2024_01/997013509"/>
    <hyperlink ref="F101" r:id="rId4" display="https://podminky.urs.cz/item/CS_URS_2024_01/997013631"/>
    <hyperlink ref="F111" r:id="rId5" display="https://podminky.urs.cz/item/CS_URS_2024_01/741122211"/>
    <hyperlink ref="F116" r:id="rId6" display="https://podminky.urs.cz/item/CS_URS_2024_01/741320105"/>
    <hyperlink ref="F121" r:id="rId7" display="https://podminky.urs.cz/item/CS_URS_2024_01/998741123"/>
    <hyperlink ref="F124" r:id="rId8" display="https://podminky.urs.cz/item/CS_URS_2024_01/998741129"/>
    <hyperlink ref="F128" r:id="rId9" display="https://podminky.urs.cz/item/CS_URS_2024_01/742110013"/>
    <hyperlink ref="F133" r:id="rId10" display="https://podminky.urs.cz/item/CS_URS_2024_01/742110041"/>
    <hyperlink ref="F140" r:id="rId11" display="https://podminky.urs.cz/item/CS_URS_2024_01/742110161"/>
    <hyperlink ref="F145" r:id="rId12" display="https://podminky.urs.cz/item/CS_URS_2024_01/742110401"/>
    <hyperlink ref="F151" r:id="rId13" display="https://podminky.urs.cz/item/CS_URS_2024_01/742124001"/>
    <hyperlink ref="F158" r:id="rId14" display="https://podminky.urs.cz/item/CS_URS_2024_01/742124007"/>
    <hyperlink ref="F163" r:id="rId15" display="https://podminky.urs.cz/item/CS_URS_2024_01/742124011"/>
    <hyperlink ref="F171" r:id="rId16" display="https://podminky.urs.cz/item/CS_URS_2024_01/742124011"/>
    <hyperlink ref="F179" r:id="rId17" display="https://podminky.urs.cz/item/CS_URS_2024_01/742124013"/>
    <hyperlink ref="F184" r:id="rId18" display="https://podminky.urs.cz/item/CS_URS_2024_01/742124014"/>
    <hyperlink ref="F189" r:id="rId19" display="https://podminky.urs.cz/item/CS_URS_2024_01/742190001"/>
    <hyperlink ref="F192" r:id="rId20" display="https://podminky.urs.cz/item/CS_URS_2024_01/742190002"/>
    <hyperlink ref="F195" r:id="rId21" display="https://podminky.urs.cz/item/CS_URS_2024_01/742190005"/>
    <hyperlink ref="F200" r:id="rId22" display="https://podminky.urs.cz/item/CS_URS_2024_01/742330001"/>
    <hyperlink ref="F205" r:id="rId23" display="https://podminky.urs.cz/item/CS_URS_2024_01/742330005"/>
    <hyperlink ref="F210" r:id="rId24" display="https://podminky.urs.cz/item/CS_URS_2024_01/742330012"/>
    <hyperlink ref="F213" r:id="rId25" display="https://podminky.urs.cz/item/CS_URS_2024_01/742330022"/>
    <hyperlink ref="F218" r:id="rId26" display="https://podminky.urs.cz/item/CS_URS_2024_01/742330023"/>
    <hyperlink ref="F223" r:id="rId27" display="https://podminky.urs.cz/item/CS_URS_2024_01/742330024"/>
    <hyperlink ref="F228" r:id="rId28" display="https://podminky.urs.cz/item/CS_URS_2024_01/742330027"/>
    <hyperlink ref="F231" r:id="rId29" display="https://podminky.urs.cz/item/CS_URS_2024_01/742330029"/>
    <hyperlink ref="F236" r:id="rId30" display="https://podminky.urs.cz/item/CS_URS_2024_01/742330031"/>
    <hyperlink ref="F241" r:id="rId31" display="https://podminky.urs.cz/item/CS_URS_2024_01/742330036"/>
    <hyperlink ref="F246" r:id="rId32" display="https://podminky.urs.cz/item/CS_URS_2024_01/742330037"/>
    <hyperlink ref="F251" r:id="rId33" display="https://podminky.urs.cz/item/CS_URS_2024_01/742330045"/>
    <hyperlink ref="F264" r:id="rId34" display="https://podminky.urs.cz/item/CS_URS_2024_01/742330051"/>
    <hyperlink ref="F267" r:id="rId35" display="https://podminky.urs.cz/item/CS_URS_2024_01/742330052"/>
    <hyperlink ref="F270" r:id="rId36" display="https://podminky.urs.cz/item/CS_URS_2024_01/742330101"/>
    <hyperlink ref="F273" r:id="rId37" display="https://podminky.urs.cz/item/CS_URS_2024_01/742330102"/>
    <hyperlink ref="F290" r:id="rId38" display="https://podminky.urs.cz/item/CS_URS_2024_01/742430031"/>
    <hyperlink ref="F299" r:id="rId39" display="https://podminky.urs.cz/item/CS_URS_2024_01/998742123"/>
    <hyperlink ref="F302" r:id="rId40" display="https://podminky.urs.cz/item/CS_URS_2024_01/998742129"/>
    <hyperlink ref="F306" r:id="rId41" display="https://podminky.urs.cz/item/CS_URS_2024_01/HZS2232"/>
    <hyperlink ref="F310" r:id="rId42" display="https://podminky.urs.cz/item/CS_URS_2024_01/HZS2492"/>
    <hyperlink ref="F314" r:id="rId43" display="https://podminky.urs.cz/item/CS_URS_2024_01/HZS3222"/>
    <hyperlink ref="F318" r:id="rId44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Standardizace konektivity Prvního českého gymnázia v Karlových Varech, p.o.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3. 6. 2024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ROUND((SUM(BE84:BE101)),  2)</f>
        <v>0</v>
      </c>
      <c r="G33" s="39"/>
      <c r="H33" s="39"/>
      <c r="I33" s="149">
        <v>0.20999999999999999</v>
      </c>
      <c r="J33" s="148">
        <f>ROUND(((SUM(BE84:BE101))*I33),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ROUND((SUM(BF84:BF101)),  2)</f>
        <v>0</v>
      </c>
      <c r="G34" s="39"/>
      <c r="H34" s="39"/>
      <c r="I34" s="149">
        <v>0.12</v>
      </c>
      <c r="J34" s="148">
        <f>ROUND(((SUM(BF84:BF101))*I34),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Standardizace konektivity Prvního českého gymnázia v Karlových Varech, p.o.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Národní 445/25, 360 01 Karlovy Vary</v>
      </c>
      <c r="G52" s="41"/>
      <c r="H52" s="41"/>
      <c r="I52" s="33" t="s">
        <v>23</v>
      </c>
      <c r="J52" s="73" t="str">
        <f>IF(J12="","",J12)</f>
        <v>3. 6. 2024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První české gymnázium v Karlových Varech, p.o.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271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672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673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674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675</v>
      </c>
      <c r="E64" s="175"/>
      <c r="F64" s="175"/>
      <c r="G64" s="175"/>
      <c r="H64" s="175"/>
      <c r="I64" s="175"/>
      <c r="J64" s="176">
        <f>J98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104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61" t="str">
        <f>E7</f>
        <v>Standardizace konektivity Prvního českého gymnázia v Karlových Varech, p.o.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03 -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Národní 445/25, 360 01 Karlovy Vary</v>
      </c>
      <c r="G78" s="41"/>
      <c r="H78" s="41"/>
      <c r="I78" s="33" t="s">
        <v>23</v>
      </c>
      <c r="J78" s="73" t="str">
        <f>IF(J12="","",J12)</f>
        <v>3. 6. 2024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První české gymnázium v Karlových Varech, p.o.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105</v>
      </c>
      <c r="D83" s="181" t="s">
        <v>56</v>
      </c>
      <c r="E83" s="181" t="s">
        <v>52</v>
      </c>
      <c r="F83" s="181" t="s">
        <v>53</v>
      </c>
      <c r="G83" s="181" t="s">
        <v>106</v>
      </c>
      <c r="H83" s="181" t="s">
        <v>107</v>
      </c>
      <c r="I83" s="181" t="s">
        <v>108</v>
      </c>
      <c r="J83" s="181" t="s">
        <v>93</v>
      </c>
      <c r="K83" s="182" t="s">
        <v>109</v>
      </c>
      <c r="L83" s="183"/>
      <c r="M83" s="93" t="s">
        <v>19</v>
      </c>
      <c r="N83" s="94" t="s">
        <v>41</v>
      </c>
      <c r="O83" s="94" t="s">
        <v>110</v>
      </c>
      <c r="P83" s="94" t="s">
        <v>111</v>
      </c>
      <c r="Q83" s="94" t="s">
        <v>112</v>
      </c>
      <c r="R83" s="94" t="s">
        <v>113</v>
      </c>
      <c r="S83" s="94" t="s">
        <v>114</v>
      </c>
      <c r="T83" s="95" t="s">
        <v>115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116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275</v>
      </c>
      <c r="F85" s="192" t="s">
        <v>276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P86+P90+P94+P98</f>
        <v>0</v>
      </c>
      <c r="Q85" s="197"/>
      <c r="R85" s="198">
        <f>R86+R90+R94+R98</f>
        <v>0</v>
      </c>
      <c r="S85" s="197"/>
      <c r="T85" s="199">
        <f>T86+T90+T94+T98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157</v>
      </c>
      <c r="AT85" s="201" t="s">
        <v>70</v>
      </c>
      <c r="AU85" s="201" t="s">
        <v>71</v>
      </c>
      <c r="AY85" s="200" t="s">
        <v>119</v>
      </c>
      <c r="BK85" s="202">
        <f>BK86+BK90+BK94+BK98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676</v>
      </c>
      <c r="F86" s="203" t="s">
        <v>677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157</v>
      </c>
      <c r="AT86" s="201" t="s">
        <v>70</v>
      </c>
      <c r="AU86" s="201" t="s">
        <v>79</v>
      </c>
      <c r="AY86" s="200" t="s">
        <v>119</v>
      </c>
      <c r="BK86" s="202">
        <f>SUM(BK87:BK89)</f>
        <v>0</v>
      </c>
    </row>
    <row r="87" s="2" customFormat="1" ht="16.5" customHeight="1">
      <c r="A87" s="39"/>
      <c r="B87" s="40"/>
      <c r="C87" s="205" t="s">
        <v>79</v>
      </c>
      <c r="D87" s="205" t="s">
        <v>122</v>
      </c>
      <c r="E87" s="206" t="s">
        <v>678</v>
      </c>
      <c r="F87" s="207" t="s">
        <v>679</v>
      </c>
      <c r="G87" s="208" t="s">
        <v>680</v>
      </c>
      <c r="H87" s="209">
        <v>1</v>
      </c>
      <c r="I87" s="210"/>
      <c r="J87" s="211">
        <f>ROUND(I87*H87,2)</f>
        <v>0</v>
      </c>
      <c r="K87" s="207" t="s">
        <v>126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127</v>
      </c>
      <c r="AT87" s="216" t="s">
        <v>122</v>
      </c>
      <c r="AU87" s="216" t="s">
        <v>81</v>
      </c>
      <c r="AY87" s="18" t="s">
        <v>119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127</v>
      </c>
      <c r="BM87" s="216" t="s">
        <v>681</v>
      </c>
    </row>
    <row r="88" s="2" customFormat="1">
      <c r="A88" s="39"/>
      <c r="B88" s="40"/>
      <c r="C88" s="41"/>
      <c r="D88" s="218" t="s">
        <v>129</v>
      </c>
      <c r="E88" s="41"/>
      <c r="F88" s="219" t="s">
        <v>679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81</v>
      </c>
    </row>
    <row r="89" s="2" customFormat="1">
      <c r="A89" s="39"/>
      <c r="B89" s="40"/>
      <c r="C89" s="41"/>
      <c r="D89" s="223" t="s">
        <v>131</v>
      </c>
      <c r="E89" s="41"/>
      <c r="F89" s="224" t="s">
        <v>682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81</v>
      </c>
    </row>
    <row r="90" s="12" customFormat="1" ht="22.8" customHeight="1">
      <c r="A90" s="12"/>
      <c r="B90" s="189"/>
      <c r="C90" s="190"/>
      <c r="D90" s="191" t="s">
        <v>70</v>
      </c>
      <c r="E90" s="203" t="s">
        <v>683</v>
      </c>
      <c r="F90" s="203" t="s">
        <v>684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SUM(P91:P93)</f>
        <v>0</v>
      </c>
      <c r="Q90" s="197"/>
      <c r="R90" s="198">
        <f>SUM(R91:R93)</f>
        <v>0</v>
      </c>
      <c r="S90" s="197"/>
      <c r="T90" s="199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157</v>
      </c>
      <c r="AT90" s="201" t="s">
        <v>70</v>
      </c>
      <c r="AU90" s="201" t="s">
        <v>79</v>
      </c>
      <c r="AY90" s="200" t="s">
        <v>119</v>
      </c>
      <c r="BK90" s="202">
        <f>SUM(BK91:BK93)</f>
        <v>0</v>
      </c>
    </row>
    <row r="91" s="2" customFormat="1" ht="16.5" customHeight="1">
      <c r="A91" s="39"/>
      <c r="B91" s="40"/>
      <c r="C91" s="205" t="s">
        <v>81</v>
      </c>
      <c r="D91" s="205" t="s">
        <v>122</v>
      </c>
      <c r="E91" s="206" t="s">
        <v>685</v>
      </c>
      <c r="F91" s="207" t="s">
        <v>686</v>
      </c>
      <c r="G91" s="208" t="s">
        <v>680</v>
      </c>
      <c r="H91" s="209">
        <v>1</v>
      </c>
      <c r="I91" s="210"/>
      <c r="J91" s="211">
        <f>ROUND(I91*H91,2)</f>
        <v>0</v>
      </c>
      <c r="K91" s="207" t="s">
        <v>126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127</v>
      </c>
      <c r="AT91" s="216" t="s">
        <v>122</v>
      </c>
      <c r="AU91" s="216" t="s">
        <v>81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127</v>
      </c>
      <c r="BM91" s="216" t="s">
        <v>687</v>
      </c>
    </row>
    <row r="92" s="2" customFormat="1">
      <c r="A92" s="39"/>
      <c r="B92" s="40"/>
      <c r="C92" s="41"/>
      <c r="D92" s="218" t="s">
        <v>129</v>
      </c>
      <c r="E92" s="41"/>
      <c r="F92" s="219" t="s">
        <v>686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81</v>
      </c>
    </row>
    <row r="93" s="2" customFormat="1">
      <c r="A93" s="39"/>
      <c r="B93" s="40"/>
      <c r="C93" s="41"/>
      <c r="D93" s="223" t="s">
        <v>131</v>
      </c>
      <c r="E93" s="41"/>
      <c r="F93" s="224" t="s">
        <v>688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81</v>
      </c>
    </row>
    <row r="94" s="12" customFormat="1" ht="22.8" customHeight="1">
      <c r="A94" s="12"/>
      <c r="B94" s="189"/>
      <c r="C94" s="190"/>
      <c r="D94" s="191" t="s">
        <v>70</v>
      </c>
      <c r="E94" s="203" t="s">
        <v>689</v>
      </c>
      <c r="F94" s="203" t="s">
        <v>690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157</v>
      </c>
      <c r="AT94" s="201" t="s">
        <v>70</v>
      </c>
      <c r="AU94" s="201" t="s">
        <v>79</v>
      </c>
      <c r="AY94" s="200" t="s">
        <v>119</v>
      </c>
      <c r="BK94" s="202">
        <f>SUM(BK95:BK97)</f>
        <v>0</v>
      </c>
    </row>
    <row r="95" s="2" customFormat="1" ht="16.5" customHeight="1">
      <c r="A95" s="39"/>
      <c r="B95" s="40"/>
      <c r="C95" s="205" t="s">
        <v>142</v>
      </c>
      <c r="D95" s="205" t="s">
        <v>122</v>
      </c>
      <c r="E95" s="206" t="s">
        <v>691</v>
      </c>
      <c r="F95" s="207" t="s">
        <v>692</v>
      </c>
      <c r="G95" s="208" t="s">
        <v>680</v>
      </c>
      <c r="H95" s="209">
        <v>1</v>
      </c>
      <c r="I95" s="210"/>
      <c r="J95" s="211">
        <f>ROUND(I95*H95,2)</f>
        <v>0</v>
      </c>
      <c r="K95" s="207" t="s">
        <v>126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127</v>
      </c>
      <c r="AT95" s="216" t="s">
        <v>122</v>
      </c>
      <c r="AU95" s="216" t="s">
        <v>81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127</v>
      </c>
      <c r="BM95" s="216" t="s">
        <v>693</v>
      </c>
    </row>
    <row r="96" s="2" customFormat="1">
      <c r="A96" s="39"/>
      <c r="B96" s="40"/>
      <c r="C96" s="41"/>
      <c r="D96" s="218" t="s">
        <v>129</v>
      </c>
      <c r="E96" s="41"/>
      <c r="F96" s="219" t="s">
        <v>692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81</v>
      </c>
    </row>
    <row r="97" s="2" customFormat="1">
      <c r="A97" s="39"/>
      <c r="B97" s="40"/>
      <c r="C97" s="41"/>
      <c r="D97" s="223" t="s">
        <v>131</v>
      </c>
      <c r="E97" s="41"/>
      <c r="F97" s="224" t="s">
        <v>694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131</v>
      </c>
      <c r="AU97" s="18" t="s">
        <v>81</v>
      </c>
    </row>
    <row r="98" s="12" customFormat="1" ht="22.8" customHeight="1">
      <c r="A98" s="12"/>
      <c r="B98" s="189"/>
      <c r="C98" s="190"/>
      <c r="D98" s="191" t="s">
        <v>70</v>
      </c>
      <c r="E98" s="203" t="s">
        <v>695</v>
      </c>
      <c r="F98" s="203" t="s">
        <v>696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</v>
      </c>
      <c r="S98" s="197"/>
      <c r="T98" s="19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157</v>
      </c>
      <c r="AT98" s="201" t="s">
        <v>70</v>
      </c>
      <c r="AU98" s="201" t="s">
        <v>79</v>
      </c>
      <c r="AY98" s="200" t="s">
        <v>119</v>
      </c>
      <c r="BK98" s="202">
        <f>SUM(BK99:BK101)</f>
        <v>0</v>
      </c>
    </row>
    <row r="99" s="2" customFormat="1" ht="16.5" customHeight="1">
      <c r="A99" s="39"/>
      <c r="B99" s="40"/>
      <c r="C99" s="205" t="s">
        <v>127</v>
      </c>
      <c r="D99" s="205" t="s">
        <v>122</v>
      </c>
      <c r="E99" s="206" t="s">
        <v>697</v>
      </c>
      <c r="F99" s="207" t="s">
        <v>698</v>
      </c>
      <c r="G99" s="208" t="s">
        <v>680</v>
      </c>
      <c r="H99" s="209">
        <v>1</v>
      </c>
      <c r="I99" s="210"/>
      <c r="J99" s="211">
        <f>ROUND(I99*H99,2)</f>
        <v>0</v>
      </c>
      <c r="K99" s="207" t="s">
        <v>126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127</v>
      </c>
      <c r="AT99" s="216" t="s">
        <v>122</v>
      </c>
      <c r="AU99" s="216" t="s">
        <v>81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127</v>
      </c>
      <c r="BM99" s="216" t="s">
        <v>699</v>
      </c>
    </row>
    <row r="100" s="2" customFormat="1">
      <c r="A100" s="39"/>
      <c r="B100" s="40"/>
      <c r="C100" s="41"/>
      <c r="D100" s="218" t="s">
        <v>129</v>
      </c>
      <c r="E100" s="41"/>
      <c r="F100" s="219" t="s">
        <v>698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81</v>
      </c>
    </row>
    <row r="101" s="2" customFormat="1">
      <c r="A101" s="39"/>
      <c r="B101" s="40"/>
      <c r="C101" s="41"/>
      <c r="D101" s="223" t="s">
        <v>131</v>
      </c>
      <c r="E101" s="41"/>
      <c r="F101" s="224" t="s">
        <v>700</v>
      </c>
      <c r="G101" s="41"/>
      <c r="H101" s="41"/>
      <c r="I101" s="220"/>
      <c r="J101" s="41"/>
      <c r="K101" s="41"/>
      <c r="L101" s="45"/>
      <c r="M101" s="260"/>
      <c r="N101" s="261"/>
      <c r="O101" s="262"/>
      <c r="P101" s="262"/>
      <c r="Q101" s="262"/>
      <c r="R101" s="262"/>
      <c r="S101" s="262"/>
      <c r="T101" s="263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131</v>
      </c>
      <c r="AU101" s="18" t="s">
        <v>81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eTd4KoNko9fqgqT/bf8FCk4SZSsFe4riZ9dUjVoaScwv0Wf7EuabzSU4neyk5aVexyLrYGtrDLz6r7YKiI2xZQ==" hashValue="dh7jHq9sAI/pcG+mpdqKEn8D0vYEmgNnAQxS63cseWOZeN4LhnfRQlYdZkmpsA+uXvXK9E/0EyeYB2etpARkaw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13254000"/>
    <hyperlink ref="F93" r:id="rId2" display="https://podminky.urs.cz/item/CS_URS_2024_01/045002000"/>
    <hyperlink ref="F97" r:id="rId3" display="https://podminky.urs.cz/item/CS_URS_2024_01/071002000"/>
    <hyperlink ref="F101" r:id="rId4" display="https://podminky.urs.cz/item/CS_URS_2024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701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702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703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704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705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706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707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708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709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710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711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78</v>
      </c>
      <c r="F18" s="275" t="s">
        <v>712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713</v>
      </c>
      <c r="F19" s="275" t="s">
        <v>714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715</v>
      </c>
      <c r="F20" s="275" t="s">
        <v>716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717</v>
      </c>
      <c r="F21" s="275" t="s">
        <v>86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718</v>
      </c>
      <c r="F22" s="275" t="s">
        <v>719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720</v>
      </c>
      <c r="F23" s="275" t="s">
        <v>721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722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723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724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725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726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727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728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729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730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105</v>
      </c>
      <c r="F36" s="275"/>
      <c r="G36" s="275" t="s">
        <v>731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732</v>
      </c>
      <c r="F37" s="275"/>
      <c r="G37" s="275" t="s">
        <v>733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734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735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106</v>
      </c>
      <c r="F40" s="275"/>
      <c r="G40" s="275" t="s">
        <v>736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107</v>
      </c>
      <c r="F41" s="275"/>
      <c r="G41" s="275" t="s">
        <v>737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738</v>
      </c>
      <c r="F42" s="275"/>
      <c r="G42" s="275" t="s">
        <v>739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740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741</v>
      </c>
      <c r="F44" s="275"/>
      <c r="G44" s="275" t="s">
        <v>742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109</v>
      </c>
      <c r="F45" s="275"/>
      <c r="G45" s="275" t="s">
        <v>743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744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745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746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747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748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749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750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751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752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753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754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755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756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757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758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759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760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761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762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763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764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765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766</v>
      </c>
      <c r="D76" s="293"/>
      <c r="E76" s="293"/>
      <c r="F76" s="293" t="s">
        <v>767</v>
      </c>
      <c r="G76" s="294"/>
      <c r="H76" s="293" t="s">
        <v>53</v>
      </c>
      <c r="I76" s="293" t="s">
        <v>56</v>
      </c>
      <c r="J76" s="293" t="s">
        <v>768</v>
      </c>
      <c r="K76" s="292"/>
    </row>
    <row r="77" s="1" customFormat="1" ht="17.25" customHeight="1">
      <c r="B77" s="290"/>
      <c r="C77" s="295" t="s">
        <v>769</v>
      </c>
      <c r="D77" s="295"/>
      <c r="E77" s="295"/>
      <c r="F77" s="296" t="s">
        <v>770</v>
      </c>
      <c r="G77" s="297"/>
      <c r="H77" s="295"/>
      <c r="I77" s="295"/>
      <c r="J77" s="295" t="s">
        <v>771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772</v>
      </c>
      <c r="G79" s="302"/>
      <c r="H79" s="278" t="s">
        <v>773</v>
      </c>
      <c r="I79" s="278" t="s">
        <v>774</v>
      </c>
      <c r="J79" s="278">
        <v>20</v>
      </c>
      <c r="K79" s="292"/>
    </row>
    <row r="80" s="1" customFormat="1" ht="15" customHeight="1">
      <c r="B80" s="290"/>
      <c r="C80" s="278" t="s">
        <v>775</v>
      </c>
      <c r="D80" s="278"/>
      <c r="E80" s="278"/>
      <c r="F80" s="301" t="s">
        <v>772</v>
      </c>
      <c r="G80" s="302"/>
      <c r="H80" s="278" t="s">
        <v>776</v>
      </c>
      <c r="I80" s="278" t="s">
        <v>774</v>
      </c>
      <c r="J80" s="278">
        <v>120</v>
      </c>
      <c r="K80" s="292"/>
    </row>
    <row r="81" s="1" customFormat="1" ht="15" customHeight="1">
      <c r="B81" s="303"/>
      <c r="C81" s="278" t="s">
        <v>777</v>
      </c>
      <c r="D81" s="278"/>
      <c r="E81" s="278"/>
      <c r="F81" s="301" t="s">
        <v>778</v>
      </c>
      <c r="G81" s="302"/>
      <c r="H81" s="278" t="s">
        <v>779</v>
      </c>
      <c r="I81" s="278" t="s">
        <v>774</v>
      </c>
      <c r="J81" s="278">
        <v>50</v>
      </c>
      <c r="K81" s="292"/>
    </row>
    <row r="82" s="1" customFormat="1" ht="15" customHeight="1">
      <c r="B82" s="303"/>
      <c r="C82" s="278" t="s">
        <v>780</v>
      </c>
      <c r="D82" s="278"/>
      <c r="E82" s="278"/>
      <c r="F82" s="301" t="s">
        <v>772</v>
      </c>
      <c r="G82" s="302"/>
      <c r="H82" s="278" t="s">
        <v>781</v>
      </c>
      <c r="I82" s="278" t="s">
        <v>782</v>
      </c>
      <c r="J82" s="278"/>
      <c r="K82" s="292"/>
    </row>
    <row r="83" s="1" customFormat="1" ht="15" customHeight="1">
      <c r="B83" s="303"/>
      <c r="C83" s="304" t="s">
        <v>783</v>
      </c>
      <c r="D83" s="304"/>
      <c r="E83" s="304"/>
      <c r="F83" s="305" t="s">
        <v>778</v>
      </c>
      <c r="G83" s="304"/>
      <c r="H83" s="304" t="s">
        <v>784</v>
      </c>
      <c r="I83" s="304" t="s">
        <v>774</v>
      </c>
      <c r="J83" s="304">
        <v>15</v>
      </c>
      <c r="K83" s="292"/>
    </row>
    <row r="84" s="1" customFormat="1" ht="15" customHeight="1">
      <c r="B84" s="303"/>
      <c r="C84" s="304" t="s">
        <v>785</v>
      </c>
      <c r="D84" s="304"/>
      <c r="E84" s="304"/>
      <c r="F84" s="305" t="s">
        <v>778</v>
      </c>
      <c r="G84" s="304"/>
      <c r="H84" s="304" t="s">
        <v>786</v>
      </c>
      <c r="I84" s="304" t="s">
        <v>774</v>
      </c>
      <c r="J84" s="304">
        <v>15</v>
      </c>
      <c r="K84" s="292"/>
    </row>
    <row r="85" s="1" customFormat="1" ht="15" customHeight="1">
      <c r="B85" s="303"/>
      <c r="C85" s="304" t="s">
        <v>787</v>
      </c>
      <c r="D85" s="304"/>
      <c r="E85" s="304"/>
      <c r="F85" s="305" t="s">
        <v>778</v>
      </c>
      <c r="G85" s="304"/>
      <c r="H85" s="304" t="s">
        <v>788</v>
      </c>
      <c r="I85" s="304" t="s">
        <v>774</v>
      </c>
      <c r="J85" s="304">
        <v>20</v>
      </c>
      <c r="K85" s="292"/>
    </row>
    <row r="86" s="1" customFormat="1" ht="15" customHeight="1">
      <c r="B86" s="303"/>
      <c r="C86" s="304" t="s">
        <v>789</v>
      </c>
      <c r="D86" s="304"/>
      <c r="E86" s="304"/>
      <c r="F86" s="305" t="s">
        <v>778</v>
      </c>
      <c r="G86" s="304"/>
      <c r="H86" s="304" t="s">
        <v>790</v>
      </c>
      <c r="I86" s="304" t="s">
        <v>774</v>
      </c>
      <c r="J86" s="304">
        <v>20</v>
      </c>
      <c r="K86" s="292"/>
    </row>
    <row r="87" s="1" customFormat="1" ht="15" customHeight="1">
      <c r="B87" s="303"/>
      <c r="C87" s="278" t="s">
        <v>791</v>
      </c>
      <c r="D87" s="278"/>
      <c r="E87" s="278"/>
      <c r="F87" s="301" t="s">
        <v>778</v>
      </c>
      <c r="G87" s="302"/>
      <c r="H87" s="278" t="s">
        <v>792</v>
      </c>
      <c r="I87" s="278" t="s">
        <v>774</v>
      </c>
      <c r="J87" s="278">
        <v>50</v>
      </c>
      <c r="K87" s="292"/>
    </row>
    <row r="88" s="1" customFormat="1" ht="15" customHeight="1">
      <c r="B88" s="303"/>
      <c r="C88" s="278" t="s">
        <v>793</v>
      </c>
      <c r="D88" s="278"/>
      <c r="E88" s="278"/>
      <c r="F88" s="301" t="s">
        <v>778</v>
      </c>
      <c r="G88" s="302"/>
      <c r="H88" s="278" t="s">
        <v>794</v>
      </c>
      <c r="I88" s="278" t="s">
        <v>774</v>
      </c>
      <c r="J88" s="278">
        <v>20</v>
      </c>
      <c r="K88" s="292"/>
    </row>
    <row r="89" s="1" customFormat="1" ht="15" customHeight="1">
      <c r="B89" s="303"/>
      <c r="C89" s="278" t="s">
        <v>795</v>
      </c>
      <c r="D89" s="278"/>
      <c r="E89" s="278"/>
      <c r="F89" s="301" t="s">
        <v>778</v>
      </c>
      <c r="G89" s="302"/>
      <c r="H89" s="278" t="s">
        <v>796</v>
      </c>
      <c r="I89" s="278" t="s">
        <v>774</v>
      </c>
      <c r="J89" s="278">
        <v>20</v>
      </c>
      <c r="K89" s="292"/>
    </row>
    <row r="90" s="1" customFormat="1" ht="15" customHeight="1">
      <c r="B90" s="303"/>
      <c r="C90" s="278" t="s">
        <v>797</v>
      </c>
      <c r="D90" s="278"/>
      <c r="E90" s="278"/>
      <c r="F90" s="301" t="s">
        <v>778</v>
      </c>
      <c r="G90" s="302"/>
      <c r="H90" s="278" t="s">
        <v>798</v>
      </c>
      <c r="I90" s="278" t="s">
        <v>774</v>
      </c>
      <c r="J90" s="278">
        <v>50</v>
      </c>
      <c r="K90" s="292"/>
    </row>
    <row r="91" s="1" customFormat="1" ht="15" customHeight="1">
      <c r="B91" s="303"/>
      <c r="C91" s="278" t="s">
        <v>799</v>
      </c>
      <c r="D91" s="278"/>
      <c r="E91" s="278"/>
      <c r="F91" s="301" t="s">
        <v>778</v>
      </c>
      <c r="G91" s="302"/>
      <c r="H91" s="278" t="s">
        <v>799</v>
      </c>
      <c r="I91" s="278" t="s">
        <v>774</v>
      </c>
      <c r="J91" s="278">
        <v>50</v>
      </c>
      <c r="K91" s="292"/>
    </row>
    <row r="92" s="1" customFormat="1" ht="15" customHeight="1">
      <c r="B92" s="303"/>
      <c r="C92" s="278" t="s">
        <v>800</v>
      </c>
      <c r="D92" s="278"/>
      <c r="E92" s="278"/>
      <c r="F92" s="301" t="s">
        <v>778</v>
      </c>
      <c r="G92" s="302"/>
      <c r="H92" s="278" t="s">
        <v>801</v>
      </c>
      <c r="I92" s="278" t="s">
        <v>774</v>
      </c>
      <c r="J92" s="278">
        <v>255</v>
      </c>
      <c r="K92" s="292"/>
    </row>
    <row r="93" s="1" customFormat="1" ht="15" customHeight="1">
      <c r="B93" s="303"/>
      <c r="C93" s="278" t="s">
        <v>802</v>
      </c>
      <c r="D93" s="278"/>
      <c r="E93" s="278"/>
      <c r="F93" s="301" t="s">
        <v>772</v>
      </c>
      <c r="G93" s="302"/>
      <c r="H93" s="278" t="s">
        <v>803</v>
      </c>
      <c r="I93" s="278" t="s">
        <v>804</v>
      </c>
      <c r="J93" s="278"/>
      <c r="K93" s="292"/>
    </row>
    <row r="94" s="1" customFormat="1" ht="15" customHeight="1">
      <c r="B94" s="303"/>
      <c r="C94" s="278" t="s">
        <v>805</v>
      </c>
      <c r="D94" s="278"/>
      <c r="E94" s="278"/>
      <c r="F94" s="301" t="s">
        <v>772</v>
      </c>
      <c r="G94" s="302"/>
      <c r="H94" s="278" t="s">
        <v>806</v>
      </c>
      <c r="I94" s="278" t="s">
        <v>807</v>
      </c>
      <c r="J94" s="278"/>
      <c r="K94" s="292"/>
    </row>
    <row r="95" s="1" customFormat="1" ht="15" customHeight="1">
      <c r="B95" s="303"/>
      <c r="C95" s="278" t="s">
        <v>808</v>
      </c>
      <c r="D95" s="278"/>
      <c r="E95" s="278"/>
      <c r="F95" s="301" t="s">
        <v>772</v>
      </c>
      <c r="G95" s="302"/>
      <c r="H95" s="278" t="s">
        <v>808</v>
      </c>
      <c r="I95" s="278" t="s">
        <v>807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772</v>
      </c>
      <c r="G96" s="302"/>
      <c r="H96" s="278" t="s">
        <v>809</v>
      </c>
      <c r="I96" s="278" t="s">
        <v>807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772</v>
      </c>
      <c r="G97" s="302"/>
      <c r="H97" s="278" t="s">
        <v>810</v>
      </c>
      <c r="I97" s="278" t="s">
        <v>807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811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766</v>
      </c>
      <c r="D103" s="293"/>
      <c r="E103" s="293"/>
      <c r="F103" s="293" t="s">
        <v>767</v>
      </c>
      <c r="G103" s="294"/>
      <c r="H103" s="293" t="s">
        <v>53</v>
      </c>
      <c r="I103" s="293" t="s">
        <v>56</v>
      </c>
      <c r="J103" s="293" t="s">
        <v>768</v>
      </c>
      <c r="K103" s="292"/>
    </row>
    <row r="104" s="1" customFormat="1" ht="17.25" customHeight="1">
      <c r="B104" s="290"/>
      <c r="C104" s="295" t="s">
        <v>769</v>
      </c>
      <c r="D104" s="295"/>
      <c r="E104" s="295"/>
      <c r="F104" s="296" t="s">
        <v>770</v>
      </c>
      <c r="G104" s="297"/>
      <c r="H104" s="295"/>
      <c r="I104" s="295"/>
      <c r="J104" s="295" t="s">
        <v>771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772</v>
      </c>
      <c r="G106" s="278"/>
      <c r="H106" s="278" t="s">
        <v>812</v>
      </c>
      <c r="I106" s="278" t="s">
        <v>774</v>
      </c>
      <c r="J106" s="278">
        <v>20</v>
      </c>
      <c r="K106" s="292"/>
    </row>
    <row r="107" s="1" customFormat="1" ht="15" customHeight="1">
      <c r="B107" s="290"/>
      <c r="C107" s="278" t="s">
        <v>775</v>
      </c>
      <c r="D107" s="278"/>
      <c r="E107" s="278"/>
      <c r="F107" s="301" t="s">
        <v>772</v>
      </c>
      <c r="G107" s="278"/>
      <c r="H107" s="278" t="s">
        <v>812</v>
      </c>
      <c r="I107" s="278" t="s">
        <v>774</v>
      </c>
      <c r="J107" s="278">
        <v>120</v>
      </c>
      <c r="K107" s="292"/>
    </row>
    <row r="108" s="1" customFormat="1" ht="15" customHeight="1">
      <c r="B108" s="303"/>
      <c r="C108" s="278" t="s">
        <v>777</v>
      </c>
      <c r="D108" s="278"/>
      <c r="E108" s="278"/>
      <c r="F108" s="301" t="s">
        <v>778</v>
      </c>
      <c r="G108" s="278"/>
      <c r="H108" s="278" t="s">
        <v>812</v>
      </c>
      <c r="I108" s="278" t="s">
        <v>774</v>
      </c>
      <c r="J108" s="278">
        <v>50</v>
      </c>
      <c r="K108" s="292"/>
    </row>
    <row r="109" s="1" customFormat="1" ht="15" customHeight="1">
      <c r="B109" s="303"/>
      <c r="C109" s="278" t="s">
        <v>780</v>
      </c>
      <c r="D109" s="278"/>
      <c r="E109" s="278"/>
      <c r="F109" s="301" t="s">
        <v>772</v>
      </c>
      <c r="G109" s="278"/>
      <c r="H109" s="278" t="s">
        <v>812</v>
      </c>
      <c r="I109" s="278" t="s">
        <v>782</v>
      </c>
      <c r="J109" s="278"/>
      <c r="K109" s="292"/>
    </row>
    <row r="110" s="1" customFormat="1" ht="15" customHeight="1">
      <c r="B110" s="303"/>
      <c r="C110" s="278" t="s">
        <v>791</v>
      </c>
      <c r="D110" s="278"/>
      <c r="E110" s="278"/>
      <c r="F110" s="301" t="s">
        <v>778</v>
      </c>
      <c r="G110" s="278"/>
      <c r="H110" s="278" t="s">
        <v>812</v>
      </c>
      <c r="I110" s="278" t="s">
        <v>774</v>
      </c>
      <c r="J110" s="278">
        <v>50</v>
      </c>
      <c r="K110" s="292"/>
    </row>
    <row r="111" s="1" customFormat="1" ht="15" customHeight="1">
      <c r="B111" s="303"/>
      <c r="C111" s="278" t="s">
        <v>799</v>
      </c>
      <c r="D111" s="278"/>
      <c r="E111" s="278"/>
      <c r="F111" s="301" t="s">
        <v>778</v>
      </c>
      <c r="G111" s="278"/>
      <c r="H111" s="278" t="s">
        <v>812</v>
      </c>
      <c r="I111" s="278" t="s">
        <v>774</v>
      </c>
      <c r="J111" s="278">
        <v>50</v>
      </c>
      <c r="K111" s="292"/>
    </row>
    <row r="112" s="1" customFormat="1" ht="15" customHeight="1">
      <c r="B112" s="303"/>
      <c r="C112" s="278" t="s">
        <v>797</v>
      </c>
      <c r="D112" s="278"/>
      <c r="E112" s="278"/>
      <c r="F112" s="301" t="s">
        <v>778</v>
      </c>
      <c r="G112" s="278"/>
      <c r="H112" s="278" t="s">
        <v>812</v>
      </c>
      <c r="I112" s="278" t="s">
        <v>774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772</v>
      </c>
      <c r="G113" s="278"/>
      <c r="H113" s="278" t="s">
        <v>813</v>
      </c>
      <c r="I113" s="278" t="s">
        <v>774</v>
      </c>
      <c r="J113" s="278">
        <v>20</v>
      </c>
      <c r="K113" s="292"/>
    </row>
    <row r="114" s="1" customFormat="1" ht="15" customHeight="1">
      <c r="B114" s="303"/>
      <c r="C114" s="278" t="s">
        <v>814</v>
      </c>
      <c r="D114" s="278"/>
      <c r="E114" s="278"/>
      <c r="F114" s="301" t="s">
        <v>772</v>
      </c>
      <c r="G114" s="278"/>
      <c r="H114" s="278" t="s">
        <v>815</v>
      </c>
      <c r="I114" s="278" t="s">
        <v>774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772</v>
      </c>
      <c r="G115" s="278"/>
      <c r="H115" s="278" t="s">
        <v>816</v>
      </c>
      <c r="I115" s="278" t="s">
        <v>807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772</v>
      </c>
      <c r="G116" s="278"/>
      <c r="H116" s="278" t="s">
        <v>817</v>
      </c>
      <c r="I116" s="278" t="s">
        <v>807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772</v>
      </c>
      <c r="G117" s="278"/>
      <c r="H117" s="278" t="s">
        <v>818</v>
      </c>
      <c r="I117" s="278" t="s">
        <v>819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820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766</v>
      </c>
      <c r="D123" s="293"/>
      <c r="E123" s="293"/>
      <c r="F123" s="293" t="s">
        <v>767</v>
      </c>
      <c r="G123" s="294"/>
      <c r="H123" s="293" t="s">
        <v>53</v>
      </c>
      <c r="I123" s="293" t="s">
        <v>56</v>
      </c>
      <c r="J123" s="293" t="s">
        <v>768</v>
      </c>
      <c r="K123" s="322"/>
    </row>
    <row r="124" s="1" customFormat="1" ht="17.25" customHeight="1">
      <c r="B124" s="321"/>
      <c r="C124" s="295" t="s">
        <v>769</v>
      </c>
      <c r="D124" s="295"/>
      <c r="E124" s="295"/>
      <c r="F124" s="296" t="s">
        <v>770</v>
      </c>
      <c r="G124" s="297"/>
      <c r="H124" s="295"/>
      <c r="I124" s="295"/>
      <c r="J124" s="295" t="s">
        <v>771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775</v>
      </c>
      <c r="D126" s="300"/>
      <c r="E126" s="300"/>
      <c r="F126" s="301" t="s">
        <v>772</v>
      </c>
      <c r="G126" s="278"/>
      <c r="H126" s="278" t="s">
        <v>812</v>
      </c>
      <c r="I126" s="278" t="s">
        <v>774</v>
      </c>
      <c r="J126" s="278">
        <v>120</v>
      </c>
      <c r="K126" s="326"/>
    </row>
    <row r="127" s="1" customFormat="1" ht="15" customHeight="1">
      <c r="B127" s="323"/>
      <c r="C127" s="278" t="s">
        <v>821</v>
      </c>
      <c r="D127" s="278"/>
      <c r="E127" s="278"/>
      <c r="F127" s="301" t="s">
        <v>772</v>
      </c>
      <c r="G127" s="278"/>
      <c r="H127" s="278" t="s">
        <v>822</v>
      </c>
      <c r="I127" s="278" t="s">
        <v>774</v>
      </c>
      <c r="J127" s="278" t="s">
        <v>823</v>
      </c>
      <c r="K127" s="326"/>
    </row>
    <row r="128" s="1" customFormat="1" ht="15" customHeight="1">
      <c r="B128" s="323"/>
      <c r="C128" s="278" t="s">
        <v>720</v>
      </c>
      <c r="D128" s="278"/>
      <c r="E128" s="278"/>
      <c r="F128" s="301" t="s">
        <v>772</v>
      </c>
      <c r="G128" s="278"/>
      <c r="H128" s="278" t="s">
        <v>824</v>
      </c>
      <c r="I128" s="278" t="s">
        <v>774</v>
      </c>
      <c r="J128" s="278" t="s">
        <v>823</v>
      </c>
      <c r="K128" s="326"/>
    </row>
    <row r="129" s="1" customFormat="1" ht="15" customHeight="1">
      <c r="B129" s="323"/>
      <c r="C129" s="278" t="s">
        <v>783</v>
      </c>
      <c r="D129" s="278"/>
      <c r="E129" s="278"/>
      <c r="F129" s="301" t="s">
        <v>778</v>
      </c>
      <c r="G129" s="278"/>
      <c r="H129" s="278" t="s">
        <v>784</v>
      </c>
      <c r="I129" s="278" t="s">
        <v>774</v>
      </c>
      <c r="J129" s="278">
        <v>15</v>
      </c>
      <c r="K129" s="326"/>
    </row>
    <row r="130" s="1" customFormat="1" ht="15" customHeight="1">
      <c r="B130" s="323"/>
      <c r="C130" s="304" t="s">
        <v>785</v>
      </c>
      <c r="D130" s="304"/>
      <c r="E130" s="304"/>
      <c r="F130" s="305" t="s">
        <v>778</v>
      </c>
      <c r="G130" s="304"/>
      <c r="H130" s="304" t="s">
        <v>786</v>
      </c>
      <c r="I130" s="304" t="s">
        <v>774</v>
      </c>
      <c r="J130" s="304">
        <v>15</v>
      </c>
      <c r="K130" s="326"/>
    </row>
    <row r="131" s="1" customFormat="1" ht="15" customHeight="1">
      <c r="B131" s="323"/>
      <c r="C131" s="304" t="s">
        <v>787</v>
      </c>
      <c r="D131" s="304"/>
      <c r="E131" s="304"/>
      <c r="F131" s="305" t="s">
        <v>778</v>
      </c>
      <c r="G131" s="304"/>
      <c r="H131" s="304" t="s">
        <v>788</v>
      </c>
      <c r="I131" s="304" t="s">
        <v>774</v>
      </c>
      <c r="J131" s="304">
        <v>20</v>
      </c>
      <c r="K131" s="326"/>
    </row>
    <row r="132" s="1" customFormat="1" ht="15" customHeight="1">
      <c r="B132" s="323"/>
      <c r="C132" s="304" t="s">
        <v>789</v>
      </c>
      <c r="D132" s="304"/>
      <c r="E132" s="304"/>
      <c r="F132" s="305" t="s">
        <v>778</v>
      </c>
      <c r="G132" s="304"/>
      <c r="H132" s="304" t="s">
        <v>790</v>
      </c>
      <c r="I132" s="304" t="s">
        <v>774</v>
      </c>
      <c r="J132" s="304">
        <v>20</v>
      </c>
      <c r="K132" s="326"/>
    </row>
    <row r="133" s="1" customFormat="1" ht="15" customHeight="1">
      <c r="B133" s="323"/>
      <c r="C133" s="278" t="s">
        <v>777</v>
      </c>
      <c r="D133" s="278"/>
      <c r="E133" s="278"/>
      <c r="F133" s="301" t="s">
        <v>778</v>
      </c>
      <c r="G133" s="278"/>
      <c r="H133" s="278" t="s">
        <v>812</v>
      </c>
      <c r="I133" s="278" t="s">
        <v>774</v>
      </c>
      <c r="J133" s="278">
        <v>50</v>
      </c>
      <c r="K133" s="326"/>
    </row>
    <row r="134" s="1" customFormat="1" ht="15" customHeight="1">
      <c r="B134" s="323"/>
      <c r="C134" s="278" t="s">
        <v>791</v>
      </c>
      <c r="D134" s="278"/>
      <c r="E134" s="278"/>
      <c r="F134" s="301" t="s">
        <v>778</v>
      </c>
      <c r="G134" s="278"/>
      <c r="H134" s="278" t="s">
        <v>812</v>
      </c>
      <c r="I134" s="278" t="s">
        <v>774</v>
      </c>
      <c r="J134" s="278">
        <v>50</v>
      </c>
      <c r="K134" s="326"/>
    </row>
    <row r="135" s="1" customFormat="1" ht="15" customHeight="1">
      <c r="B135" s="323"/>
      <c r="C135" s="278" t="s">
        <v>797</v>
      </c>
      <c r="D135" s="278"/>
      <c r="E135" s="278"/>
      <c r="F135" s="301" t="s">
        <v>778</v>
      </c>
      <c r="G135" s="278"/>
      <c r="H135" s="278" t="s">
        <v>812</v>
      </c>
      <c r="I135" s="278" t="s">
        <v>774</v>
      </c>
      <c r="J135" s="278">
        <v>50</v>
      </c>
      <c r="K135" s="326"/>
    </row>
    <row r="136" s="1" customFormat="1" ht="15" customHeight="1">
      <c r="B136" s="323"/>
      <c r="C136" s="278" t="s">
        <v>799</v>
      </c>
      <c r="D136" s="278"/>
      <c r="E136" s="278"/>
      <c r="F136" s="301" t="s">
        <v>778</v>
      </c>
      <c r="G136" s="278"/>
      <c r="H136" s="278" t="s">
        <v>812</v>
      </c>
      <c r="I136" s="278" t="s">
        <v>774</v>
      </c>
      <c r="J136" s="278">
        <v>50</v>
      </c>
      <c r="K136" s="326"/>
    </row>
    <row r="137" s="1" customFormat="1" ht="15" customHeight="1">
      <c r="B137" s="323"/>
      <c r="C137" s="278" t="s">
        <v>800</v>
      </c>
      <c r="D137" s="278"/>
      <c r="E137" s="278"/>
      <c r="F137" s="301" t="s">
        <v>778</v>
      </c>
      <c r="G137" s="278"/>
      <c r="H137" s="278" t="s">
        <v>825</v>
      </c>
      <c r="I137" s="278" t="s">
        <v>774</v>
      </c>
      <c r="J137" s="278">
        <v>255</v>
      </c>
      <c r="K137" s="326"/>
    </row>
    <row r="138" s="1" customFormat="1" ht="15" customHeight="1">
      <c r="B138" s="323"/>
      <c r="C138" s="278" t="s">
        <v>802</v>
      </c>
      <c r="D138" s="278"/>
      <c r="E138" s="278"/>
      <c r="F138" s="301" t="s">
        <v>772</v>
      </c>
      <c r="G138" s="278"/>
      <c r="H138" s="278" t="s">
        <v>826</v>
      </c>
      <c r="I138" s="278" t="s">
        <v>804</v>
      </c>
      <c r="J138" s="278"/>
      <c r="K138" s="326"/>
    </row>
    <row r="139" s="1" customFormat="1" ht="15" customHeight="1">
      <c r="B139" s="323"/>
      <c r="C139" s="278" t="s">
        <v>805</v>
      </c>
      <c r="D139" s="278"/>
      <c r="E139" s="278"/>
      <c r="F139" s="301" t="s">
        <v>772</v>
      </c>
      <c r="G139" s="278"/>
      <c r="H139" s="278" t="s">
        <v>827</v>
      </c>
      <c r="I139" s="278" t="s">
        <v>807</v>
      </c>
      <c r="J139" s="278"/>
      <c r="K139" s="326"/>
    </row>
    <row r="140" s="1" customFormat="1" ht="15" customHeight="1">
      <c r="B140" s="323"/>
      <c r="C140" s="278" t="s">
        <v>808</v>
      </c>
      <c r="D140" s="278"/>
      <c r="E140" s="278"/>
      <c r="F140" s="301" t="s">
        <v>772</v>
      </c>
      <c r="G140" s="278"/>
      <c r="H140" s="278" t="s">
        <v>808</v>
      </c>
      <c r="I140" s="278" t="s">
        <v>807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772</v>
      </c>
      <c r="G141" s="278"/>
      <c r="H141" s="278" t="s">
        <v>828</v>
      </c>
      <c r="I141" s="278" t="s">
        <v>807</v>
      </c>
      <c r="J141" s="278"/>
      <c r="K141" s="326"/>
    </row>
    <row r="142" s="1" customFormat="1" ht="15" customHeight="1">
      <c r="B142" s="323"/>
      <c r="C142" s="278" t="s">
        <v>829</v>
      </c>
      <c r="D142" s="278"/>
      <c r="E142" s="278"/>
      <c r="F142" s="301" t="s">
        <v>772</v>
      </c>
      <c r="G142" s="278"/>
      <c r="H142" s="278" t="s">
        <v>830</v>
      </c>
      <c r="I142" s="278" t="s">
        <v>807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831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766</v>
      </c>
      <c r="D148" s="293"/>
      <c r="E148" s="293"/>
      <c r="F148" s="293" t="s">
        <v>767</v>
      </c>
      <c r="G148" s="294"/>
      <c r="H148" s="293" t="s">
        <v>53</v>
      </c>
      <c r="I148" s="293" t="s">
        <v>56</v>
      </c>
      <c r="J148" s="293" t="s">
        <v>768</v>
      </c>
      <c r="K148" s="292"/>
    </row>
    <row r="149" s="1" customFormat="1" ht="17.25" customHeight="1">
      <c r="B149" s="290"/>
      <c r="C149" s="295" t="s">
        <v>769</v>
      </c>
      <c r="D149" s="295"/>
      <c r="E149" s="295"/>
      <c r="F149" s="296" t="s">
        <v>770</v>
      </c>
      <c r="G149" s="297"/>
      <c r="H149" s="295"/>
      <c r="I149" s="295"/>
      <c r="J149" s="295" t="s">
        <v>771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775</v>
      </c>
      <c r="D151" s="278"/>
      <c r="E151" s="278"/>
      <c r="F151" s="331" t="s">
        <v>772</v>
      </c>
      <c r="G151" s="278"/>
      <c r="H151" s="330" t="s">
        <v>812</v>
      </c>
      <c r="I151" s="330" t="s">
        <v>774</v>
      </c>
      <c r="J151" s="330">
        <v>120</v>
      </c>
      <c r="K151" s="326"/>
    </row>
    <row r="152" s="1" customFormat="1" ht="15" customHeight="1">
      <c r="B152" s="303"/>
      <c r="C152" s="330" t="s">
        <v>821</v>
      </c>
      <c r="D152" s="278"/>
      <c r="E152" s="278"/>
      <c r="F152" s="331" t="s">
        <v>772</v>
      </c>
      <c r="G152" s="278"/>
      <c r="H152" s="330" t="s">
        <v>832</v>
      </c>
      <c r="I152" s="330" t="s">
        <v>774</v>
      </c>
      <c r="J152" s="330" t="s">
        <v>823</v>
      </c>
      <c r="K152" s="326"/>
    </row>
    <row r="153" s="1" customFormat="1" ht="15" customHeight="1">
      <c r="B153" s="303"/>
      <c r="C153" s="330" t="s">
        <v>720</v>
      </c>
      <c r="D153" s="278"/>
      <c r="E153" s="278"/>
      <c r="F153" s="331" t="s">
        <v>772</v>
      </c>
      <c r="G153" s="278"/>
      <c r="H153" s="330" t="s">
        <v>833</v>
      </c>
      <c r="I153" s="330" t="s">
        <v>774</v>
      </c>
      <c r="J153" s="330" t="s">
        <v>823</v>
      </c>
      <c r="K153" s="326"/>
    </row>
    <row r="154" s="1" customFormat="1" ht="15" customHeight="1">
      <c r="B154" s="303"/>
      <c r="C154" s="330" t="s">
        <v>777</v>
      </c>
      <c r="D154" s="278"/>
      <c r="E154" s="278"/>
      <c r="F154" s="331" t="s">
        <v>778</v>
      </c>
      <c r="G154" s="278"/>
      <c r="H154" s="330" t="s">
        <v>812</v>
      </c>
      <c r="I154" s="330" t="s">
        <v>774</v>
      </c>
      <c r="J154" s="330">
        <v>50</v>
      </c>
      <c r="K154" s="326"/>
    </row>
    <row r="155" s="1" customFormat="1" ht="15" customHeight="1">
      <c r="B155" s="303"/>
      <c r="C155" s="330" t="s">
        <v>780</v>
      </c>
      <c r="D155" s="278"/>
      <c r="E155" s="278"/>
      <c r="F155" s="331" t="s">
        <v>772</v>
      </c>
      <c r="G155" s="278"/>
      <c r="H155" s="330" t="s">
        <v>812</v>
      </c>
      <c r="I155" s="330" t="s">
        <v>782</v>
      </c>
      <c r="J155" s="330"/>
      <c r="K155" s="326"/>
    </row>
    <row r="156" s="1" customFormat="1" ht="15" customHeight="1">
      <c r="B156" s="303"/>
      <c r="C156" s="330" t="s">
        <v>791</v>
      </c>
      <c r="D156" s="278"/>
      <c r="E156" s="278"/>
      <c r="F156" s="331" t="s">
        <v>778</v>
      </c>
      <c r="G156" s="278"/>
      <c r="H156" s="330" t="s">
        <v>812</v>
      </c>
      <c r="I156" s="330" t="s">
        <v>774</v>
      </c>
      <c r="J156" s="330">
        <v>50</v>
      </c>
      <c r="K156" s="326"/>
    </row>
    <row r="157" s="1" customFormat="1" ht="15" customHeight="1">
      <c r="B157" s="303"/>
      <c r="C157" s="330" t="s">
        <v>799</v>
      </c>
      <c r="D157" s="278"/>
      <c r="E157" s="278"/>
      <c r="F157" s="331" t="s">
        <v>778</v>
      </c>
      <c r="G157" s="278"/>
      <c r="H157" s="330" t="s">
        <v>812</v>
      </c>
      <c r="I157" s="330" t="s">
        <v>774</v>
      </c>
      <c r="J157" s="330">
        <v>50</v>
      </c>
      <c r="K157" s="326"/>
    </row>
    <row r="158" s="1" customFormat="1" ht="15" customHeight="1">
      <c r="B158" s="303"/>
      <c r="C158" s="330" t="s">
        <v>797</v>
      </c>
      <c r="D158" s="278"/>
      <c r="E158" s="278"/>
      <c r="F158" s="331" t="s">
        <v>778</v>
      </c>
      <c r="G158" s="278"/>
      <c r="H158" s="330" t="s">
        <v>812</v>
      </c>
      <c r="I158" s="330" t="s">
        <v>774</v>
      </c>
      <c r="J158" s="330">
        <v>50</v>
      </c>
      <c r="K158" s="326"/>
    </row>
    <row r="159" s="1" customFormat="1" ht="15" customHeight="1">
      <c r="B159" s="303"/>
      <c r="C159" s="330" t="s">
        <v>92</v>
      </c>
      <c r="D159" s="278"/>
      <c r="E159" s="278"/>
      <c r="F159" s="331" t="s">
        <v>772</v>
      </c>
      <c r="G159" s="278"/>
      <c r="H159" s="330" t="s">
        <v>834</v>
      </c>
      <c r="I159" s="330" t="s">
        <v>774</v>
      </c>
      <c r="J159" s="330" t="s">
        <v>835</v>
      </c>
      <c r="K159" s="326"/>
    </row>
    <row r="160" s="1" customFormat="1" ht="15" customHeight="1">
      <c r="B160" s="303"/>
      <c r="C160" s="330" t="s">
        <v>836</v>
      </c>
      <c r="D160" s="278"/>
      <c r="E160" s="278"/>
      <c r="F160" s="331" t="s">
        <v>772</v>
      </c>
      <c r="G160" s="278"/>
      <c r="H160" s="330" t="s">
        <v>837</v>
      </c>
      <c r="I160" s="330" t="s">
        <v>807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838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766</v>
      </c>
      <c r="D166" s="293"/>
      <c r="E166" s="293"/>
      <c r="F166" s="293" t="s">
        <v>767</v>
      </c>
      <c r="G166" s="335"/>
      <c r="H166" s="336" t="s">
        <v>53</v>
      </c>
      <c r="I166" s="336" t="s">
        <v>56</v>
      </c>
      <c r="J166" s="293" t="s">
        <v>768</v>
      </c>
      <c r="K166" s="270"/>
    </row>
    <row r="167" s="1" customFormat="1" ht="17.25" customHeight="1">
      <c r="B167" s="271"/>
      <c r="C167" s="295" t="s">
        <v>769</v>
      </c>
      <c r="D167" s="295"/>
      <c r="E167" s="295"/>
      <c r="F167" s="296" t="s">
        <v>770</v>
      </c>
      <c r="G167" s="337"/>
      <c r="H167" s="338"/>
      <c r="I167" s="338"/>
      <c r="J167" s="295" t="s">
        <v>771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775</v>
      </c>
      <c r="D169" s="278"/>
      <c r="E169" s="278"/>
      <c r="F169" s="301" t="s">
        <v>772</v>
      </c>
      <c r="G169" s="278"/>
      <c r="H169" s="278" t="s">
        <v>812</v>
      </c>
      <c r="I169" s="278" t="s">
        <v>774</v>
      </c>
      <c r="J169" s="278">
        <v>120</v>
      </c>
      <c r="K169" s="326"/>
    </row>
    <row r="170" s="1" customFormat="1" ht="15" customHeight="1">
      <c r="B170" s="303"/>
      <c r="C170" s="278" t="s">
        <v>821</v>
      </c>
      <c r="D170" s="278"/>
      <c r="E170" s="278"/>
      <c r="F170" s="301" t="s">
        <v>772</v>
      </c>
      <c r="G170" s="278"/>
      <c r="H170" s="278" t="s">
        <v>822</v>
      </c>
      <c r="I170" s="278" t="s">
        <v>774</v>
      </c>
      <c r="J170" s="278" t="s">
        <v>823</v>
      </c>
      <c r="K170" s="326"/>
    </row>
    <row r="171" s="1" customFormat="1" ht="15" customHeight="1">
      <c r="B171" s="303"/>
      <c r="C171" s="278" t="s">
        <v>720</v>
      </c>
      <c r="D171" s="278"/>
      <c r="E171" s="278"/>
      <c r="F171" s="301" t="s">
        <v>772</v>
      </c>
      <c r="G171" s="278"/>
      <c r="H171" s="278" t="s">
        <v>839</v>
      </c>
      <c r="I171" s="278" t="s">
        <v>774</v>
      </c>
      <c r="J171" s="278" t="s">
        <v>823</v>
      </c>
      <c r="K171" s="326"/>
    </row>
    <row r="172" s="1" customFormat="1" ht="15" customHeight="1">
      <c r="B172" s="303"/>
      <c r="C172" s="278" t="s">
        <v>777</v>
      </c>
      <c r="D172" s="278"/>
      <c r="E172" s="278"/>
      <c r="F172" s="301" t="s">
        <v>778</v>
      </c>
      <c r="G172" s="278"/>
      <c r="H172" s="278" t="s">
        <v>839</v>
      </c>
      <c r="I172" s="278" t="s">
        <v>774</v>
      </c>
      <c r="J172" s="278">
        <v>50</v>
      </c>
      <c r="K172" s="326"/>
    </row>
    <row r="173" s="1" customFormat="1" ht="15" customHeight="1">
      <c r="B173" s="303"/>
      <c r="C173" s="278" t="s">
        <v>780</v>
      </c>
      <c r="D173" s="278"/>
      <c r="E173" s="278"/>
      <c r="F173" s="301" t="s">
        <v>772</v>
      </c>
      <c r="G173" s="278"/>
      <c r="H173" s="278" t="s">
        <v>839</v>
      </c>
      <c r="I173" s="278" t="s">
        <v>782</v>
      </c>
      <c r="J173" s="278"/>
      <c r="K173" s="326"/>
    </row>
    <row r="174" s="1" customFormat="1" ht="15" customHeight="1">
      <c r="B174" s="303"/>
      <c r="C174" s="278" t="s">
        <v>791</v>
      </c>
      <c r="D174" s="278"/>
      <c r="E174" s="278"/>
      <c r="F174" s="301" t="s">
        <v>778</v>
      </c>
      <c r="G174" s="278"/>
      <c r="H174" s="278" t="s">
        <v>839</v>
      </c>
      <c r="I174" s="278" t="s">
        <v>774</v>
      </c>
      <c r="J174" s="278">
        <v>50</v>
      </c>
      <c r="K174" s="326"/>
    </row>
    <row r="175" s="1" customFormat="1" ht="15" customHeight="1">
      <c r="B175" s="303"/>
      <c r="C175" s="278" t="s">
        <v>799</v>
      </c>
      <c r="D175" s="278"/>
      <c r="E175" s="278"/>
      <c r="F175" s="301" t="s">
        <v>778</v>
      </c>
      <c r="G175" s="278"/>
      <c r="H175" s="278" t="s">
        <v>839</v>
      </c>
      <c r="I175" s="278" t="s">
        <v>774</v>
      </c>
      <c r="J175" s="278">
        <v>50</v>
      </c>
      <c r="K175" s="326"/>
    </row>
    <row r="176" s="1" customFormat="1" ht="15" customHeight="1">
      <c r="B176" s="303"/>
      <c r="C176" s="278" t="s">
        <v>797</v>
      </c>
      <c r="D176" s="278"/>
      <c r="E176" s="278"/>
      <c r="F176" s="301" t="s">
        <v>778</v>
      </c>
      <c r="G176" s="278"/>
      <c r="H176" s="278" t="s">
        <v>839</v>
      </c>
      <c r="I176" s="278" t="s">
        <v>774</v>
      </c>
      <c r="J176" s="278">
        <v>50</v>
      </c>
      <c r="K176" s="326"/>
    </row>
    <row r="177" s="1" customFormat="1" ht="15" customHeight="1">
      <c r="B177" s="303"/>
      <c r="C177" s="278" t="s">
        <v>105</v>
      </c>
      <c r="D177" s="278"/>
      <c r="E177" s="278"/>
      <c r="F177" s="301" t="s">
        <v>772</v>
      </c>
      <c r="G177" s="278"/>
      <c r="H177" s="278" t="s">
        <v>840</v>
      </c>
      <c r="I177" s="278" t="s">
        <v>841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772</v>
      </c>
      <c r="G178" s="278"/>
      <c r="H178" s="278" t="s">
        <v>842</v>
      </c>
      <c r="I178" s="278" t="s">
        <v>843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772</v>
      </c>
      <c r="G179" s="278"/>
      <c r="H179" s="278" t="s">
        <v>844</v>
      </c>
      <c r="I179" s="278" t="s">
        <v>774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772</v>
      </c>
      <c r="G180" s="278"/>
      <c r="H180" s="278" t="s">
        <v>845</v>
      </c>
      <c r="I180" s="278" t="s">
        <v>774</v>
      </c>
      <c r="J180" s="278">
        <v>255</v>
      </c>
      <c r="K180" s="326"/>
    </row>
    <row r="181" s="1" customFormat="1" ht="15" customHeight="1">
      <c r="B181" s="303"/>
      <c r="C181" s="278" t="s">
        <v>106</v>
      </c>
      <c r="D181" s="278"/>
      <c r="E181" s="278"/>
      <c r="F181" s="301" t="s">
        <v>772</v>
      </c>
      <c r="G181" s="278"/>
      <c r="H181" s="278" t="s">
        <v>736</v>
      </c>
      <c r="I181" s="278" t="s">
        <v>774</v>
      </c>
      <c r="J181" s="278">
        <v>10</v>
      </c>
      <c r="K181" s="326"/>
    </row>
    <row r="182" s="1" customFormat="1" ht="15" customHeight="1">
      <c r="B182" s="303"/>
      <c r="C182" s="278" t="s">
        <v>107</v>
      </c>
      <c r="D182" s="278"/>
      <c r="E182" s="278"/>
      <c r="F182" s="301" t="s">
        <v>772</v>
      </c>
      <c r="G182" s="278"/>
      <c r="H182" s="278" t="s">
        <v>846</v>
      </c>
      <c r="I182" s="278" t="s">
        <v>807</v>
      </c>
      <c r="J182" s="278"/>
      <c r="K182" s="326"/>
    </row>
    <row r="183" s="1" customFormat="1" ht="15" customHeight="1">
      <c r="B183" s="303"/>
      <c r="C183" s="278" t="s">
        <v>847</v>
      </c>
      <c r="D183" s="278"/>
      <c r="E183" s="278"/>
      <c r="F183" s="301" t="s">
        <v>772</v>
      </c>
      <c r="G183" s="278"/>
      <c r="H183" s="278" t="s">
        <v>848</v>
      </c>
      <c r="I183" s="278" t="s">
        <v>807</v>
      </c>
      <c r="J183" s="278"/>
      <c r="K183" s="326"/>
    </row>
    <row r="184" s="1" customFormat="1" ht="15" customHeight="1">
      <c r="B184" s="303"/>
      <c r="C184" s="278" t="s">
        <v>836</v>
      </c>
      <c r="D184" s="278"/>
      <c r="E184" s="278"/>
      <c r="F184" s="301" t="s">
        <v>772</v>
      </c>
      <c r="G184" s="278"/>
      <c r="H184" s="278" t="s">
        <v>849</v>
      </c>
      <c r="I184" s="278" t="s">
        <v>807</v>
      </c>
      <c r="J184" s="278"/>
      <c r="K184" s="326"/>
    </row>
    <row r="185" s="1" customFormat="1" ht="15" customHeight="1">
      <c r="B185" s="303"/>
      <c r="C185" s="278" t="s">
        <v>109</v>
      </c>
      <c r="D185" s="278"/>
      <c r="E185" s="278"/>
      <c r="F185" s="301" t="s">
        <v>778</v>
      </c>
      <c r="G185" s="278"/>
      <c r="H185" s="278" t="s">
        <v>850</v>
      </c>
      <c r="I185" s="278" t="s">
        <v>774</v>
      </c>
      <c r="J185" s="278">
        <v>50</v>
      </c>
      <c r="K185" s="326"/>
    </row>
    <row r="186" s="1" customFormat="1" ht="15" customHeight="1">
      <c r="B186" s="303"/>
      <c r="C186" s="278" t="s">
        <v>851</v>
      </c>
      <c r="D186" s="278"/>
      <c r="E186" s="278"/>
      <c r="F186" s="301" t="s">
        <v>778</v>
      </c>
      <c r="G186" s="278"/>
      <c r="H186" s="278" t="s">
        <v>852</v>
      </c>
      <c r="I186" s="278" t="s">
        <v>853</v>
      </c>
      <c r="J186" s="278"/>
      <c r="K186" s="326"/>
    </row>
    <row r="187" s="1" customFormat="1" ht="15" customHeight="1">
      <c r="B187" s="303"/>
      <c r="C187" s="278" t="s">
        <v>854</v>
      </c>
      <c r="D187" s="278"/>
      <c r="E187" s="278"/>
      <c r="F187" s="301" t="s">
        <v>778</v>
      </c>
      <c r="G187" s="278"/>
      <c r="H187" s="278" t="s">
        <v>855</v>
      </c>
      <c r="I187" s="278" t="s">
        <v>853</v>
      </c>
      <c r="J187" s="278"/>
      <c r="K187" s="326"/>
    </row>
    <row r="188" s="1" customFormat="1" ht="15" customHeight="1">
      <c r="B188" s="303"/>
      <c r="C188" s="278" t="s">
        <v>856</v>
      </c>
      <c r="D188" s="278"/>
      <c r="E188" s="278"/>
      <c r="F188" s="301" t="s">
        <v>778</v>
      </c>
      <c r="G188" s="278"/>
      <c r="H188" s="278" t="s">
        <v>857</v>
      </c>
      <c r="I188" s="278" t="s">
        <v>853</v>
      </c>
      <c r="J188" s="278"/>
      <c r="K188" s="326"/>
    </row>
    <row r="189" s="1" customFormat="1" ht="15" customHeight="1">
      <c r="B189" s="303"/>
      <c r="C189" s="339" t="s">
        <v>858</v>
      </c>
      <c r="D189" s="278"/>
      <c r="E189" s="278"/>
      <c r="F189" s="301" t="s">
        <v>778</v>
      </c>
      <c r="G189" s="278"/>
      <c r="H189" s="278" t="s">
        <v>859</v>
      </c>
      <c r="I189" s="278" t="s">
        <v>860</v>
      </c>
      <c r="J189" s="340" t="s">
        <v>861</v>
      </c>
      <c r="K189" s="326"/>
    </row>
    <row r="190" s="16" customFormat="1" ht="15" customHeight="1">
      <c r="B190" s="341"/>
      <c r="C190" s="342" t="s">
        <v>862</v>
      </c>
      <c r="D190" s="343"/>
      <c r="E190" s="343"/>
      <c r="F190" s="344" t="s">
        <v>778</v>
      </c>
      <c r="G190" s="343"/>
      <c r="H190" s="343" t="s">
        <v>863</v>
      </c>
      <c r="I190" s="343" t="s">
        <v>860</v>
      </c>
      <c r="J190" s="345" t="s">
        <v>861</v>
      </c>
      <c r="K190" s="346"/>
    </row>
    <row r="191" s="1" customFormat="1" ht="15" customHeight="1">
      <c r="B191" s="303"/>
      <c r="C191" s="339" t="s">
        <v>41</v>
      </c>
      <c r="D191" s="278"/>
      <c r="E191" s="278"/>
      <c r="F191" s="301" t="s">
        <v>772</v>
      </c>
      <c r="G191" s="278"/>
      <c r="H191" s="275" t="s">
        <v>864</v>
      </c>
      <c r="I191" s="278" t="s">
        <v>865</v>
      </c>
      <c r="J191" s="278"/>
      <c r="K191" s="326"/>
    </row>
    <row r="192" s="1" customFormat="1" ht="15" customHeight="1">
      <c r="B192" s="303"/>
      <c r="C192" s="339" t="s">
        <v>866</v>
      </c>
      <c r="D192" s="278"/>
      <c r="E192" s="278"/>
      <c r="F192" s="301" t="s">
        <v>772</v>
      </c>
      <c r="G192" s="278"/>
      <c r="H192" s="278" t="s">
        <v>867</v>
      </c>
      <c r="I192" s="278" t="s">
        <v>807</v>
      </c>
      <c r="J192" s="278"/>
      <c r="K192" s="326"/>
    </row>
    <row r="193" s="1" customFormat="1" ht="15" customHeight="1">
      <c r="B193" s="303"/>
      <c r="C193" s="339" t="s">
        <v>868</v>
      </c>
      <c r="D193" s="278"/>
      <c r="E193" s="278"/>
      <c r="F193" s="301" t="s">
        <v>772</v>
      </c>
      <c r="G193" s="278"/>
      <c r="H193" s="278" t="s">
        <v>869</v>
      </c>
      <c r="I193" s="278" t="s">
        <v>807</v>
      </c>
      <c r="J193" s="278"/>
      <c r="K193" s="326"/>
    </row>
    <row r="194" s="1" customFormat="1" ht="15" customHeight="1">
      <c r="B194" s="303"/>
      <c r="C194" s="339" t="s">
        <v>870</v>
      </c>
      <c r="D194" s="278"/>
      <c r="E194" s="278"/>
      <c r="F194" s="301" t="s">
        <v>778</v>
      </c>
      <c r="G194" s="278"/>
      <c r="H194" s="278" t="s">
        <v>871</v>
      </c>
      <c r="I194" s="278" t="s">
        <v>807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872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873</v>
      </c>
      <c r="D201" s="348"/>
      <c r="E201" s="348"/>
      <c r="F201" s="348" t="s">
        <v>874</v>
      </c>
      <c r="G201" s="349"/>
      <c r="H201" s="348" t="s">
        <v>875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865</v>
      </c>
      <c r="D203" s="278"/>
      <c r="E203" s="278"/>
      <c r="F203" s="301" t="s">
        <v>42</v>
      </c>
      <c r="G203" s="278"/>
      <c r="H203" s="278" t="s">
        <v>876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43</v>
      </c>
      <c r="G204" s="278"/>
      <c r="H204" s="278" t="s">
        <v>877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878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879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45</v>
      </c>
      <c r="G207" s="278"/>
      <c r="H207" s="278" t="s">
        <v>880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819</v>
      </c>
      <c r="D209" s="278"/>
      <c r="E209" s="278"/>
      <c r="F209" s="301" t="s">
        <v>78</v>
      </c>
      <c r="G209" s="278"/>
      <c r="H209" s="278" t="s">
        <v>881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715</v>
      </c>
      <c r="G210" s="278"/>
      <c r="H210" s="278" t="s">
        <v>716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713</v>
      </c>
      <c r="G211" s="278"/>
      <c r="H211" s="278" t="s">
        <v>882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717</v>
      </c>
      <c r="G212" s="339"/>
      <c r="H212" s="330" t="s">
        <v>86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718</v>
      </c>
      <c r="G213" s="339"/>
      <c r="H213" s="330" t="s">
        <v>883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843</v>
      </c>
      <c r="D215" s="278"/>
      <c r="E215" s="278"/>
      <c r="F215" s="301">
        <v>1</v>
      </c>
      <c r="G215" s="339"/>
      <c r="H215" s="330" t="s">
        <v>884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885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886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887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2024-06-11T21:36:08Z</dcterms:created>
  <dcterms:modified xsi:type="dcterms:W3CDTF">2024-06-11T21:36:11Z</dcterms:modified>
</cp:coreProperties>
</file>