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20 Souteze\VER_ZAKAZKY\2024\VZ ostatní\xxx NOŘ_Kontrastní látky\Zadávací podmínky_2024\"/>
    </mc:Choice>
  </mc:AlternateContent>
  <xr:revisionPtr revIDLastSave="0" documentId="13_ncr:1_{06B30CFA-3860-4A7A-8C87-AC037E72AD40}" xr6:coauthVersionLast="47" xr6:coauthVersionMax="47" xr10:uidLastSave="{00000000-0000-0000-0000-000000000000}"/>
  <bookViews>
    <workbookView xWindow="0" yWindow="0" windowWidth="25980" windowHeight="21000" xr2:uid="{00000000-000D-0000-FFFF-FFFF00000000}"/>
  </bookViews>
  <sheets>
    <sheet name="Část 1" sheetId="4" r:id="rId1"/>
    <sheet name="Část 2" sheetId="5" r:id="rId2"/>
    <sheet name="Část 3" sheetId="6" r:id="rId3"/>
    <sheet name="Část 4" sheetId="8" r:id="rId4"/>
    <sheet name="Část 5" sheetId="13" r:id="rId5"/>
    <sheet name="Část 6" sheetId="14" r:id="rId6"/>
    <sheet name="Část 7" sheetId="15" r:id="rId7"/>
  </sheets>
  <definedNames>
    <definedName name="_xlnm.Print_Area" localSheetId="0">'Část 1'!$A$2:$P$10</definedName>
    <definedName name="_xlnm.Print_Area" localSheetId="1">'Část 2'!$A$2:$P$9</definedName>
    <definedName name="_xlnm.Print_Area" localSheetId="2">'Část 3'!$A$2:$P$8</definedName>
    <definedName name="_xlnm.Print_Area" localSheetId="3">'Část 4'!$A$2:$P$13</definedName>
    <definedName name="_xlnm.Print_Area" localSheetId="4">'Část 5'!$A$2:$P$9</definedName>
    <definedName name="_xlnm.Print_Area" localSheetId="5">'Část 6'!$A$2:$P$9</definedName>
    <definedName name="_xlnm.Print_Area" localSheetId="6">'Část 7'!$A$2:$P$8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8" l="1"/>
  <c r="N7" i="8"/>
  <c r="P7" i="8" s="1"/>
  <c r="M7" i="8"/>
  <c r="O7" i="13"/>
  <c r="N7" i="13"/>
  <c r="P7" i="13" s="1"/>
  <c r="M7" i="13"/>
  <c r="O6" i="15"/>
  <c r="N6" i="15"/>
  <c r="M6" i="15"/>
  <c r="O6" i="14"/>
  <c r="O7" i="14"/>
  <c r="N6" i="14"/>
  <c r="N7" i="14"/>
  <c r="M6" i="14"/>
  <c r="M7" i="14"/>
  <c r="O6" i="13"/>
  <c r="N6" i="13"/>
  <c r="M6" i="13"/>
  <c r="O8" i="8"/>
  <c r="O9" i="8"/>
  <c r="O10" i="8"/>
  <c r="O11" i="8"/>
  <c r="O6" i="8"/>
  <c r="N8" i="8"/>
  <c r="N9" i="8"/>
  <c r="N10" i="8"/>
  <c r="N11" i="8"/>
  <c r="N6" i="8"/>
  <c r="M8" i="8"/>
  <c r="M9" i="8"/>
  <c r="M10" i="8"/>
  <c r="M11" i="8"/>
  <c r="M6" i="8"/>
  <c r="O6" i="6"/>
  <c r="N6" i="6"/>
  <c r="M6" i="6"/>
  <c r="O6" i="5"/>
  <c r="O7" i="5"/>
  <c r="N6" i="5"/>
  <c r="N7" i="5"/>
  <c r="M6" i="5"/>
  <c r="M7" i="5"/>
  <c r="O7" i="4"/>
  <c r="O8" i="4"/>
  <c r="O6" i="4"/>
  <c r="N7" i="4"/>
  <c r="N8" i="4"/>
  <c r="N6" i="4"/>
  <c r="M7" i="4"/>
  <c r="M8" i="4"/>
  <c r="M6" i="4"/>
  <c r="O8" i="13" l="1"/>
  <c r="N8" i="13"/>
  <c r="P10" i="8"/>
  <c r="P9" i="8"/>
  <c r="P7" i="4"/>
  <c r="P6" i="5"/>
  <c r="P6" i="6"/>
  <c r="P6" i="8"/>
  <c r="P8" i="8"/>
  <c r="P6" i="15"/>
  <c r="P7" i="14"/>
  <c r="P6" i="14"/>
  <c r="P6" i="13"/>
  <c r="P11" i="8"/>
  <c r="P7" i="5"/>
  <c r="P8" i="4"/>
  <c r="P6" i="4"/>
  <c r="N7" i="15"/>
  <c r="N8" i="14"/>
  <c r="N12" i="8"/>
  <c r="N7" i="6"/>
  <c r="N8" i="5"/>
  <c r="N9" i="4"/>
  <c r="P8" i="13" l="1"/>
</calcChain>
</file>

<file path=xl/sharedStrings.xml><?xml version="1.0" encoding="utf-8"?>
<sst xmlns="http://schemas.openxmlformats.org/spreadsheetml/2006/main" count="185" uniqueCount="49">
  <si>
    <t>Položka</t>
  </si>
  <si>
    <t>ATC</t>
  </si>
  <si>
    <t>Specifikace položky</t>
  </si>
  <si>
    <t>Účinná látka</t>
  </si>
  <si>
    <t>Koncentrace [mg jódu/1 ml]</t>
  </si>
  <si>
    <t>Objem dávky* [ml]</t>
  </si>
  <si>
    <t>Kód SÚKL</t>
  </si>
  <si>
    <t>Cena za jednu dávku</t>
  </si>
  <si>
    <t>XXX</t>
  </si>
  <si>
    <t>* Dávkou se rozumí jednotka formy o definovaném objemu - ampule, infuzní láhev.</t>
  </si>
  <si>
    <t>V08AB02</t>
  </si>
  <si>
    <t>Neiontová monomerní trijodovaná kontrastní rentgenová látka, rozpustná ve vodě o koncentraci 300 mg/ml</t>
  </si>
  <si>
    <t>Iohexolum 647 mg (odp. Iodum 300 mg) v 1 ml injekčního roztoku</t>
  </si>
  <si>
    <t>Neiontová monomerní trijodovaná kontrastní rentgenová látka, rozpustná ve vodě o koncentraci 350 mg/ml</t>
  </si>
  <si>
    <t>Iohexolum 755 mg (odp. Iodum350 mg) v 1 ml injekčního roztoku</t>
  </si>
  <si>
    <t>Rentgenkontrastní látky jodované – V08AB02</t>
  </si>
  <si>
    <t>Rentgenkontrastní látky jodované – V08AB05</t>
  </si>
  <si>
    <t>V08AB05</t>
  </si>
  <si>
    <t>Neionická jodovaná rentgenkontrastní látka ve vodném roztoku o koncentraci 370 mg/ml</t>
  </si>
  <si>
    <t>Iopromidum 769 mg (370 mg) v 1 ml injekčního roztoku</t>
  </si>
  <si>
    <t>Rentgenkontrastní látky jodované – V08AB07</t>
  </si>
  <si>
    <t>V08AB07</t>
  </si>
  <si>
    <t>Neionogenní rtg kontrastní látka; po intravaskulární aplikaci</t>
  </si>
  <si>
    <t>Ioversolum 741 mg (odp. iodum 350 mg) v 1 ml injekčního roztoku</t>
  </si>
  <si>
    <t>Kč bez DPH</t>
  </si>
  <si>
    <t>DPH v Kč</t>
  </si>
  <si>
    <t>Kč včetně DPH</t>
  </si>
  <si>
    <t>Nabídková cena (součet za všechny položky):</t>
  </si>
  <si>
    <t>Sazba DPH v %</t>
  </si>
  <si>
    <t>Rentgenkontrastní látky jodované – V08AB10</t>
  </si>
  <si>
    <t>V08AB10</t>
  </si>
  <si>
    <t>Neionická jodovaná rentgenová kontrastní látka - injekční roztok o koncentraci 350 mg/ml</t>
  </si>
  <si>
    <t>Iomeprolum 714,4 mg (odp. 350 mg jodu) v 1 ml injekčního roztoku</t>
  </si>
  <si>
    <t>Neionická jodovaná rentgenová kontrastní látka - injekční roztok o koncentraci 400 mg/ml</t>
  </si>
  <si>
    <t>Iomeprolum 816,5 mg (odp. 400 mg jodu) v 1 ml injekčního roztoku</t>
  </si>
  <si>
    <t>Kontrastní látky pro vyšetření magnetickou resonancí – V08CA04</t>
  </si>
  <si>
    <t>V08CA04</t>
  </si>
  <si>
    <t>Neionická paramagnetická kontrastní látka k zobrazování magnetickou rezonancí</t>
  </si>
  <si>
    <t>Gadoteridolum 279,3 mg v 1 ml injekčního roztoku</t>
  </si>
  <si>
    <t>Kontrastní látky pro vyšetření magnetickou resonancí – V08CA09</t>
  </si>
  <si>
    <t>V08CA09</t>
  </si>
  <si>
    <t>Paramagnetická kontrastní látka - i.v. roztok s obsahem účinné látky gadobutrolum o koncentraci přibl. 605 mg/ml</t>
  </si>
  <si>
    <t>Gadobutrolum 1,0 mmol (604,72 mg) v 1 ml injekčního roztoku</t>
  </si>
  <si>
    <t>Kontrastní látky pro vyšetření magnetickou resonancí – V08CA10</t>
  </si>
  <si>
    <t xml:space="preserve">Hepatospecifická paramagnetická kontrastní látka - i.v. roztok s obsahem účinné látky dinatrii gadoxetas o koncentraci přibl. 180 mg/ml </t>
  </si>
  <si>
    <t>Dinatrii gadoxetas 181,43 mg v 1 ml injekčního roztoku</t>
  </si>
  <si>
    <t>Předpokládaný počet dávek za 2 roky</t>
  </si>
  <si>
    <t>Cena za předpokládaný počet dávek za 2 roky</t>
  </si>
  <si>
    <t>Maximální přípustná cena  za jednu dávku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</si>
</sst>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5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Protection="1">
      <protection locked="0"/>
    </xf>
    <xf numFmtId="2" fontId="1" fillId="3" borderId="5" xfId="0" applyNumberFormat="1" applyFont="1" applyFill="1" applyBorder="1" applyAlignment="1" applyProtection="1">
      <alignment horizontal="center" vertical="center"/>
      <protection locked="0"/>
    </xf>
    <xf numFmtId="2" fontId="6" fillId="3" borderId="5" xfId="0" applyNumberFormat="1" applyFont="1" applyFill="1" applyBorder="1" applyAlignment="1" applyProtection="1">
      <alignment horizontal="center" vertical="center"/>
      <protection locked="0"/>
    </xf>
    <xf numFmtId="4" fontId="6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5" fontId="2" fillId="4" borderId="5" xfId="0" applyNumberFormat="1" applyFont="1" applyFill="1" applyBorder="1" applyAlignment="1" applyProtection="1">
      <alignment horizontal="center" vertical="center"/>
      <protection locked="0"/>
    </xf>
    <xf numFmtId="165" fontId="2" fillId="4" borderId="5" xfId="0" applyNumberFormat="1" applyFont="1" applyFill="1" applyBorder="1" applyAlignment="1">
      <alignment horizontal="center" vertical="center"/>
    </xf>
    <xf numFmtId="165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0" applyNumberFormat="1" applyFont="1" applyFill="1" applyBorder="1" applyAlignment="1" applyProtection="1">
      <alignment horizontal="center" vertical="center"/>
      <protection locked="0"/>
    </xf>
    <xf numFmtId="165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0"/>
  <sheetViews>
    <sheetView showGridLines="0" tabSelected="1" zoomScaleNormal="100" workbookViewId="0">
      <selection activeCell="I7" sqref="I7"/>
    </sheetView>
  </sheetViews>
  <sheetFormatPr defaultRowHeight="15" x14ac:dyDescent="0.25"/>
  <cols>
    <col min="2" max="2" width="11.42578125" customWidth="1"/>
    <col min="3" max="3" width="16.85546875" customWidth="1"/>
    <col min="4" max="4" width="13.28515625" customWidth="1"/>
    <col min="5" max="5" width="16" customWidth="1"/>
    <col min="6" max="6" width="13.28515625" customWidth="1"/>
    <col min="7" max="7" width="17.5703125" customWidth="1"/>
    <col min="8" max="8" width="18.7109375" customWidth="1"/>
    <col min="9" max="9" width="18.140625" customWidth="1"/>
    <col min="10" max="16" width="18.7109375" customWidth="1"/>
  </cols>
  <sheetData>
    <row r="2" spans="1:16" x14ac:dyDescent="0.25">
      <c r="A2" s="43" t="s">
        <v>15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40.5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128.25" x14ac:dyDescent="0.25">
      <c r="A6" s="1">
        <v>43466</v>
      </c>
      <c r="B6" s="40" t="s">
        <v>10</v>
      </c>
      <c r="C6" s="5" t="s">
        <v>11</v>
      </c>
      <c r="D6" s="5" t="s">
        <v>12</v>
      </c>
      <c r="E6" s="6">
        <v>300</v>
      </c>
      <c r="F6" s="2">
        <v>20</v>
      </c>
      <c r="G6" s="12">
        <v>36</v>
      </c>
      <c r="H6" s="19"/>
      <c r="I6" s="31">
        <v>117</v>
      </c>
      <c r="J6" s="20"/>
      <c r="K6" s="20"/>
      <c r="L6" s="20"/>
      <c r="M6" s="21">
        <f>+J6+L6</f>
        <v>0</v>
      </c>
      <c r="N6" s="17">
        <f>+J6*G6</f>
        <v>0</v>
      </c>
      <c r="O6" s="21">
        <f>+L6*G6</f>
        <v>0</v>
      </c>
      <c r="P6" s="21">
        <f>SUM(N6:O6)</f>
        <v>0</v>
      </c>
    </row>
    <row r="7" spans="1:16" ht="128.25" x14ac:dyDescent="0.25">
      <c r="A7" s="1">
        <v>43497</v>
      </c>
      <c r="B7" s="41"/>
      <c r="C7" s="5" t="s">
        <v>13</v>
      </c>
      <c r="D7" s="5" t="s">
        <v>14</v>
      </c>
      <c r="E7" s="6">
        <v>350</v>
      </c>
      <c r="F7" s="2">
        <v>50</v>
      </c>
      <c r="G7" s="12">
        <v>680</v>
      </c>
      <c r="H7" s="19"/>
      <c r="I7" s="31">
        <v>280</v>
      </c>
      <c r="J7" s="20"/>
      <c r="K7" s="20"/>
      <c r="L7" s="20"/>
      <c r="M7" s="21">
        <f t="shared" ref="M7:M8" si="0">+J7+L7</f>
        <v>0</v>
      </c>
      <c r="N7" s="17">
        <f t="shared" ref="N7:N8" si="1">+J7*G7</f>
        <v>0</v>
      </c>
      <c r="O7" s="21">
        <f t="shared" ref="O7:O8" si="2">+L7*G7</f>
        <v>0</v>
      </c>
      <c r="P7" s="21">
        <f t="shared" ref="P7:P8" si="3">SUM(N7:O7)</f>
        <v>0</v>
      </c>
    </row>
    <row r="8" spans="1:16" ht="128.25" x14ac:dyDescent="0.25">
      <c r="A8" s="1">
        <v>43525</v>
      </c>
      <c r="B8" s="42"/>
      <c r="C8" s="5" t="s">
        <v>13</v>
      </c>
      <c r="D8" s="5" t="s">
        <v>14</v>
      </c>
      <c r="E8" s="6">
        <v>350</v>
      </c>
      <c r="F8" s="2">
        <v>100</v>
      </c>
      <c r="G8" s="12">
        <v>480</v>
      </c>
      <c r="H8" s="19"/>
      <c r="I8" s="31">
        <v>650</v>
      </c>
      <c r="J8" s="20"/>
      <c r="K8" s="20"/>
      <c r="L8" s="20"/>
      <c r="M8" s="21">
        <f t="shared" si="0"/>
        <v>0</v>
      </c>
      <c r="N8" s="17">
        <f t="shared" si="1"/>
        <v>0</v>
      </c>
      <c r="O8" s="21">
        <f t="shared" si="2"/>
        <v>0</v>
      </c>
      <c r="P8" s="21">
        <f t="shared" si="3"/>
        <v>0</v>
      </c>
    </row>
    <row r="9" spans="1:16" ht="39.950000000000003" customHeight="1" x14ac:dyDescent="0.25">
      <c r="A9" s="36" t="s">
        <v>27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8"/>
      <c r="N9" s="17">
        <f>SUM(N6:N8)</f>
        <v>0</v>
      </c>
      <c r="O9" s="13" t="s">
        <v>8</v>
      </c>
      <c r="P9" s="13" t="s">
        <v>8</v>
      </c>
    </row>
    <row r="10" spans="1:16" x14ac:dyDescent="0.25">
      <c r="A10" s="4" t="s">
        <v>9</v>
      </c>
    </row>
  </sheetData>
  <mergeCells count="14">
    <mergeCell ref="A9:M9"/>
    <mergeCell ref="N4:P4"/>
    <mergeCell ref="B6:B8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I4:I5"/>
  </mergeCells>
  <pageMargins left="0.7" right="0.7" top="0.78740157499999996" bottom="0.78740157499999996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9"/>
  <sheetViews>
    <sheetView showGridLines="0" zoomScaleNormal="100" workbookViewId="0">
      <selection activeCell="G16" sqref="G16"/>
    </sheetView>
  </sheetViews>
  <sheetFormatPr defaultRowHeight="15" x14ac:dyDescent="0.25"/>
  <cols>
    <col min="2" max="2" width="11.42578125" customWidth="1"/>
    <col min="3" max="3" width="16.85546875" customWidth="1"/>
    <col min="4" max="4" width="13.28515625" customWidth="1"/>
    <col min="5" max="5" width="16" customWidth="1"/>
    <col min="6" max="6" width="13.28515625" customWidth="1"/>
    <col min="7" max="7" width="17.5703125" customWidth="1"/>
    <col min="8" max="16" width="18.7109375" customWidth="1"/>
  </cols>
  <sheetData>
    <row r="2" spans="1:16" x14ac:dyDescent="0.25">
      <c r="A2" s="43" t="s">
        <v>16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42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58.5" customHeight="1" x14ac:dyDescent="0.25">
      <c r="A6" s="1">
        <v>43467</v>
      </c>
      <c r="B6" s="49" t="s">
        <v>17</v>
      </c>
      <c r="C6" s="50" t="s">
        <v>18</v>
      </c>
      <c r="D6" s="50" t="s">
        <v>19</v>
      </c>
      <c r="E6" s="6">
        <v>370</v>
      </c>
      <c r="F6" s="2">
        <v>200</v>
      </c>
      <c r="G6" s="12">
        <v>482</v>
      </c>
      <c r="H6" s="19"/>
      <c r="I6" s="31">
        <v>1600</v>
      </c>
      <c r="J6" s="20"/>
      <c r="K6" s="20"/>
      <c r="L6" s="20"/>
      <c r="M6" s="21">
        <f t="shared" ref="M6:M7" si="0">+J6+L6</f>
        <v>0</v>
      </c>
      <c r="N6" s="17">
        <f t="shared" ref="N6:N7" si="1">+J6*G6</f>
        <v>0</v>
      </c>
      <c r="O6" s="21">
        <f t="shared" ref="O6:O7" si="2">+L6*G6</f>
        <v>0</v>
      </c>
      <c r="P6" s="21">
        <f t="shared" ref="P6:P7" si="3">SUM(N6:O6)</f>
        <v>0</v>
      </c>
    </row>
    <row r="7" spans="1:16" ht="62.25" customHeight="1" x14ac:dyDescent="0.25">
      <c r="A7" s="1">
        <v>43498</v>
      </c>
      <c r="B7" s="49"/>
      <c r="C7" s="50"/>
      <c r="D7" s="50"/>
      <c r="E7" s="6">
        <v>370</v>
      </c>
      <c r="F7" s="2">
        <v>500</v>
      </c>
      <c r="G7" s="12">
        <v>624</v>
      </c>
      <c r="H7" s="19"/>
      <c r="I7" s="31">
        <v>4490</v>
      </c>
      <c r="J7" s="20"/>
      <c r="K7" s="20"/>
      <c r="L7" s="20"/>
      <c r="M7" s="21">
        <f t="shared" si="0"/>
        <v>0</v>
      </c>
      <c r="N7" s="17">
        <f t="shared" si="1"/>
        <v>0</v>
      </c>
      <c r="O7" s="21">
        <f t="shared" si="2"/>
        <v>0</v>
      </c>
      <c r="P7" s="21">
        <f t="shared" si="3"/>
        <v>0</v>
      </c>
    </row>
    <row r="8" spans="1:16" ht="39.950000000000003" customHeight="1" x14ac:dyDescent="0.25">
      <c r="A8" s="36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8"/>
      <c r="N8" s="17">
        <f>SUM(N6:N7)</f>
        <v>0</v>
      </c>
      <c r="O8" s="13" t="s">
        <v>8</v>
      </c>
      <c r="P8" s="13" t="s">
        <v>8</v>
      </c>
    </row>
    <row r="9" spans="1:16" x14ac:dyDescent="0.25">
      <c r="A9" s="4" t="s">
        <v>9</v>
      </c>
      <c r="K9" s="7"/>
    </row>
  </sheetData>
  <mergeCells count="16">
    <mergeCell ref="B6:B7"/>
    <mergeCell ref="C6:C7"/>
    <mergeCell ref="D6:D7"/>
    <mergeCell ref="A8:M8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N4:P4"/>
    <mergeCell ref="I4:I5"/>
  </mergeCells>
  <pageMargins left="0.7" right="0.7" top="0.78740157499999996" bottom="0.78740157499999996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8"/>
  <sheetViews>
    <sheetView showGridLines="0" zoomScaleNormal="100" workbookViewId="0">
      <selection activeCell="I19" sqref="I19"/>
    </sheetView>
  </sheetViews>
  <sheetFormatPr defaultRowHeight="15" x14ac:dyDescent="0.25"/>
  <cols>
    <col min="2" max="2" width="11.42578125" customWidth="1"/>
    <col min="3" max="3" width="16.85546875" customWidth="1"/>
    <col min="4" max="4" width="13.28515625" customWidth="1"/>
    <col min="5" max="5" width="16" customWidth="1"/>
    <col min="6" max="6" width="13.28515625" customWidth="1"/>
    <col min="7" max="7" width="17.5703125" customWidth="1"/>
    <col min="8" max="16" width="18.7109375" customWidth="1"/>
  </cols>
  <sheetData>
    <row r="2" spans="1:16" x14ac:dyDescent="0.25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39.75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114.75" customHeight="1" x14ac:dyDescent="0.25">
      <c r="A6" s="1">
        <v>43103</v>
      </c>
      <c r="B6" s="9" t="s">
        <v>21</v>
      </c>
      <c r="C6" s="10" t="s">
        <v>22</v>
      </c>
      <c r="D6" s="10" t="s">
        <v>23</v>
      </c>
      <c r="E6" s="6">
        <v>350</v>
      </c>
      <c r="F6" s="2">
        <v>500</v>
      </c>
      <c r="G6" s="12">
        <v>940</v>
      </c>
      <c r="H6" s="26"/>
      <c r="I6" s="32">
        <v>3600</v>
      </c>
      <c r="J6" s="27"/>
      <c r="K6" s="27"/>
      <c r="L6" s="27"/>
      <c r="M6" s="21">
        <f>+J6+L6</f>
        <v>0</v>
      </c>
      <c r="N6" s="17">
        <f>+J6*G6</f>
        <v>0</v>
      </c>
      <c r="O6" s="21">
        <f>+L6*G6</f>
        <v>0</v>
      </c>
      <c r="P6" s="21">
        <f>SUM(N6:O6)</f>
        <v>0</v>
      </c>
    </row>
    <row r="7" spans="1:16" ht="39.950000000000003" customHeight="1" x14ac:dyDescent="0.25">
      <c r="A7" s="36" t="s">
        <v>27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17">
        <f>SUM(N6:N6)</f>
        <v>0</v>
      </c>
      <c r="O7" s="13" t="s">
        <v>8</v>
      </c>
      <c r="P7" s="13" t="s">
        <v>8</v>
      </c>
    </row>
    <row r="8" spans="1:16" x14ac:dyDescent="0.25">
      <c r="A8" s="4" t="s">
        <v>9</v>
      </c>
      <c r="K8" s="7"/>
    </row>
  </sheetData>
  <mergeCells count="13">
    <mergeCell ref="A7:M7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N4:P4"/>
    <mergeCell ref="I4:I5"/>
  </mergeCells>
  <pageMargins left="0.7" right="0.7" top="0.78740157499999996" bottom="0.78740157499999996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13"/>
  <sheetViews>
    <sheetView showGridLines="0" zoomScaleNormal="100" workbookViewId="0">
      <selection activeCell="G7" sqref="G7"/>
    </sheetView>
  </sheetViews>
  <sheetFormatPr defaultRowHeight="15" x14ac:dyDescent="0.25"/>
  <cols>
    <col min="2" max="2" width="11.42578125" customWidth="1"/>
    <col min="3" max="3" width="16.85546875" customWidth="1"/>
    <col min="4" max="4" width="24.42578125" customWidth="1"/>
    <col min="5" max="5" width="16" customWidth="1"/>
    <col min="6" max="6" width="13.28515625" customWidth="1"/>
    <col min="7" max="7" width="17.5703125" customWidth="1"/>
    <col min="8" max="16" width="18.7109375" customWidth="1"/>
  </cols>
  <sheetData>
    <row r="2" spans="1:16" x14ac:dyDescent="0.25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30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72" customHeight="1" x14ac:dyDescent="0.25">
      <c r="A6" s="1">
        <v>43104</v>
      </c>
      <c r="B6" s="41" t="s">
        <v>30</v>
      </c>
      <c r="C6" s="40" t="s">
        <v>31</v>
      </c>
      <c r="D6" s="51" t="s">
        <v>32</v>
      </c>
      <c r="E6" s="2">
        <v>350</v>
      </c>
      <c r="F6" s="11">
        <v>100</v>
      </c>
      <c r="G6" s="12">
        <v>180</v>
      </c>
      <c r="H6" s="14"/>
      <c r="I6" s="33">
        <v>775</v>
      </c>
      <c r="J6" s="15"/>
      <c r="K6" s="15"/>
      <c r="L6" s="15"/>
      <c r="M6" s="18">
        <f>+J6+L6</f>
        <v>0</v>
      </c>
      <c r="N6" s="29">
        <f>+J6*G6</f>
        <v>0</v>
      </c>
      <c r="O6" s="18">
        <f>+L6*G6</f>
        <v>0</v>
      </c>
      <c r="P6" s="18">
        <f>SUM(N6:O6)</f>
        <v>0</v>
      </c>
    </row>
    <row r="7" spans="1:16" ht="72" customHeight="1" x14ac:dyDescent="0.25">
      <c r="A7" s="1">
        <v>43135</v>
      </c>
      <c r="B7" s="41"/>
      <c r="C7" s="41"/>
      <c r="D7" s="52"/>
      <c r="E7" s="2">
        <v>350</v>
      </c>
      <c r="F7" s="11">
        <v>200</v>
      </c>
      <c r="G7" s="12">
        <v>24</v>
      </c>
      <c r="H7" s="14"/>
      <c r="I7" s="33">
        <v>630</v>
      </c>
      <c r="J7" s="15"/>
      <c r="K7" s="15"/>
      <c r="L7" s="15"/>
      <c r="M7" s="18">
        <f>+J7+L7</f>
        <v>0</v>
      </c>
      <c r="N7" s="29">
        <f>+J7*G7</f>
        <v>0</v>
      </c>
      <c r="O7" s="18">
        <f>+L7*G7</f>
        <v>0</v>
      </c>
      <c r="P7" s="18">
        <f>SUM(N7:O7)</f>
        <v>0</v>
      </c>
    </row>
    <row r="8" spans="1:16" ht="72" customHeight="1" x14ac:dyDescent="0.25">
      <c r="A8" s="1">
        <v>43528</v>
      </c>
      <c r="B8" s="41"/>
      <c r="C8" s="42"/>
      <c r="D8" s="53"/>
      <c r="E8" s="2">
        <v>350</v>
      </c>
      <c r="F8" s="11">
        <v>500</v>
      </c>
      <c r="G8" s="12">
        <v>810</v>
      </c>
      <c r="H8" s="14"/>
      <c r="I8" s="33">
        <v>4000</v>
      </c>
      <c r="J8" s="15"/>
      <c r="K8" s="15"/>
      <c r="L8" s="15"/>
      <c r="M8" s="18">
        <f t="shared" ref="M8:M11" si="0">+J8+L8</f>
        <v>0</v>
      </c>
      <c r="N8" s="29">
        <f t="shared" ref="N8:N11" si="1">+J8*G8</f>
        <v>0</v>
      </c>
      <c r="O8" s="18">
        <f t="shared" ref="O8:O11" si="2">+L8*G8</f>
        <v>0</v>
      </c>
      <c r="P8" s="18">
        <f t="shared" ref="P8:P11" si="3">SUM(N8:O8)</f>
        <v>0</v>
      </c>
    </row>
    <row r="9" spans="1:16" ht="72" customHeight="1" x14ac:dyDescent="0.25">
      <c r="A9" s="1">
        <v>43559</v>
      </c>
      <c r="B9" s="41"/>
      <c r="C9" s="40" t="s">
        <v>33</v>
      </c>
      <c r="D9" s="51" t="s">
        <v>34</v>
      </c>
      <c r="E9" s="2">
        <v>400</v>
      </c>
      <c r="F9" s="11">
        <v>100</v>
      </c>
      <c r="G9" s="16">
        <v>1054</v>
      </c>
      <c r="H9" s="23"/>
      <c r="I9" s="31">
        <v>885</v>
      </c>
      <c r="J9" s="20"/>
      <c r="K9" s="20"/>
      <c r="L9" s="20"/>
      <c r="M9" s="18">
        <f t="shared" si="0"/>
        <v>0</v>
      </c>
      <c r="N9" s="29">
        <f t="shared" si="1"/>
        <v>0</v>
      </c>
      <c r="O9" s="18">
        <f t="shared" si="2"/>
        <v>0</v>
      </c>
      <c r="P9" s="18">
        <f t="shared" si="3"/>
        <v>0</v>
      </c>
    </row>
    <row r="10" spans="1:16" ht="72" customHeight="1" x14ac:dyDescent="0.25">
      <c r="A10" s="1">
        <v>43589</v>
      </c>
      <c r="B10" s="41"/>
      <c r="C10" s="41"/>
      <c r="D10" s="52"/>
      <c r="E10" s="2">
        <v>400</v>
      </c>
      <c r="F10" s="11">
        <v>200</v>
      </c>
      <c r="G10" s="12">
        <v>182</v>
      </c>
      <c r="H10" s="23"/>
      <c r="I10" s="31">
        <v>1690</v>
      </c>
      <c r="J10" s="20"/>
      <c r="K10" s="20"/>
      <c r="L10" s="20"/>
      <c r="M10" s="18">
        <f t="shared" si="0"/>
        <v>0</v>
      </c>
      <c r="N10" s="29">
        <f t="shared" si="1"/>
        <v>0</v>
      </c>
      <c r="O10" s="18">
        <f t="shared" si="2"/>
        <v>0</v>
      </c>
      <c r="P10" s="18">
        <f t="shared" si="3"/>
        <v>0</v>
      </c>
    </row>
    <row r="11" spans="1:16" ht="72" customHeight="1" x14ac:dyDescent="0.25">
      <c r="A11" s="1">
        <v>43620</v>
      </c>
      <c r="B11" s="42"/>
      <c r="C11" s="42"/>
      <c r="D11" s="53"/>
      <c r="E11" s="2">
        <v>400</v>
      </c>
      <c r="F11" s="11">
        <v>500</v>
      </c>
      <c r="G11" s="16">
        <v>1648</v>
      </c>
      <c r="H11" s="24"/>
      <c r="I11" s="34">
        <v>4500</v>
      </c>
      <c r="J11" s="25"/>
      <c r="K11" s="25"/>
      <c r="L11" s="25"/>
      <c r="M11" s="18">
        <f t="shared" si="0"/>
        <v>0</v>
      </c>
      <c r="N11" s="29">
        <f t="shared" si="1"/>
        <v>0</v>
      </c>
      <c r="O11" s="18">
        <f t="shared" si="2"/>
        <v>0</v>
      </c>
      <c r="P11" s="18">
        <f t="shared" si="3"/>
        <v>0</v>
      </c>
    </row>
    <row r="12" spans="1:16" ht="39.950000000000003" customHeight="1" x14ac:dyDescent="0.25">
      <c r="A12" s="36" t="s">
        <v>27</v>
      </c>
      <c r="B12" s="37"/>
      <c r="C12" s="37"/>
      <c r="D12" s="37"/>
      <c r="E12" s="37"/>
      <c r="F12" s="37"/>
      <c r="G12" s="54"/>
      <c r="H12" s="37"/>
      <c r="I12" s="37"/>
      <c r="J12" s="37"/>
      <c r="K12" s="37"/>
      <c r="L12" s="37"/>
      <c r="M12" s="38"/>
      <c r="N12" s="17">
        <f>SUM(N6:N11)</f>
        <v>0</v>
      </c>
      <c r="O12" s="13" t="s">
        <v>8</v>
      </c>
      <c r="P12" s="13" t="s">
        <v>8</v>
      </c>
    </row>
    <row r="13" spans="1:16" x14ac:dyDescent="0.25">
      <c r="A13" s="4" t="s">
        <v>9</v>
      </c>
    </row>
  </sheetData>
  <mergeCells count="18">
    <mergeCell ref="D6:D8"/>
    <mergeCell ref="D9:D11"/>
    <mergeCell ref="C9:C11"/>
    <mergeCell ref="B6:B11"/>
    <mergeCell ref="A12:M12"/>
    <mergeCell ref="C6:C8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N4:P4"/>
    <mergeCell ref="I4:I5"/>
  </mergeCells>
  <pageMargins left="0.7" right="0.7" top="0.78740157499999996" bottom="0.78740157499999996" header="0.3" footer="0.3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P9"/>
  <sheetViews>
    <sheetView showGridLines="0" zoomScaleNormal="100" workbookViewId="0">
      <selection activeCell="D24" sqref="D24"/>
    </sheetView>
  </sheetViews>
  <sheetFormatPr defaultRowHeight="15" x14ac:dyDescent="0.25"/>
  <cols>
    <col min="2" max="2" width="11.42578125" customWidth="1"/>
    <col min="3" max="3" width="16.85546875" customWidth="1"/>
    <col min="4" max="4" width="13.28515625" customWidth="1"/>
    <col min="5" max="5" width="16" customWidth="1"/>
    <col min="6" max="6" width="13.28515625" customWidth="1"/>
    <col min="7" max="7" width="17.5703125" customWidth="1"/>
    <col min="8" max="16" width="18.7109375" customWidth="1"/>
  </cols>
  <sheetData>
    <row r="2" spans="1:16" x14ac:dyDescent="0.25">
      <c r="A2" s="43" t="s">
        <v>35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47.25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85.5" customHeight="1" x14ac:dyDescent="0.25">
      <c r="A6" s="1">
        <v>43835</v>
      </c>
      <c r="B6" s="49" t="s">
        <v>36</v>
      </c>
      <c r="C6" s="55" t="s">
        <v>37</v>
      </c>
      <c r="D6" s="55" t="s">
        <v>38</v>
      </c>
      <c r="E6" s="6">
        <v>279.32</v>
      </c>
      <c r="F6" s="2">
        <v>10</v>
      </c>
      <c r="G6" s="16">
        <v>1280</v>
      </c>
      <c r="H6" s="22"/>
      <c r="I6" s="35">
        <v>505</v>
      </c>
      <c r="J6" s="30"/>
      <c r="K6" s="20"/>
      <c r="L6" s="20"/>
      <c r="M6" s="21">
        <f>+J6+L6</f>
        <v>0</v>
      </c>
      <c r="N6" s="17">
        <f>+J6*G6</f>
        <v>0</v>
      </c>
      <c r="O6" s="21">
        <f>+L6*G6</f>
        <v>0</v>
      </c>
      <c r="P6" s="21">
        <f>SUM(N6:O6)</f>
        <v>0</v>
      </c>
    </row>
    <row r="7" spans="1:16" ht="84.75" customHeight="1" x14ac:dyDescent="0.25">
      <c r="A7" s="1">
        <v>43866</v>
      </c>
      <c r="B7" s="49"/>
      <c r="C7" s="55"/>
      <c r="D7" s="55"/>
      <c r="E7" s="6">
        <v>279.32</v>
      </c>
      <c r="F7" s="2">
        <v>20</v>
      </c>
      <c r="G7" s="16">
        <v>40</v>
      </c>
      <c r="H7" s="22"/>
      <c r="I7" s="35">
        <v>1270</v>
      </c>
      <c r="J7" s="30"/>
      <c r="K7" s="20"/>
      <c r="L7" s="20"/>
      <c r="M7" s="21">
        <f>+J7+L7</f>
        <v>0</v>
      </c>
      <c r="N7" s="17">
        <f>+J7*G7</f>
        <v>0</v>
      </c>
      <c r="O7" s="21">
        <f>+L7*G7</f>
        <v>0</v>
      </c>
      <c r="P7" s="21">
        <f>SUM(N7:O7)</f>
        <v>0</v>
      </c>
    </row>
    <row r="8" spans="1:16" ht="39.950000000000003" customHeight="1" x14ac:dyDescent="0.25">
      <c r="A8" s="36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8"/>
      <c r="N8" s="17">
        <f>SUM(N6:N7)</f>
        <v>0</v>
      </c>
      <c r="O8" s="28">
        <f>SUM(O6:O7)</f>
        <v>0</v>
      </c>
      <c r="P8" s="28">
        <f>SUM(N8:O8)</f>
        <v>0</v>
      </c>
    </row>
    <row r="9" spans="1:16" x14ac:dyDescent="0.25">
      <c r="A9" s="4" t="s">
        <v>9</v>
      </c>
      <c r="K9" s="8"/>
    </row>
  </sheetData>
  <mergeCells count="16">
    <mergeCell ref="A8:M8"/>
    <mergeCell ref="N4:P4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B6:B7"/>
    <mergeCell ref="D6:D7"/>
    <mergeCell ref="C6:C7"/>
    <mergeCell ref="I4:I5"/>
  </mergeCells>
  <pageMargins left="0.7" right="0.7" top="0.78740157499999996" bottom="0.78740157499999996" header="0.3" footer="0.3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P9"/>
  <sheetViews>
    <sheetView showGridLines="0" zoomScaleNormal="100" workbookViewId="0">
      <selection activeCell="D22" sqref="D22"/>
    </sheetView>
  </sheetViews>
  <sheetFormatPr defaultRowHeight="15" x14ac:dyDescent="0.25"/>
  <cols>
    <col min="2" max="2" width="11.42578125" customWidth="1"/>
    <col min="3" max="3" width="23.5703125" customWidth="1"/>
    <col min="4" max="4" width="18.85546875" customWidth="1"/>
    <col min="5" max="5" width="16" customWidth="1"/>
    <col min="6" max="6" width="13.28515625" customWidth="1"/>
    <col min="7" max="7" width="17.5703125" customWidth="1"/>
    <col min="8" max="16" width="18.7109375" customWidth="1"/>
  </cols>
  <sheetData>
    <row r="2" spans="1:16" x14ac:dyDescent="0.25">
      <c r="A2" s="43" t="s">
        <v>39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41.25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62.25" customHeight="1" x14ac:dyDescent="0.25">
      <c r="A6" s="1">
        <v>43836</v>
      </c>
      <c r="B6" s="49" t="s">
        <v>40</v>
      </c>
      <c r="C6" s="56" t="s">
        <v>41</v>
      </c>
      <c r="D6" s="50" t="s">
        <v>42</v>
      </c>
      <c r="E6" s="2">
        <v>604.72</v>
      </c>
      <c r="F6" s="11">
        <v>10</v>
      </c>
      <c r="G6" s="12">
        <v>510</v>
      </c>
      <c r="H6" s="19"/>
      <c r="I6" s="31">
        <v>1400</v>
      </c>
      <c r="J6" s="20"/>
      <c r="K6" s="20"/>
      <c r="L6" s="20"/>
      <c r="M6" s="21">
        <f t="shared" ref="M6:M7" si="0">+J6+L6</f>
        <v>0</v>
      </c>
      <c r="N6" s="17">
        <f t="shared" ref="N6:N7" si="1">+J6*G6</f>
        <v>0</v>
      </c>
      <c r="O6" s="21">
        <f t="shared" ref="O6:O7" si="2">+L6*G6</f>
        <v>0</v>
      </c>
      <c r="P6" s="21">
        <f t="shared" ref="P6:P7" si="3">SUM(N6:O6)</f>
        <v>0</v>
      </c>
    </row>
    <row r="7" spans="1:16" ht="62.25" customHeight="1" x14ac:dyDescent="0.25">
      <c r="A7" s="1">
        <v>43867</v>
      </c>
      <c r="B7" s="49"/>
      <c r="C7" s="56"/>
      <c r="D7" s="50"/>
      <c r="E7" s="2">
        <v>604.72</v>
      </c>
      <c r="F7" s="11">
        <v>15</v>
      </c>
      <c r="G7" s="12">
        <v>210</v>
      </c>
      <c r="H7" s="19"/>
      <c r="I7" s="31">
        <v>2100</v>
      </c>
      <c r="J7" s="20"/>
      <c r="K7" s="20"/>
      <c r="L7" s="20"/>
      <c r="M7" s="21">
        <f t="shared" si="0"/>
        <v>0</v>
      </c>
      <c r="N7" s="17">
        <f t="shared" si="1"/>
        <v>0</v>
      </c>
      <c r="O7" s="21">
        <f t="shared" si="2"/>
        <v>0</v>
      </c>
      <c r="P7" s="21">
        <f t="shared" si="3"/>
        <v>0</v>
      </c>
    </row>
    <row r="8" spans="1:16" ht="39.950000000000003" customHeight="1" x14ac:dyDescent="0.25">
      <c r="A8" s="36" t="s">
        <v>27</v>
      </c>
      <c r="B8" s="37"/>
      <c r="C8" s="37"/>
      <c r="D8" s="37"/>
      <c r="E8" s="37"/>
      <c r="F8" s="37"/>
      <c r="G8" s="54"/>
      <c r="H8" s="37"/>
      <c r="I8" s="37"/>
      <c r="J8" s="37"/>
      <c r="K8" s="37"/>
      <c r="L8" s="37"/>
      <c r="M8" s="38"/>
      <c r="N8" s="17">
        <f>SUM(N6:N7)</f>
        <v>0</v>
      </c>
      <c r="O8" s="13" t="s">
        <v>8</v>
      </c>
      <c r="P8" s="13" t="s">
        <v>8</v>
      </c>
    </row>
    <row r="9" spans="1:16" x14ac:dyDescent="0.25">
      <c r="A9" s="4" t="s">
        <v>9</v>
      </c>
    </row>
  </sheetData>
  <mergeCells count="16">
    <mergeCell ref="B6:B7"/>
    <mergeCell ref="C6:C7"/>
    <mergeCell ref="D6:D7"/>
    <mergeCell ref="A8:M8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N4:P4"/>
    <mergeCell ref="I4:I5"/>
  </mergeCells>
  <pageMargins left="0.7" right="0.7" top="0.78740157499999996" bottom="0.78740157499999996" header="0.3" footer="0.3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P8"/>
  <sheetViews>
    <sheetView showGridLines="0" zoomScaleNormal="100" workbookViewId="0">
      <selection activeCell="F37" sqref="F37"/>
    </sheetView>
  </sheetViews>
  <sheetFormatPr defaultRowHeight="15" x14ac:dyDescent="0.25"/>
  <cols>
    <col min="2" max="2" width="11.42578125" customWidth="1"/>
    <col min="3" max="3" width="16.85546875" customWidth="1"/>
    <col min="4" max="4" width="13.28515625" customWidth="1"/>
    <col min="5" max="5" width="16" customWidth="1"/>
    <col min="6" max="6" width="13.28515625" customWidth="1"/>
    <col min="7" max="7" width="17.5703125" customWidth="1"/>
    <col min="8" max="16" width="18.7109375" customWidth="1"/>
  </cols>
  <sheetData>
    <row r="2" spans="1:16" x14ac:dyDescent="0.25">
      <c r="A2" s="43" t="s">
        <v>43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30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46</v>
      </c>
      <c r="H4" s="45" t="s">
        <v>6</v>
      </c>
      <c r="I4" s="47" t="s">
        <v>48</v>
      </c>
      <c r="J4" s="46" t="s">
        <v>7</v>
      </c>
      <c r="K4" s="46"/>
      <c r="L4" s="46"/>
      <c r="M4" s="46"/>
      <c r="N4" s="39" t="s">
        <v>47</v>
      </c>
      <c r="O4" s="39"/>
      <c r="P4" s="39"/>
    </row>
    <row r="5" spans="1:16" ht="30" customHeight="1" x14ac:dyDescent="0.25">
      <c r="A5" s="44"/>
      <c r="B5" s="44"/>
      <c r="C5" s="44"/>
      <c r="D5" s="44"/>
      <c r="E5" s="44"/>
      <c r="F5" s="44"/>
      <c r="G5" s="44"/>
      <c r="H5" s="45"/>
      <c r="I5" s="48"/>
      <c r="J5" s="3" t="s">
        <v>24</v>
      </c>
      <c r="K5" s="3" t="s">
        <v>28</v>
      </c>
      <c r="L5" s="3" t="s">
        <v>25</v>
      </c>
      <c r="M5" s="3" t="s">
        <v>26</v>
      </c>
      <c r="N5" s="3" t="s">
        <v>24</v>
      </c>
      <c r="O5" s="3" t="s">
        <v>25</v>
      </c>
      <c r="P5" s="3" t="s">
        <v>26</v>
      </c>
    </row>
    <row r="6" spans="1:16" ht="169.5" customHeight="1" x14ac:dyDescent="0.25">
      <c r="A6" s="1">
        <v>43837</v>
      </c>
      <c r="B6" s="2">
        <v>3152</v>
      </c>
      <c r="C6" s="5" t="s">
        <v>44</v>
      </c>
      <c r="D6" s="5" t="s">
        <v>45</v>
      </c>
      <c r="E6" s="6">
        <v>181.43</v>
      </c>
      <c r="F6" s="2">
        <v>10</v>
      </c>
      <c r="G6" s="12">
        <v>84</v>
      </c>
      <c r="H6" s="19"/>
      <c r="I6" s="31">
        <v>3100</v>
      </c>
      <c r="J6" s="20"/>
      <c r="K6" s="20"/>
      <c r="L6" s="20"/>
      <c r="M6" s="21">
        <f>+J6+L6</f>
        <v>0</v>
      </c>
      <c r="N6" s="17">
        <f>+J6*G6</f>
        <v>0</v>
      </c>
      <c r="O6" s="21">
        <f>+L6*G6</f>
        <v>0</v>
      </c>
      <c r="P6" s="21">
        <f>SUM(N6:O6)</f>
        <v>0</v>
      </c>
    </row>
    <row r="7" spans="1:16" ht="39.950000000000003" customHeight="1" x14ac:dyDescent="0.25">
      <c r="A7" s="36" t="s">
        <v>27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17">
        <f>SUM(N6)</f>
        <v>0</v>
      </c>
      <c r="O7" s="13" t="s">
        <v>8</v>
      </c>
      <c r="P7" s="13" t="s">
        <v>8</v>
      </c>
    </row>
    <row r="8" spans="1:16" x14ac:dyDescent="0.25">
      <c r="A8" s="4" t="s">
        <v>9</v>
      </c>
      <c r="K8" s="8"/>
    </row>
  </sheetData>
  <mergeCells count="13">
    <mergeCell ref="A7:M7"/>
    <mergeCell ref="N4:P4"/>
    <mergeCell ref="A2:P2"/>
    <mergeCell ref="A4:A5"/>
    <mergeCell ref="B4:B5"/>
    <mergeCell ref="C4:C5"/>
    <mergeCell ref="D4:D5"/>
    <mergeCell ref="E4:E5"/>
    <mergeCell ref="F4:F5"/>
    <mergeCell ref="G4:G5"/>
    <mergeCell ref="H4:H5"/>
    <mergeCell ref="J4:M4"/>
    <mergeCell ref="I4:I5"/>
  </mergeCells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Část 1</vt:lpstr>
      <vt:lpstr>Část 2</vt:lpstr>
      <vt:lpstr>Část 3</vt:lpstr>
      <vt:lpstr>Část 4</vt:lpstr>
      <vt:lpstr>Část 5</vt:lpstr>
      <vt:lpstr>Část 6</vt:lpstr>
      <vt:lpstr>Část 7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  <vt:lpstr>'Část 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Jaroslav Bednář</cp:lastModifiedBy>
  <cp:lastPrinted>2018-11-27T11:39:50Z</cp:lastPrinted>
  <dcterms:created xsi:type="dcterms:W3CDTF">2018-11-23T12:43:49Z</dcterms:created>
  <dcterms:modified xsi:type="dcterms:W3CDTF">2024-10-08T06:17:53Z</dcterms:modified>
</cp:coreProperties>
</file>