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63001A2C-FBA6-4BEE-A049-70B239925DF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" sheetId="3" r:id="rId1"/>
    <sheet name="Pořízení" sheetId="1" r:id="rId2"/>
    <sheet name="Kabelové rozvody K5" sheetId="4" r:id="rId3"/>
    <sheet name="Provoz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4" i="1" l="1"/>
  <c r="E33" i="1"/>
  <c r="G10" i="2"/>
  <c r="G9" i="2"/>
  <c r="G7" i="2"/>
  <c r="G5" i="2"/>
  <c r="E8" i="1" l="1"/>
  <c r="E7" i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7" i="1"/>
  <c r="E36" i="1"/>
  <c r="E35" i="1"/>
  <c r="E32" i="1"/>
  <c r="E31" i="1"/>
  <c r="E30" i="1"/>
  <c r="E29" i="1"/>
  <c r="E27" i="1"/>
  <c r="E26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5" i="1"/>
  <c r="E4" i="1"/>
  <c r="B10" i="3"/>
  <c r="E38" i="4" l="1"/>
  <c r="D39" i="1" s="1"/>
  <c r="E39" i="1" s="1"/>
  <c r="E41" i="1" s="1"/>
  <c r="C10" i="3"/>
  <c r="C11" i="3" s="1"/>
  <c r="E42" i="1" l="1"/>
  <c r="C7" i="3"/>
  <c r="D10" i="3"/>
  <c r="E10" i="3" s="1"/>
  <c r="E11" i="3" s="1"/>
  <c r="E43" i="1" l="1"/>
  <c r="E7" i="3" s="1"/>
  <c r="D7" i="3"/>
  <c r="D11" i="3"/>
  <c r="D8" i="3" l="1"/>
  <c r="D12" i="3" s="1"/>
  <c r="C8" i="3"/>
  <c r="C12" i="3" s="1"/>
  <c r="E8" i="3" l="1"/>
  <c r="E12" i="3" s="1"/>
</calcChain>
</file>

<file path=xl/sharedStrings.xml><?xml version="1.0" encoding="utf-8"?>
<sst xmlns="http://schemas.openxmlformats.org/spreadsheetml/2006/main" count="115" uniqueCount="98">
  <si>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</si>
  <si>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t>Účastník zadávacího řízení vyplní ceny v cenové tabulce v listech Pořízení a Provoz pouze v buňkách označených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</si>
  <si>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</si>
  <si>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</si>
  <si>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t>Položka</t>
  </si>
  <si>
    <t xml:space="preserve"> Celková cena v Kč bez DPH </t>
  </si>
  <si>
    <t> Částka DPH v Kč</t>
  </si>
  <si>
    <t xml:space="preserve"> Celková cena v Kč s DPH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</si>
  <si>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</si>
  <si>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 xml:space="preserve">Pořízení </t>
  </si>
  <si>
    <t>Střední školy stravování a služeb Karlovy Vary</t>
  </si>
  <si>
    <t>Pořízení celkem</t>
  </si>
  <si>
    <t>Provoz za 60 měsíců</t>
  </si>
  <si>
    <t>Provoz za 60 měsíců celkem</t>
  </si>
  <si>
    <t>Celková nabídková cena</t>
  </si>
  <si>
    <t>Počet (ks)</t>
  </si>
  <si>
    <t>Nabídková cena za 1 ks/set v Kč bez DPH</t>
  </si>
  <si>
    <t xml:space="preserve">Celková nabídková cena bez DPH </t>
  </si>
  <si>
    <t>Komodita K1 - Virtualizační platforma</t>
  </si>
  <si>
    <t>Virtualizační server</t>
  </si>
  <si>
    <t>Virtualizační server - Záruční servis na min. 60 měsíců zajištěný výrobcem, oprava následující pracovní den od nahlášení v místě instalace</t>
  </si>
  <si>
    <t>SW licence operačních systémů - serverové operační systémy</t>
  </si>
  <si>
    <t>SW licence operačních systémů - terminálové icence</t>
  </si>
  <si>
    <t>UPS</t>
  </si>
  <si>
    <t>SW licence zálohovací software (sada)</t>
  </si>
  <si>
    <t>SW licence zálohovacího software (sada) - záruka 60 měsíců včetně nároku na opravné a nové verze</t>
  </si>
  <si>
    <t>Síťové úložiště NAS</t>
  </si>
  <si>
    <t>Síťové úložiště NAS - Prodloužená záruka na 60 měsíců včetně nároku na opravné a nové verze firmware</t>
  </si>
  <si>
    <t>Komodita K2 - Zabezpečení LAN a Wifi</t>
  </si>
  <si>
    <t>Firewall</t>
  </si>
  <si>
    <t>Centrální síťový přepínač</t>
  </si>
  <si>
    <t>Centrální síťový přepínač - záruční servis na min. 60 měsíců poskytovaný výrobcem zařízením, včetně opravných verzí firmware</t>
  </si>
  <si>
    <t>Přístupové síťové přepínače (sada  3 ks)</t>
  </si>
  <si>
    <t>Přístupové síťové přepínače (sada 3 ks) - záruční servis na min. 60 měsíců poskytovaný výrobcem zařízením, včetně opravných verzí firmware</t>
  </si>
  <si>
    <t>WiFi přístupové body vnitřní</t>
  </si>
  <si>
    <t>WiFi přístupové body vnitřní - záruční servis na min. 60 měsíců poskytovaný výrobcem zařízením, včetně opravných verzí firmware</t>
  </si>
  <si>
    <t>Licence síťových prvků - sada</t>
  </si>
  <si>
    <t>Licence síťových prvků - podpora 60 měsíců poskytovaná výrobcem</t>
  </si>
  <si>
    <t>příslušenství síťových prvků (cena za celou sadu)</t>
  </si>
  <si>
    <t>Komodita K3 - Centrální logování a Správa identit</t>
  </si>
  <si>
    <t>Systém pro sběr a správu logů</t>
  </si>
  <si>
    <t>Systém pro správu identit</t>
  </si>
  <si>
    <t>Komodita K4 - Koncová zařízení</t>
  </si>
  <si>
    <t>Koncové zařízení – stolní počítač</t>
  </si>
  <si>
    <t xml:space="preserve">Koncové zařízení – stolní počítač - záruční servis na min. 60 měsíců zajištěný výrobcem, oprava následující  pracovní den v místě instalace </t>
  </si>
  <si>
    <t>Koncové zařízení – stanice pro správu</t>
  </si>
  <si>
    <t xml:space="preserve">Koncové zařízení – stanice pro správu - záruční servis na min. 60 měsíců zajištěný výrobcem, oprava následující  pracovní den v místě instalace </t>
  </si>
  <si>
    <t>Koncové zařízení – notebook</t>
  </si>
  <si>
    <t xml:space="preserve">Koncové zařízení – notebook - záruční servis na min. 60 měsíců zajištěný výrobcem, oprava následující  pracovní den v místě instalace </t>
  </si>
  <si>
    <t>Úložná a nabíjecí stanice notebooků</t>
  </si>
  <si>
    <t>Komodita K5 - Kabelové rozvody LAN</t>
  </si>
  <si>
    <t>Kabelové rozvody včetně příslušenství (viz List Kabelové rozvody K5)</t>
  </si>
  <si>
    <t>Nabídková cena celkem v Kč bez DPH</t>
  </si>
  <si>
    <t>Výše 21 % DPH v Kč</t>
  </si>
  <si>
    <t>Nabídková cena celkem v Kč včetně DPH</t>
  </si>
  <si>
    <t>Optická kabeláž</t>
  </si>
  <si>
    <t>Optická vana s výsuvnou policí 1U (ks)</t>
  </si>
  <si>
    <t>Montážní sada M6, 4ks matice, 4ks šroubky, 4ks plastové podložky</t>
  </si>
  <si>
    <t>Čelo optické vany 1U pro 12 SC duplex BK (ks)</t>
  </si>
  <si>
    <t>Optická kazeta pro 24 svárů (ks)</t>
  </si>
  <si>
    <t>Ochrana sváru (ks)</t>
  </si>
  <si>
    <t>Adaptér SC SM OS duplex (ks)</t>
  </si>
  <si>
    <t>Pigtail 9/125 SM OS 1,5m  (ks)</t>
  </si>
  <si>
    <t>optický kabel 24vl 9/125 3.9 mm LSOH (m)</t>
  </si>
  <si>
    <t>optický svár (kpl)</t>
  </si>
  <si>
    <t>protažení a upevnění kabelu (kpl)</t>
  </si>
  <si>
    <t>drobný a úložný materiál, pásky atd.  (kpl)</t>
  </si>
  <si>
    <t>certifikované měření (kpl)</t>
  </si>
  <si>
    <t>dokumentace skutečného provedení (ks)</t>
  </si>
  <si>
    <t>VRN (dopravné, skladné, přesun hmot, koordinace, úklid, likvidace odpadů atd.)</t>
  </si>
  <si>
    <t>zaškolení a seznámení obsluhy</t>
  </si>
  <si>
    <t>Metalická kabeláž</t>
  </si>
  <si>
    <t>19" modulární neosazený patch panel 24 portů 1U (ks)</t>
  </si>
  <si>
    <t>Montážní sada M6, 4ks matice, 4ks šroubky, 4ks plastové podložky (ks)</t>
  </si>
  <si>
    <t>keystone CAT6 UTP (ks)</t>
  </si>
  <si>
    <t>kabel CAT6 UTP LSOH (m)</t>
  </si>
  <si>
    <t>Krabice/box na omítku pro zásuvky (ks)</t>
  </si>
  <si>
    <t>Zásuvka modulární pro 1 keystone (ks)</t>
  </si>
  <si>
    <t>Patch kabel UTP CAT6, 0.25m (ks)</t>
  </si>
  <si>
    <t>Lišta kabelová elektroinstalační vkládací 11x10mm 2 m bílá (ks)</t>
  </si>
  <si>
    <t>Hmoždinka natloukací 6x45mm (ks)</t>
  </si>
  <si>
    <t>pokládka lišt (kpl)</t>
  </si>
  <si>
    <t>protahovaní a upevnění kabelů (kpl)</t>
  </si>
  <si>
    <t>zařezání keystone/osazení patch panelů/ montáž zásuvek / montáž WiFi AP (kpl)</t>
  </si>
  <si>
    <t>Komodita K5 Celkem</t>
  </si>
  <si>
    <t xml:space="preserve">Nabídková cena za požadovaný počet ks v Kč bez DPH </t>
  </si>
  <si>
    <t>Celková nabídková cena v Kč bez DPH za 13.-60. měsíc</t>
  </si>
  <si>
    <t>13.-24. měsíc</t>
  </si>
  <si>
    <t>25.-36. měsíc</t>
  </si>
  <si>
    <t>37.-48. měsíc</t>
  </si>
  <si>
    <t>49.-60. měsíc</t>
  </si>
  <si>
    <t>SW licence operačních systémů - klientské licence - nárok na opravné a nové verze</t>
  </si>
  <si>
    <t>Firewall - Záruční servis  v režimu 24x7. Odeslání náhradního zařízení max. následující den po nahlášení závady, včetně nároku na bezpečnostní aktualizace firmware a UTM (URL filtrace, IPS, antimalvare, antispam, aplikační kontrola, sandbox)</t>
  </si>
  <si>
    <t>Systém pro sběr a správu logů - prodloužená podpora včetně poskytnutí opravných a nových verzí</t>
  </si>
  <si>
    <t>Systém pro správu identit - prodloužená podpora včetně poskytnutí opravných a nových verzí</t>
  </si>
  <si>
    <t>Koncové zařízení – monitor</t>
  </si>
  <si>
    <t>SW licence operačních systémů - klientské licence - + nárok na opravné a nové verze 12 měsíců</t>
  </si>
  <si>
    <t xml:space="preserve">Koncové zařízení – monitor - záruční servis na min. 36 měsíců zajištěný výrobcem, oprava následující  pracovní den v místě instalace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</si>
</sst>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horizontal="right" vertical="center"/>
    </xf>
    <xf numFmtId="165" fontId="5" fillId="0" borderId="25" xfId="0" applyNumberFormat="1" applyFont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166" fontId="0" fillId="0" borderId="30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13" fillId="3" borderId="7" xfId="0" applyFont="1" applyFill="1" applyBorder="1"/>
    <xf numFmtId="166" fontId="13" fillId="3" borderId="31" xfId="0" applyNumberFormat="1" applyFont="1" applyFill="1" applyBorder="1"/>
    <xf numFmtId="166" fontId="13" fillId="3" borderId="11" xfId="0" applyNumberFormat="1" applyFont="1" applyFill="1" applyBorder="1"/>
    <xf numFmtId="166" fontId="13" fillId="3" borderId="12" xfId="0" applyNumberFormat="1" applyFont="1" applyFill="1" applyBorder="1"/>
    <xf numFmtId="166" fontId="0" fillId="0" borderId="18" xfId="0" applyNumberFormat="1" applyBorder="1"/>
    <xf numFmtId="0" fontId="13" fillId="4" borderId="13" xfId="0" applyFont="1" applyFill="1" applyBorder="1"/>
    <xf numFmtId="166" fontId="14" fillId="4" borderId="13" xfId="0" applyNumberFormat="1" applyFont="1" applyFill="1" applyBorder="1"/>
    <xf numFmtId="166" fontId="14" fillId="4" borderId="32" xfId="0" applyNumberFormat="1" applyFont="1" applyFill="1" applyBorder="1"/>
    <xf numFmtId="166" fontId="0" fillId="0" borderId="0" xfId="0" applyNumberFormat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horizontal="right" vertical="center"/>
    </xf>
    <xf numFmtId="166" fontId="5" fillId="0" borderId="14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166" fontId="0" fillId="0" borderId="2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3" fillId="0" borderId="7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166" fontId="0" fillId="0" borderId="2" xfId="0" applyNumberFormat="1" applyBorder="1"/>
    <xf numFmtId="166" fontId="0" fillId="0" borderId="15" xfId="0" applyNumberFormat="1" applyBorder="1"/>
    <xf numFmtId="166" fontId="0" fillId="0" borderId="1" xfId="0" applyNumberFormat="1" applyBorder="1"/>
    <xf numFmtId="44" fontId="0" fillId="0" borderId="2" xfId="0" applyNumberFormat="1" applyBorder="1"/>
    <xf numFmtId="44" fontId="0" fillId="0" borderId="15" xfId="0" applyNumberFormat="1" applyBorder="1"/>
    <xf numFmtId="44" fontId="0" fillId="0" borderId="1" xfId="0" applyNumberFormat="1" applyBorder="1"/>
    <xf numFmtId="166" fontId="0" fillId="0" borderId="35" xfId="0" applyNumberFormat="1" applyBorder="1"/>
    <xf numFmtId="0" fontId="6" fillId="3" borderId="22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6" fontId="5" fillId="2" borderId="17" xfId="0" applyNumberFormat="1" applyFont="1" applyFill="1" applyBorder="1" applyAlignment="1" applyProtection="1">
      <alignment vertical="center"/>
      <protection locked="0"/>
    </xf>
    <xf numFmtId="166" fontId="5" fillId="2" borderId="18" xfId="0" applyNumberFormat="1" applyFont="1" applyFill="1" applyBorder="1" applyAlignment="1" applyProtection="1">
      <alignment vertical="center"/>
      <protection locked="0"/>
    </xf>
    <xf numFmtId="166" fontId="0" fillId="2" borderId="2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5" fillId="0" borderId="34" xfId="0" applyNumberFormat="1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66" fontId="17" fillId="2" borderId="18" xfId="0" applyNumberFormat="1" applyFont="1" applyFill="1" applyBorder="1" applyAlignment="1" applyProtection="1">
      <alignment vertical="center"/>
      <protection locked="0"/>
    </xf>
    <xf numFmtId="166" fontId="17" fillId="0" borderId="15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5" borderId="27" xfId="0" applyFont="1" applyFill="1" applyBorder="1"/>
    <xf numFmtId="0" fontId="13" fillId="5" borderId="28" xfId="0" applyFont="1" applyFill="1" applyBorder="1"/>
    <xf numFmtId="0" fontId="13" fillId="5" borderId="29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5" fontId="5" fillId="2" borderId="23" xfId="0" applyNumberFormat="1" applyFont="1" applyFill="1" applyBorder="1" applyAlignment="1" applyProtection="1">
      <alignment vertical="center"/>
      <protection locked="0"/>
    </xf>
    <xf numFmtId="165" fontId="5" fillId="2" borderId="11" xfId="0" applyNumberFormat="1" applyFont="1" applyFill="1" applyBorder="1" applyAlignment="1" applyProtection="1">
      <alignment vertical="center"/>
      <protection locked="0"/>
    </xf>
  </cellXfs>
  <cellStyles count="2">
    <cellStyle name="Normal 3" xfId="1" xr:uid="{718F469A-E55B-4C76-A3F1-D845F0EEBD5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BF71-4F08-4EC8-B491-DADD8E935197}">
  <dimension ref="B1:H12"/>
  <sheetViews>
    <sheetView tabSelected="1" zoomScaleNormal="100" workbookViewId="0">
      <selection activeCell="C7" sqref="C7"/>
    </sheetView>
  </sheetViews>
  <sheetFormatPr defaultColWidth="8.7109375"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7109375" customWidth="1"/>
    <col min="7" max="7" width="3.42578125" customWidth="1"/>
    <col min="8" max="8" width="180.7109375" customWidth="1"/>
  </cols>
  <sheetData>
    <row r="1" spans="2:8" ht="18.75" x14ac:dyDescent="0.25">
      <c r="B1" s="4"/>
      <c r="C1" s="4"/>
      <c r="D1" s="77"/>
      <c r="E1" s="78"/>
      <c r="F1" s="4"/>
      <c r="G1" s="4"/>
      <c r="H1" s="4"/>
    </row>
    <row r="2" spans="2:8" ht="26.25" thickBot="1" x14ac:dyDescent="0.3">
      <c r="B2" s="4"/>
      <c r="C2" s="4"/>
      <c r="D2" s="4"/>
      <c r="E2" s="4"/>
      <c r="F2" s="4"/>
      <c r="G2" s="4"/>
      <c r="H2" s="13" t="s">
        <v>0</v>
      </c>
    </row>
    <row r="3" spans="2:8" ht="15.75" thickBot="1" x14ac:dyDescent="0.3">
      <c r="B3" s="79" t="s">
        <v>1</v>
      </c>
      <c r="C3" s="79"/>
      <c r="D3" s="80"/>
      <c r="E3" s="5"/>
      <c r="F3" s="4"/>
      <c r="G3" s="4"/>
      <c r="H3" s="13" t="s">
        <v>2</v>
      </c>
    </row>
    <row r="4" spans="2:8" ht="39" thickBot="1" x14ac:dyDescent="0.3">
      <c r="B4" s="81"/>
      <c r="C4" s="81"/>
      <c r="D4" s="81"/>
      <c r="E4" s="81"/>
      <c r="F4" s="4"/>
      <c r="G4" s="4"/>
      <c r="H4" s="13" t="s">
        <v>3</v>
      </c>
    </row>
    <row r="5" spans="2:8" ht="39" thickBot="1" x14ac:dyDescent="0.3">
      <c r="B5" s="21" t="s">
        <v>4</v>
      </c>
      <c r="C5" s="22" t="s">
        <v>5</v>
      </c>
      <c r="D5" s="22" t="s">
        <v>6</v>
      </c>
      <c r="E5" s="23" t="s">
        <v>7</v>
      </c>
      <c r="H5" s="13" t="s">
        <v>8</v>
      </c>
    </row>
    <row r="6" spans="2:8" x14ac:dyDescent="0.25">
      <c r="B6" s="82" t="s">
        <v>9</v>
      </c>
      <c r="C6" s="83"/>
      <c r="D6" s="83"/>
      <c r="E6" s="84"/>
    </row>
    <row r="7" spans="2:8" x14ac:dyDescent="0.25">
      <c r="B7" s="24" t="s">
        <v>10</v>
      </c>
      <c r="C7" s="25">
        <f>Pořízení!E41</f>
        <v>0</v>
      </c>
      <c r="D7" s="26">
        <f>Pořízení!E42</f>
        <v>0</v>
      </c>
      <c r="E7" s="27">
        <f>Pořízení!E43</f>
        <v>0</v>
      </c>
    </row>
    <row r="8" spans="2:8" ht="15.75" thickBot="1" x14ac:dyDescent="0.3">
      <c r="B8" s="28" t="s">
        <v>11</v>
      </c>
      <c r="C8" s="29">
        <f>SUM(C7:C7)</f>
        <v>0</v>
      </c>
      <c r="D8" s="30">
        <f>SUM(D7:D7)</f>
        <v>0</v>
      </c>
      <c r="E8" s="31">
        <f>SUM(E7:E7)</f>
        <v>0</v>
      </c>
    </row>
    <row r="9" spans="2:8" x14ac:dyDescent="0.25">
      <c r="B9" s="82" t="s">
        <v>12</v>
      </c>
      <c r="C9" s="83"/>
      <c r="D9" s="83"/>
      <c r="E9" s="84"/>
    </row>
    <row r="10" spans="2:8" x14ac:dyDescent="0.25">
      <c r="B10" s="24" t="str">
        <f>B7</f>
        <v>Střední školy stravování a služeb Karlovy Vary</v>
      </c>
      <c r="C10" s="32">
        <f>SUM(Provoz!G5,Provoz!G7,Provoz!G9,Provoz!G10)</f>
        <v>0</v>
      </c>
      <c r="D10" s="26">
        <f>C10*0.21</f>
        <v>0</v>
      </c>
      <c r="E10" s="27">
        <f>SUM(C10:D10)</f>
        <v>0</v>
      </c>
    </row>
    <row r="11" spans="2:8" ht="15.75" thickBot="1" x14ac:dyDescent="0.3">
      <c r="B11" s="28" t="s">
        <v>13</v>
      </c>
      <c r="C11" s="29">
        <f>SUM(C10:C10)</f>
        <v>0</v>
      </c>
      <c r="D11" s="30">
        <f>SUM(D10:D10)</f>
        <v>0</v>
      </c>
      <c r="E11" s="31">
        <f>SUM(E10:E10)</f>
        <v>0</v>
      </c>
    </row>
    <row r="12" spans="2:8" ht="15.75" thickBot="1" x14ac:dyDescent="0.3">
      <c r="B12" s="33" t="s">
        <v>14</v>
      </c>
      <c r="C12" s="34">
        <f>C8+C11</f>
        <v>0</v>
      </c>
      <c r="D12" s="34">
        <f>D8+D11</f>
        <v>0</v>
      </c>
      <c r="E12" s="35">
        <f>E8+E11</f>
        <v>0</v>
      </c>
    </row>
  </sheetData>
  <sheetProtection algorithmName="SHA-512" hashValue="ulpAewOvkA+34DytZIvANvDuPC0T+rCBEWFRpHZBKzaiGsegp/zK7J6bnRNuFgwF5czYhrlHpN0T9tcuVa8MSw==" saltValue="f+8xCarcS8xjux/R/gaDEg==" spinCount="100000" sheet="1" objects="1" scenarios="1"/>
  <mergeCells count="5">
    <mergeCell ref="D1:E1"/>
    <mergeCell ref="B3:D3"/>
    <mergeCell ref="B4:E4"/>
    <mergeCell ref="B6:E6"/>
    <mergeCell ref="B9:E9"/>
  </mergeCells>
  <pageMargins left="0.7" right="0.7" top="0.75" bottom="0.75" header="0.3" footer="0.3"/>
  <pageSetup paperSize="9" scale="66" orientation="portrait" horizontalDpi="0" verticalDpi="0" r:id="rId1"/>
  <colBreaks count="1" manualBreakCount="1">
    <brk id="7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0"/>
  <sheetViews>
    <sheetView topLeftCell="A19" zoomScaleNormal="100" workbookViewId="0">
      <selection activeCell="E22" sqref="E22"/>
    </sheetView>
  </sheetViews>
  <sheetFormatPr defaultColWidth="9.28515625" defaultRowHeight="15" x14ac:dyDescent="0.25"/>
  <cols>
    <col min="1" max="1" width="5" style="4" customWidth="1"/>
    <col min="2" max="2" width="44" style="4" customWidth="1"/>
    <col min="3" max="3" width="16.7109375" style="4" customWidth="1"/>
    <col min="4" max="4" width="25" style="36" customWidth="1"/>
    <col min="5" max="5" width="28.42578125" style="36" customWidth="1"/>
    <col min="6" max="6" width="5.7109375" style="4" customWidth="1"/>
    <col min="7" max="7" width="3.42578125" style="4" customWidth="1"/>
    <col min="8" max="8" width="180.7109375" style="4" customWidth="1"/>
    <col min="9" max="12" width="9.28515625" style="4"/>
    <col min="13" max="13" width="158.7109375" style="4" customWidth="1"/>
    <col min="14" max="16384" width="9.28515625" style="4"/>
  </cols>
  <sheetData>
    <row r="1" spans="2:14" ht="15.75" thickBot="1" x14ac:dyDescent="0.3"/>
    <row r="2" spans="2:14" s="1" customFormat="1" ht="30.75" thickBot="1" x14ac:dyDescent="0.3">
      <c r="B2" s="3" t="s">
        <v>4</v>
      </c>
      <c r="C2" s="2" t="s">
        <v>15</v>
      </c>
      <c r="D2" s="45" t="s">
        <v>16</v>
      </c>
      <c r="E2" s="2" t="s">
        <v>17</v>
      </c>
      <c r="I2" s="85"/>
      <c r="J2" s="85"/>
      <c r="K2" s="85"/>
      <c r="L2" s="85"/>
      <c r="M2" s="85"/>
      <c r="N2" s="85"/>
    </row>
    <row r="3" spans="2:14" x14ac:dyDescent="0.25">
      <c r="B3" s="6" t="s">
        <v>18</v>
      </c>
      <c r="C3" s="7"/>
      <c r="D3" s="46"/>
      <c r="E3" s="47"/>
    </row>
    <row r="4" spans="2:14" x14ac:dyDescent="0.25">
      <c r="B4" s="12" t="s">
        <v>19</v>
      </c>
      <c r="C4" s="8">
        <v>1</v>
      </c>
      <c r="D4" s="66"/>
      <c r="E4" s="39">
        <f t="shared" ref="E4:E13" si="0">C4*D4</f>
        <v>0</v>
      </c>
    </row>
    <row r="5" spans="2:14" ht="45" x14ac:dyDescent="0.25">
      <c r="B5" s="12" t="s">
        <v>20</v>
      </c>
      <c r="C5" s="8">
        <v>1</v>
      </c>
      <c r="D5" s="66"/>
      <c r="E5" s="39">
        <f t="shared" si="0"/>
        <v>0</v>
      </c>
    </row>
    <row r="6" spans="2:14" ht="30" x14ac:dyDescent="0.25">
      <c r="B6" s="9" t="s">
        <v>21</v>
      </c>
      <c r="C6" s="10">
        <v>2</v>
      </c>
      <c r="D6" s="66"/>
      <c r="E6" s="39">
        <f>C6*D6</f>
        <v>0</v>
      </c>
    </row>
    <row r="7" spans="2:14" ht="45" x14ac:dyDescent="0.25">
      <c r="B7" s="72" t="s">
        <v>96</v>
      </c>
      <c r="C7" s="10">
        <v>50</v>
      </c>
      <c r="D7" s="66"/>
      <c r="E7" s="39">
        <f t="shared" si="0"/>
        <v>0</v>
      </c>
    </row>
    <row r="8" spans="2:14" ht="30" x14ac:dyDescent="0.25">
      <c r="B8" s="9" t="s">
        <v>22</v>
      </c>
      <c r="C8" s="10">
        <v>40</v>
      </c>
      <c r="D8" s="66"/>
      <c r="E8" s="39">
        <f t="shared" si="0"/>
        <v>0</v>
      </c>
    </row>
    <row r="9" spans="2:14" x14ac:dyDescent="0.25">
      <c r="B9" s="12" t="s">
        <v>23</v>
      </c>
      <c r="C9" s="10">
        <v>2</v>
      </c>
      <c r="D9" s="66"/>
      <c r="E9" s="39">
        <f t="shared" si="0"/>
        <v>0</v>
      </c>
    </row>
    <row r="10" spans="2:14" x14ac:dyDescent="0.25">
      <c r="B10" s="9" t="s">
        <v>24</v>
      </c>
      <c r="C10" s="10">
        <v>1</v>
      </c>
      <c r="D10" s="66"/>
      <c r="E10" s="39">
        <f t="shared" si="0"/>
        <v>0</v>
      </c>
    </row>
    <row r="11" spans="2:14" ht="45" x14ac:dyDescent="0.25">
      <c r="B11" s="9" t="s">
        <v>25</v>
      </c>
      <c r="C11" s="10">
        <v>1</v>
      </c>
      <c r="D11" s="66"/>
      <c r="E11" s="39">
        <f t="shared" si="0"/>
        <v>0</v>
      </c>
    </row>
    <row r="12" spans="2:14" x14ac:dyDescent="0.25">
      <c r="B12" s="9" t="s">
        <v>26</v>
      </c>
      <c r="C12" s="10">
        <v>2</v>
      </c>
      <c r="D12" s="66"/>
      <c r="E12" s="39">
        <f t="shared" si="0"/>
        <v>0</v>
      </c>
    </row>
    <row r="13" spans="2:14" ht="45" x14ac:dyDescent="0.25">
      <c r="B13" s="9" t="s">
        <v>27</v>
      </c>
      <c r="C13" s="10">
        <v>2</v>
      </c>
      <c r="D13" s="66"/>
      <c r="E13" s="39">
        <f t="shared" si="0"/>
        <v>0</v>
      </c>
    </row>
    <row r="14" spans="2:14" x14ac:dyDescent="0.25">
      <c r="B14" s="6" t="s">
        <v>28</v>
      </c>
      <c r="C14" s="7"/>
      <c r="D14" s="37"/>
      <c r="E14" s="38"/>
    </row>
    <row r="15" spans="2:14" x14ac:dyDescent="0.25">
      <c r="B15" s="12" t="s">
        <v>29</v>
      </c>
      <c r="C15" s="10">
        <v>1</v>
      </c>
      <c r="D15" s="67"/>
      <c r="E15" s="39">
        <f t="shared" ref="E15:E24" si="1">C15*D15</f>
        <v>0</v>
      </c>
    </row>
    <row r="16" spans="2:14" x14ac:dyDescent="0.25">
      <c r="B16" s="9" t="s">
        <v>30</v>
      </c>
      <c r="C16" s="10">
        <v>2</v>
      </c>
      <c r="D16" s="67"/>
      <c r="E16" s="39">
        <f t="shared" si="1"/>
        <v>0</v>
      </c>
    </row>
    <row r="17" spans="2:5" ht="45" x14ac:dyDescent="0.25">
      <c r="B17" s="9" t="s">
        <v>31</v>
      </c>
      <c r="C17" s="10">
        <v>2</v>
      </c>
      <c r="D17" s="67"/>
      <c r="E17" s="39">
        <f t="shared" si="1"/>
        <v>0</v>
      </c>
    </row>
    <row r="18" spans="2:5" x14ac:dyDescent="0.25">
      <c r="B18" s="9" t="s">
        <v>32</v>
      </c>
      <c r="C18" s="10">
        <v>1</v>
      </c>
      <c r="D18" s="67"/>
      <c r="E18" s="39">
        <f t="shared" si="1"/>
        <v>0</v>
      </c>
    </row>
    <row r="19" spans="2:5" ht="45" x14ac:dyDescent="0.25">
      <c r="B19" s="9" t="s">
        <v>33</v>
      </c>
      <c r="C19" s="10">
        <v>1</v>
      </c>
      <c r="D19" s="67"/>
      <c r="E19" s="39">
        <f t="shared" si="1"/>
        <v>0</v>
      </c>
    </row>
    <row r="20" spans="2:5" x14ac:dyDescent="0.25">
      <c r="B20" s="9" t="s">
        <v>34</v>
      </c>
      <c r="C20" s="10">
        <v>27</v>
      </c>
      <c r="D20" s="67"/>
      <c r="E20" s="39">
        <f>C20*D20</f>
        <v>0</v>
      </c>
    </row>
    <row r="21" spans="2:5" ht="45" x14ac:dyDescent="0.25">
      <c r="B21" s="9" t="s">
        <v>35</v>
      </c>
      <c r="C21" s="10">
        <v>27</v>
      </c>
      <c r="D21" s="67"/>
      <c r="E21" s="39">
        <f t="shared" ref="E21" si="2">C21*D21</f>
        <v>0</v>
      </c>
    </row>
    <row r="22" spans="2:5" x14ac:dyDescent="0.25">
      <c r="B22" s="9" t="s">
        <v>36</v>
      </c>
      <c r="C22" s="10">
        <v>1</v>
      </c>
      <c r="D22" s="67"/>
      <c r="E22" s="39">
        <f t="shared" ref="E22:E23" si="3">C22*D22</f>
        <v>0</v>
      </c>
    </row>
    <row r="23" spans="2:5" ht="30" x14ac:dyDescent="0.25">
      <c r="B23" s="9" t="s">
        <v>37</v>
      </c>
      <c r="C23" s="10">
        <v>1</v>
      </c>
      <c r="D23" s="67"/>
      <c r="E23" s="39">
        <f t="shared" si="3"/>
        <v>0</v>
      </c>
    </row>
    <row r="24" spans="2:5" x14ac:dyDescent="0.25">
      <c r="B24" s="11" t="s">
        <v>38</v>
      </c>
      <c r="C24" s="10">
        <v>1</v>
      </c>
      <c r="D24" s="67"/>
      <c r="E24" s="39">
        <f t="shared" si="1"/>
        <v>0</v>
      </c>
    </row>
    <row r="25" spans="2:5" x14ac:dyDescent="0.25">
      <c r="B25" s="6" t="s">
        <v>39</v>
      </c>
      <c r="C25" s="7"/>
      <c r="D25" s="37"/>
      <c r="E25" s="38"/>
    </row>
    <row r="26" spans="2:5" x14ac:dyDescent="0.25">
      <c r="B26" s="9" t="s">
        <v>40</v>
      </c>
      <c r="C26" s="10">
        <v>1</v>
      </c>
      <c r="D26" s="67"/>
      <c r="E26" s="40">
        <f>C26*D26</f>
        <v>0</v>
      </c>
    </row>
    <row r="27" spans="2:5" x14ac:dyDescent="0.25">
      <c r="B27" s="9" t="s">
        <v>41</v>
      </c>
      <c r="C27" s="10">
        <v>1</v>
      </c>
      <c r="D27" s="67"/>
      <c r="E27" s="40">
        <f>C27*D27</f>
        <v>0</v>
      </c>
    </row>
    <row r="28" spans="2:5" x14ac:dyDescent="0.25">
      <c r="B28" s="6" t="s">
        <v>42</v>
      </c>
      <c r="C28" s="7"/>
      <c r="D28" s="37"/>
      <c r="E28" s="38"/>
    </row>
    <row r="29" spans="2:5" ht="15" customHeight="1" x14ac:dyDescent="0.25">
      <c r="B29" s="9" t="s">
        <v>43</v>
      </c>
      <c r="C29" s="10">
        <v>34</v>
      </c>
      <c r="D29" s="67"/>
      <c r="E29" s="40">
        <f t="shared" ref="E29:E37" si="4">C29*D29</f>
        <v>0</v>
      </c>
    </row>
    <row r="30" spans="2:5" ht="45" x14ac:dyDescent="0.25">
      <c r="B30" s="9" t="s">
        <v>44</v>
      </c>
      <c r="C30" s="10">
        <v>34</v>
      </c>
      <c r="D30" s="67"/>
      <c r="E30" s="40">
        <f t="shared" si="4"/>
        <v>0</v>
      </c>
    </row>
    <row r="31" spans="2:5" x14ac:dyDescent="0.25">
      <c r="B31" s="9" t="s">
        <v>45</v>
      </c>
      <c r="C31" s="10">
        <v>1</v>
      </c>
      <c r="D31" s="67"/>
      <c r="E31" s="40">
        <f t="shared" si="4"/>
        <v>0</v>
      </c>
    </row>
    <row r="32" spans="2:5" ht="60" x14ac:dyDescent="0.25">
      <c r="B32" s="9" t="s">
        <v>46</v>
      </c>
      <c r="C32" s="10">
        <v>1</v>
      </c>
      <c r="D32" s="67"/>
      <c r="E32" s="40">
        <f t="shared" si="4"/>
        <v>0</v>
      </c>
    </row>
    <row r="33" spans="2:5" s="76" customFormat="1" x14ac:dyDescent="0.25">
      <c r="B33" s="72" t="s">
        <v>95</v>
      </c>
      <c r="C33" s="73">
        <v>1</v>
      </c>
      <c r="D33" s="74"/>
      <c r="E33" s="75">
        <f t="shared" ref="E33:E34" si="5">C33*D33</f>
        <v>0</v>
      </c>
    </row>
    <row r="34" spans="2:5" s="76" customFormat="1" ht="45" x14ac:dyDescent="0.25">
      <c r="B34" s="72" t="s">
        <v>97</v>
      </c>
      <c r="C34" s="73">
        <v>1</v>
      </c>
      <c r="D34" s="74"/>
      <c r="E34" s="75">
        <f t="shared" si="5"/>
        <v>0</v>
      </c>
    </row>
    <row r="35" spans="2:5" x14ac:dyDescent="0.25">
      <c r="B35" s="9" t="s">
        <v>47</v>
      </c>
      <c r="C35" s="10">
        <v>30</v>
      </c>
      <c r="D35" s="67"/>
      <c r="E35" s="40">
        <f t="shared" si="4"/>
        <v>0</v>
      </c>
    </row>
    <row r="36" spans="2:5" ht="45" x14ac:dyDescent="0.25">
      <c r="B36" s="9" t="s">
        <v>48</v>
      </c>
      <c r="C36" s="10">
        <v>30</v>
      </c>
      <c r="D36" s="67"/>
      <c r="E36" s="40">
        <f t="shared" si="4"/>
        <v>0</v>
      </c>
    </row>
    <row r="37" spans="2:5" x14ac:dyDescent="0.25">
      <c r="B37" s="9" t="s">
        <v>49</v>
      </c>
      <c r="C37" s="10">
        <v>1</v>
      </c>
      <c r="D37" s="67"/>
      <c r="E37" s="40">
        <f t="shared" si="4"/>
        <v>0</v>
      </c>
    </row>
    <row r="38" spans="2:5" x14ac:dyDescent="0.25">
      <c r="B38" s="6" t="s">
        <v>50</v>
      </c>
      <c r="C38" s="7"/>
      <c r="D38" s="37"/>
      <c r="E38" s="38"/>
    </row>
    <row r="39" spans="2:5" ht="30.75" thickBot="1" x14ac:dyDescent="0.3">
      <c r="B39" s="50" t="s">
        <v>51</v>
      </c>
      <c r="C39" s="51">
        <v>1</v>
      </c>
      <c r="D39" s="71">
        <f>'Kabelové rozvody K5'!E38</f>
        <v>0</v>
      </c>
      <c r="E39" s="52">
        <f>C39*D39</f>
        <v>0</v>
      </c>
    </row>
    <row r="40" spans="2:5" ht="15.75" thickBot="1" x14ac:dyDescent="0.3">
      <c r="D40" s="4"/>
      <c r="E40" s="4"/>
    </row>
    <row r="41" spans="2:5" x14ac:dyDescent="0.25">
      <c r="B41" s="86" t="s">
        <v>52</v>
      </c>
      <c r="C41" s="87"/>
      <c r="D41" s="88"/>
      <c r="E41" s="41">
        <f>SUM(E4:E39)</f>
        <v>0</v>
      </c>
    </row>
    <row r="42" spans="2:5" ht="15.75" thickBot="1" x14ac:dyDescent="0.3">
      <c r="B42" s="89" t="s">
        <v>53</v>
      </c>
      <c r="C42" s="90"/>
      <c r="D42" s="91"/>
      <c r="E42" s="42">
        <f>E41*0.21</f>
        <v>0</v>
      </c>
    </row>
    <row r="43" spans="2:5" ht="19.5" thickBot="1" x14ac:dyDescent="0.3">
      <c r="B43" s="92" t="s">
        <v>54</v>
      </c>
      <c r="C43" s="93"/>
      <c r="D43" s="94"/>
      <c r="E43" s="43">
        <f>E41+E42</f>
        <v>0</v>
      </c>
    </row>
    <row r="44" spans="2:5" x14ac:dyDescent="0.25">
      <c r="D44" s="4"/>
      <c r="E44" s="4"/>
    </row>
    <row r="45" spans="2:5" x14ac:dyDescent="0.25">
      <c r="D45" s="4"/>
      <c r="E45" s="4"/>
    </row>
    <row r="47" spans="2:5" x14ac:dyDescent="0.25">
      <c r="D47" s="44"/>
    </row>
    <row r="48" spans="2:5" x14ac:dyDescent="0.25">
      <c r="D48" s="44"/>
    </row>
    <row r="49" spans="4:4" x14ac:dyDescent="0.25">
      <c r="D49" s="44"/>
    </row>
    <row r="50" spans="4:4" x14ac:dyDescent="0.25">
      <c r="D50" s="44"/>
    </row>
  </sheetData>
  <sheetProtection algorithmName="SHA-512" hashValue="uxOS13Sb540QHKkUFSDKXBnPmnLR4P9Z5UXgp2t5WqePCdbZd06MnQHEsN8zZMfce1xuM0XCw8kyV4Z3R7O5GA==" saltValue="EjTnhLakSZHrXaprVNem+g==" spinCount="100000" sheet="1" objects="1" scenarios="1"/>
  <mergeCells count="4">
    <mergeCell ref="I2:N2"/>
    <mergeCell ref="B41:D41"/>
    <mergeCell ref="B42:D42"/>
    <mergeCell ref="B43:D4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2731-78E3-E54D-811A-25F7B985C019}">
  <dimension ref="B1:N38"/>
  <sheetViews>
    <sheetView zoomScaleNormal="100" workbookViewId="0">
      <selection activeCell="E14" sqref="E14"/>
    </sheetView>
  </sheetViews>
  <sheetFormatPr defaultColWidth="9.28515625" defaultRowHeight="15" x14ac:dyDescent="0.25"/>
  <cols>
    <col min="1" max="1" width="5" customWidth="1"/>
    <col min="2" max="2" width="44" customWidth="1"/>
    <col min="3" max="3" width="16.7109375" customWidth="1"/>
    <col min="4" max="4" width="25" customWidth="1"/>
    <col min="5" max="5" width="29" customWidth="1"/>
    <col min="6" max="6" width="5.7109375" customWidth="1"/>
    <col min="7" max="7" width="3.42578125" customWidth="1"/>
    <col min="8" max="8" width="180.7109375" customWidth="1"/>
    <col min="13" max="13" width="158.7109375" customWidth="1"/>
  </cols>
  <sheetData>
    <row r="1" spans="2:14" s="4" customFormat="1" ht="15.75" thickBot="1" x14ac:dyDescent="0.3">
      <c r="D1" s="36"/>
      <c r="E1" s="36"/>
    </row>
    <row r="2" spans="2:14" s="1" customFormat="1" ht="30.75" thickBot="1" x14ac:dyDescent="0.3">
      <c r="B2" s="3" t="s">
        <v>4</v>
      </c>
      <c r="C2" s="2" t="s">
        <v>15</v>
      </c>
      <c r="D2" s="45" t="s">
        <v>16</v>
      </c>
      <c r="E2" s="2" t="s">
        <v>17</v>
      </c>
      <c r="I2" s="85"/>
      <c r="J2" s="85"/>
      <c r="K2" s="85"/>
      <c r="L2" s="85"/>
      <c r="M2" s="85"/>
      <c r="N2" s="85"/>
    </row>
    <row r="3" spans="2:14" s="1" customFormat="1" ht="22.5" customHeight="1" thickBot="1" x14ac:dyDescent="0.3">
      <c r="B3" s="95" t="s">
        <v>55</v>
      </c>
      <c r="C3" s="96"/>
      <c r="D3" s="97"/>
      <c r="E3" s="98"/>
      <c r="I3" s="49"/>
      <c r="J3" s="49"/>
      <c r="K3" s="49"/>
      <c r="L3" s="49"/>
      <c r="M3" s="49"/>
      <c r="N3" s="49"/>
    </row>
    <row r="4" spans="2:14" x14ac:dyDescent="0.25">
      <c r="B4" s="12" t="s">
        <v>56</v>
      </c>
      <c r="C4" s="64">
        <v>2</v>
      </c>
      <c r="D4" s="68"/>
      <c r="E4" s="55">
        <f>C4*D4</f>
        <v>0</v>
      </c>
    </row>
    <row r="5" spans="2:14" ht="30" x14ac:dyDescent="0.25">
      <c r="B5" s="9" t="s">
        <v>57</v>
      </c>
      <c r="C5" s="65">
        <v>2</v>
      </c>
      <c r="D5" s="69"/>
      <c r="E5" s="56">
        <f t="shared" ref="E5:E18" si="0">C5*D5</f>
        <v>0</v>
      </c>
    </row>
    <row r="6" spans="2:14" x14ac:dyDescent="0.25">
      <c r="B6" s="9" t="s">
        <v>58</v>
      </c>
      <c r="C6" s="65">
        <v>2</v>
      </c>
      <c r="D6" s="69"/>
      <c r="E6" s="56">
        <f t="shared" si="0"/>
        <v>0</v>
      </c>
    </row>
    <row r="7" spans="2:14" x14ac:dyDescent="0.25">
      <c r="B7" s="9" t="s">
        <v>59</v>
      </c>
      <c r="C7" s="65">
        <v>4</v>
      </c>
      <c r="D7" s="69"/>
      <c r="E7" s="56">
        <f t="shared" si="0"/>
        <v>0</v>
      </c>
    </row>
    <row r="8" spans="2:14" x14ac:dyDescent="0.25">
      <c r="B8" s="9" t="s">
        <v>60</v>
      </c>
      <c r="C8" s="65">
        <v>48</v>
      </c>
      <c r="D8" s="69"/>
      <c r="E8" s="56">
        <f t="shared" si="0"/>
        <v>0</v>
      </c>
    </row>
    <row r="9" spans="2:14" x14ac:dyDescent="0.25">
      <c r="B9" s="9" t="s">
        <v>61</v>
      </c>
      <c r="C9" s="65">
        <v>24</v>
      </c>
      <c r="D9" s="69"/>
      <c r="E9" s="56">
        <f t="shared" si="0"/>
        <v>0</v>
      </c>
    </row>
    <row r="10" spans="2:14" x14ac:dyDescent="0.25">
      <c r="B10" s="9" t="s">
        <v>62</v>
      </c>
      <c r="C10" s="65">
        <v>48</v>
      </c>
      <c r="D10" s="69"/>
      <c r="E10" s="56">
        <f t="shared" si="0"/>
        <v>0</v>
      </c>
    </row>
    <row r="11" spans="2:14" x14ac:dyDescent="0.25">
      <c r="B11" s="9" t="s">
        <v>63</v>
      </c>
      <c r="C11" s="65">
        <v>70</v>
      </c>
      <c r="D11" s="69"/>
      <c r="E11" s="56">
        <f t="shared" si="0"/>
        <v>0</v>
      </c>
    </row>
    <row r="12" spans="2:14" x14ac:dyDescent="0.25">
      <c r="B12" s="9" t="s">
        <v>64</v>
      </c>
      <c r="C12" s="65">
        <v>48</v>
      </c>
      <c r="D12" s="69"/>
      <c r="E12" s="56">
        <f t="shared" si="0"/>
        <v>0</v>
      </c>
    </row>
    <row r="13" spans="2:14" x14ac:dyDescent="0.25">
      <c r="B13" s="9" t="s">
        <v>65</v>
      </c>
      <c r="C13" s="65">
        <v>1</v>
      </c>
      <c r="D13" s="69"/>
      <c r="E13" s="56">
        <f t="shared" si="0"/>
        <v>0</v>
      </c>
    </row>
    <row r="14" spans="2:14" x14ac:dyDescent="0.25">
      <c r="B14" s="9" t="s">
        <v>66</v>
      </c>
      <c r="C14" s="65">
        <v>1</v>
      </c>
      <c r="D14" s="69"/>
      <c r="E14" s="56">
        <f t="shared" si="0"/>
        <v>0</v>
      </c>
    </row>
    <row r="15" spans="2:14" x14ac:dyDescent="0.25">
      <c r="B15" s="9" t="s">
        <v>67</v>
      </c>
      <c r="C15" s="65">
        <v>1</v>
      </c>
      <c r="D15" s="69"/>
      <c r="E15" s="56">
        <f t="shared" si="0"/>
        <v>0</v>
      </c>
    </row>
    <row r="16" spans="2:14" x14ac:dyDescent="0.25">
      <c r="B16" s="9" t="s">
        <v>68</v>
      </c>
      <c r="C16" s="65">
        <v>1</v>
      </c>
      <c r="D16" s="69"/>
      <c r="E16" s="56">
        <f t="shared" si="0"/>
        <v>0</v>
      </c>
    </row>
    <row r="17" spans="2:5" ht="30" x14ac:dyDescent="0.25">
      <c r="B17" s="9" t="s">
        <v>69</v>
      </c>
      <c r="C17" s="65">
        <v>1</v>
      </c>
      <c r="D17" s="69"/>
      <c r="E17" s="56">
        <f t="shared" si="0"/>
        <v>0</v>
      </c>
    </row>
    <row r="18" spans="2:5" ht="15.75" thickBot="1" x14ac:dyDescent="0.3">
      <c r="B18" s="9" t="s">
        <v>70</v>
      </c>
      <c r="C18" s="65">
        <v>1</v>
      </c>
      <c r="D18" s="70"/>
      <c r="E18" s="57">
        <f t="shared" si="0"/>
        <v>0</v>
      </c>
    </row>
    <row r="19" spans="2:5" ht="22.5" customHeight="1" thickBot="1" x14ac:dyDescent="0.3">
      <c r="B19" s="99" t="s">
        <v>71</v>
      </c>
      <c r="C19" s="97"/>
      <c r="D19" s="97"/>
      <c r="E19" s="100"/>
    </row>
    <row r="20" spans="2:5" ht="30" x14ac:dyDescent="0.25">
      <c r="B20" s="54" t="s">
        <v>72</v>
      </c>
      <c r="C20" s="53">
        <v>2</v>
      </c>
      <c r="D20" s="68"/>
      <c r="E20" s="58">
        <f t="shared" ref="E20:E36" si="1">C20*D20</f>
        <v>0</v>
      </c>
    </row>
    <row r="21" spans="2:5" ht="30" x14ac:dyDescent="0.25">
      <c r="B21" s="9" t="s">
        <v>73</v>
      </c>
      <c r="C21" s="10">
        <v>2</v>
      </c>
      <c r="D21" s="69"/>
      <c r="E21" s="59">
        <f t="shared" si="1"/>
        <v>0</v>
      </c>
    </row>
    <row r="22" spans="2:5" x14ac:dyDescent="0.25">
      <c r="B22" s="9" t="s">
        <v>74</v>
      </c>
      <c r="C22" s="10">
        <v>54</v>
      </c>
      <c r="D22" s="69"/>
      <c r="E22" s="59">
        <f t="shared" si="1"/>
        <v>0</v>
      </c>
    </row>
    <row r="23" spans="2:5" x14ac:dyDescent="0.25">
      <c r="B23" s="9" t="s">
        <v>75</v>
      </c>
      <c r="C23" s="10">
        <v>800</v>
      </c>
      <c r="D23" s="69"/>
      <c r="E23" s="59">
        <f t="shared" si="1"/>
        <v>0</v>
      </c>
    </row>
    <row r="24" spans="2:5" x14ac:dyDescent="0.25">
      <c r="B24" s="9" t="s">
        <v>76</v>
      </c>
      <c r="C24" s="10">
        <v>27</v>
      </c>
      <c r="D24" s="69"/>
      <c r="E24" s="59">
        <f t="shared" si="1"/>
        <v>0</v>
      </c>
    </row>
    <row r="25" spans="2:5" x14ac:dyDescent="0.25">
      <c r="B25" s="9" t="s">
        <v>77</v>
      </c>
      <c r="C25" s="10">
        <v>27</v>
      </c>
      <c r="D25" s="69"/>
      <c r="E25" s="59">
        <f t="shared" si="1"/>
        <v>0</v>
      </c>
    </row>
    <row r="26" spans="2:5" x14ac:dyDescent="0.25">
      <c r="B26" s="9" t="s">
        <v>78</v>
      </c>
      <c r="C26" s="10">
        <v>27</v>
      </c>
      <c r="D26" s="69"/>
      <c r="E26" s="59">
        <f t="shared" si="1"/>
        <v>0</v>
      </c>
    </row>
    <row r="27" spans="2:5" ht="30" x14ac:dyDescent="0.25">
      <c r="B27" s="9" t="s">
        <v>79</v>
      </c>
      <c r="C27" s="10">
        <v>27</v>
      </c>
      <c r="D27" s="69"/>
      <c r="E27" s="59">
        <f t="shared" si="1"/>
        <v>0</v>
      </c>
    </row>
    <row r="28" spans="2:5" x14ac:dyDescent="0.25">
      <c r="B28" s="9" t="s">
        <v>80</v>
      </c>
      <c r="C28" s="10">
        <v>100</v>
      </c>
      <c r="D28" s="69"/>
      <c r="E28" s="59">
        <f t="shared" si="1"/>
        <v>0</v>
      </c>
    </row>
    <row r="29" spans="2:5" x14ac:dyDescent="0.25">
      <c r="B29" s="9" t="s">
        <v>66</v>
      </c>
      <c r="C29" s="10">
        <v>1</v>
      </c>
      <c r="D29" s="69"/>
      <c r="E29" s="59">
        <f t="shared" si="1"/>
        <v>0</v>
      </c>
    </row>
    <row r="30" spans="2:5" x14ac:dyDescent="0.25">
      <c r="B30" s="9" t="s">
        <v>81</v>
      </c>
      <c r="C30" s="10">
        <v>1</v>
      </c>
      <c r="D30" s="69"/>
      <c r="E30" s="59">
        <f t="shared" si="1"/>
        <v>0</v>
      </c>
    </row>
    <row r="31" spans="2:5" x14ac:dyDescent="0.25">
      <c r="B31" s="9" t="s">
        <v>82</v>
      </c>
      <c r="C31" s="10">
        <v>1</v>
      </c>
      <c r="D31" s="69"/>
      <c r="E31" s="59">
        <f t="shared" si="1"/>
        <v>0</v>
      </c>
    </row>
    <row r="32" spans="2:5" ht="30" x14ac:dyDescent="0.25">
      <c r="B32" s="9" t="s">
        <v>83</v>
      </c>
      <c r="C32" s="10">
        <v>1</v>
      </c>
      <c r="D32" s="69"/>
      <c r="E32" s="59">
        <f t="shared" si="1"/>
        <v>0</v>
      </c>
    </row>
    <row r="33" spans="2:5" ht="15.75" thickBot="1" x14ac:dyDescent="0.3">
      <c r="B33" s="9" t="s">
        <v>67</v>
      </c>
      <c r="C33" s="10">
        <v>1</v>
      </c>
      <c r="D33" s="69"/>
      <c r="E33" s="59">
        <f t="shared" si="1"/>
        <v>0</v>
      </c>
    </row>
    <row r="34" spans="2:5" x14ac:dyDescent="0.25">
      <c r="B34" s="9" t="s">
        <v>68</v>
      </c>
      <c r="C34" s="10">
        <v>1</v>
      </c>
      <c r="D34" s="68"/>
      <c r="E34" s="59">
        <f t="shared" si="1"/>
        <v>0</v>
      </c>
    </row>
    <row r="35" spans="2:5" ht="30" x14ac:dyDescent="0.25">
      <c r="B35" s="9" t="s">
        <v>69</v>
      </c>
      <c r="C35" s="10">
        <v>1</v>
      </c>
      <c r="D35" s="69"/>
      <c r="E35" s="59">
        <f t="shared" si="1"/>
        <v>0</v>
      </c>
    </row>
    <row r="36" spans="2:5" ht="15.75" thickBot="1" x14ac:dyDescent="0.3">
      <c r="B36" s="50" t="s">
        <v>70</v>
      </c>
      <c r="C36" s="51">
        <v>1</v>
      </c>
      <c r="D36" s="69"/>
      <c r="E36" s="60">
        <f t="shared" si="1"/>
        <v>0</v>
      </c>
    </row>
    <row r="37" spans="2:5" ht="15.75" thickBot="1" x14ac:dyDescent="0.3"/>
    <row r="38" spans="2:5" ht="15.75" thickBot="1" x14ac:dyDescent="0.3">
      <c r="B38" s="101" t="s">
        <v>84</v>
      </c>
      <c r="C38" s="102"/>
      <c r="D38" s="102"/>
      <c r="E38" s="61">
        <f>SUM(E4:E36)</f>
        <v>0</v>
      </c>
    </row>
  </sheetData>
  <sheetProtection algorithmName="SHA-512" hashValue="paOPEf6zwF08bNf/XfQWdA02AsMgrfqooVtS/JbZBgdTZD8MuSMTJZOsJi7Mp4J4h+FU7eoUraByA9fzxf6mPA==" saltValue="Pw8+aR53IIpGwB2eAt/UrQ==" spinCount="100000" sheet="1" objects="1" scenarios="1"/>
  <mergeCells count="4">
    <mergeCell ref="I2:N2"/>
    <mergeCell ref="B3:E3"/>
    <mergeCell ref="B19:E19"/>
    <mergeCell ref="B38:D38"/>
  </mergeCells>
  <pageMargins left="0.7" right="0.7" top="0.78740157499999996" bottom="0.78740157499999996" header="0.3" footer="0.3"/>
  <pageSetup paperSize="9" scale="67" orientation="portrait" horizontalDpi="0" verticalDpi="0" r:id="rId1"/>
  <colBreaks count="1" manualBreakCount="1">
    <brk id="7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173-3609-4274-BD52-E9C0570F23C3}">
  <dimension ref="B1:G10"/>
  <sheetViews>
    <sheetView zoomScaleNormal="100" workbookViewId="0">
      <selection activeCell="D13" sqref="D13"/>
    </sheetView>
  </sheetViews>
  <sheetFormatPr defaultColWidth="8.7109375" defaultRowHeight="15" x14ac:dyDescent="0.25"/>
  <cols>
    <col min="2" max="2" width="44" customWidth="1"/>
    <col min="3" max="6" width="25" customWidth="1"/>
    <col min="7" max="7" width="23" customWidth="1"/>
  </cols>
  <sheetData>
    <row r="1" spans="2:7" ht="15.75" thickBot="1" x14ac:dyDescent="0.3"/>
    <row r="2" spans="2:7" ht="45" x14ac:dyDescent="0.25">
      <c r="B2" s="103" t="s">
        <v>4</v>
      </c>
      <c r="C2" s="14" t="s">
        <v>85</v>
      </c>
      <c r="D2" s="14" t="s">
        <v>85</v>
      </c>
      <c r="E2" s="14" t="s">
        <v>85</v>
      </c>
      <c r="F2" s="14" t="s">
        <v>85</v>
      </c>
      <c r="G2" s="105" t="s">
        <v>86</v>
      </c>
    </row>
    <row r="3" spans="2:7" x14ac:dyDescent="0.25">
      <c r="B3" s="104"/>
      <c r="C3" s="15" t="s">
        <v>87</v>
      </c>
      <c r="D3" s="15" t="s">
        <v>88</v>
      </c>
      <c r="E3" s="15" t="s">
        <v>89</v>
      </c>
      <c r="F3" s="16" t="s">
        <v>90</v>
      </c>
      <c r="G3" s="106"/>
    </row>
    <row r="4" spans="2:7" x14ac:dyDescent="0.25">
      <c r="B4" s="6" t="s">
        <v>18</v>
      </c>
      <c r="C4" s="17"/>
      <c r="D4" s="17"/>
      <c r="E4" s="17"/>
      <c r="F4" s="17"/>
      <c r="G4" s="18"/>
    </row>
    <row r="5" spans="2:7" ht="30" x14ac:dyDescent="0.25">
      <c r="B5" s="9" t="s">
        <v>91</v>
      </c>
      <c r="C5" s="107"/>
      <c r="D5" s="107"/>
      <c r="E5" s="107"/>
      <c r="F5" s="107"/>
      <c r="G5" s="19">
        <f>SUM(C5:F5)</f>
        <v>0</v>
      </c>
    </row>
    <row r="6" spans="2:7" x14ac:dyDescent="0.25">
      <c r="B6" s="6" t="s">
        <v>28</v>
      </c>
      <c r="C6" s="17"/>
      <c r="D6" s="17"/>
      <c r="E6" s="17"/>
      <c r="F6" s="17"/>
      <c r="G6" s="18"/>
    </row>
    <row r="7" spans="2:7" ht="90" x14ac:dyDescent="0.25">
      <c r="B7" s="9" t="s">
        <v>92</v>
      </c>
      <c r="C7" s="107"/>
      <c r="D7" s="107"/>
      <c r="E7" s="107"/>
      <c r="F7" s="107"/>
      <c r="G7" s="19">
        <f>SUM(C7:F7)</f>
        <v>0</v>
      </c>
    </row>
    <row r="8" spans="2:7" x14ac:dyDescent="0.25">
      <c r="B8" s="62" t="s">
        <v>39</v>
      </c>
      <c r="C8" s="17"/>
      <c r="D8" s="17"/>
      <c r="E8" s="17"/>
      <c r="F8" s="17"/>
      <c r="G8" s="20"/>
    </row>
    <row r="9" spans="2:7" ht="45" x14ac:dyDescent="0.25">
      <c r="B9" s="12" t="s">
        <v>93</v>
      </c>
      <c r="C9" s="107"/>
      <c r="D9" s="107"/>
      <c r="E9" s="107"/>
      <c r="F9" s="107"/>
      <c r="G9" s="19">
        <f>SUM(C9:F9)</f>
        <v>0</v>
      </c>
    </row>
    <row r="10" spans="2:7" ht="45.75" thickBot="1" x14ac:dyDescent="0.3">
      <c r="B10" s="63" t="s">
        <v>94</v>
      </c>
      <c r="C10" s="108"/>
      <c r="D10" s="108"/>
      <c r="E10" s="108"/>
      <c r="F10" s="108"/>
      <c r="G10" s="48">
        <f>SUM(C10:F10)</f>
        <v>0</v>
      </c>
    </row>
  </sheetData>
  <sheetProtection algorithmName="SHA-512" hashValue="YL9gdfjalMvKDHUwFu42gqrnSaO2mdmdKGGx8gnKDXABXNZu0UhQcnVr/o6XxQ21VN6nl/Mq5srNFyKdxwAPkA==" saltValue="BeWNoG3CeFFYBw/wc3OX/Q==" spinCount="100000" sheet="1" objects="1" scenarios="1"/>
  <mergeCells count="2">
    <mergeCell ref="B2:B3"/>
    <mergeCell ref="G2:G3"/>
  </mergeCells>
  <pageMargins left="0.7" right="0.7" top="0.75" bottom="0.75" header="0.3" footer="0.3"/>
  <pageSetup paperSize="9" scale="7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C16136A198F4796C3271F5F5AC0F5" ma:contentTypeVersion="12" ma:contentTypeDescription="Vytvoří nový dokument" ma:contentTypeScope="" ma:versionID="7d5e459200dd2e71ec9c4fb31ff18431">
  <xsd:schema xmlns:xsd="http://www.w3.org/2001/XMLSchema" xmlns:xs="http://www.w3.org/2001/XMLSchema" xmlns:p="http://schemas.microsoft.com/office/2006/metadata/properties" xmlns:ns2="5790eb9b-f8a1-4b97-ab57-9162b7a450c1" xmlns:ns3="3f6f9ce2-cbf1-40da-8b18-dba82e22fedd" targetNamespace="http://schemas.microsoft.com/office/2006/metadata/properties" ma:root="true" ma:fieldsID="8e6e0bc91428b601371d55f3d6bb173e" ns2:_="" ns3:_="">
    <xsd:import namespace="5790eb9b-f8a1-4b97-ab57-9162b7a450c1"/>
    <xsd:import namespace="3f6f9ce2-cbf1-40da-8b18-dba82e22f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eb9b-f8a1-4b97-ab57-9162b7a45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d231d84-a06a-4741-bfa5-5194762fc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9ce2-cbf1-40da-8b18-dba82e22fe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720d68-91dc-4c20-a3e6-6df359b0ff05}" ma:internalName="TaxCatchAll" ma:showField="CatchAllData" ma:web="3f6f9ce2-cbf1-40da-8b18-dba82e22f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90eb9b-f8a1-4b97-ab57-9162b7a450c1">
      <Terms xmlns="http://schemas.microsoft.com/office/infopath/2007/PartnerControls"/>
    </lcf76f155ced4ddcb4097134ff3c332f>
    <TaxCatchAll xmlns="3f6f9ce2-cbf1-40da-8b18-dba82e22fedd" xsi:nil="true"/>
  </documentManagement>
</p:properties>
</file>

<file path=customXml/itemProps1.xml><?xml version="1.0" encoding="utf-8"?>
<ds:datastoreItem xmlns:ds="http://schemas.openxmlformats.org/officeDocument/2006/customXml" ds:itemID="{40CEC2A4-381B-4F26-804D-5F18CCA64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E0F23-138D-4703-BDEC-04312D2D9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eb9b-f8a1-4b97-ab57-9162b7a450c1"/>
    <ds:schemaRef ds:uri="3f6f9ce2-cbf1-40da-8b18-dba82e22f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4E83A-F287-45FF-A54C-48FCF284E81E}">
  <ds:schemaRefs>
    <ds:schemaRef ds:uri="5790eb9b-f8a1-4b97-ab57-9162b7a450c1"/>
    <ds:schemaRef ds:uri="http://schemas.microsoft.com/office/2006/documentManagement/types"/>
    <ds:schemaRef ds:uri="http://schemas.microsoft.com/office/infopath/2007/PartnerControls"/>
    <ds:schemaRef ds:uri="3f6f9ce2-cbf1-40da-8b18-dba82e22fed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Pořízení</vt:lpstr>
      <vt:lpstr>Kabelové rozvody K5</vt:lpstr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2019-05-17T12:22:35Z</dcterms:created>
  <dcterms:modified xsi:type="dcterms:W3CDTF">2024-09-04T14:13:15Z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2023-05-21T21:17:04Z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c2aa105d-b2e1-4da8-8ba8-cae53df09f97</vt:lpwstr>
  </property>
  <property fmtid="{D5CDD505-2E9C-101B-9397-08002B2CF9AE}" pid="8" name="MSIP_Label_82a99ebc-0f39-4fac-abab-b8d6469272e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0x0101002EFC16136A198F4796C3271F5F5AC0F5</vt:lpwstr>
  </property>
</Properties>
</file>