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_ projekty\30080111_CLKV 2018\04-AD\03_REALIZACE\03_PD-úpravy\68-NJ úpravy 2 a 3NP\PD uprava\D1409-EPS\"/>
    </mc:Choice>
  </mc:AlternateContent>
  <bookViews>
    <workbookView xWindow="10275" yWindow="330" windowWidth="11550" windowHeight="13890" firstSheet="1" activeTab="1"/>
  </bookViews>
  <sheets>
    <sheet name="Rekapitulace stavby" sheetId="1" state="veryHidden" r:id="rId1"/>
    <sheet name="D.1.4.9 03 - Elektrická požá..." sheetId="9" r:id="rId2"/>
  </sheets>
  <definedNames>
    <definedName name="_xlnm._FilterDatabase" localSheetId="1" hidden="1">'D.1.4.9 03 - Elektrická požá...'!$C$121:$I$143</definedName>
    <definedName name="_xlnm.Print_Titles" localSheetId="1">'D.1.4.9 03 - Elektrická požá...'!$121:$121</definedName>
    <definedName name="_xlnm.Print_Titles" localSheetId="0">'Rekapitulace stavby'!$92:$92</definedName>
    <definedName name="_xlnm.Print_Area" localSheetId="1">'D.1.4.9 03 - Elektrická požá...'!$C$82:$H$103,'D.1.4.9 03 - Elektrická požá...'!$C$109:$H$143</definedName>
    <definedName name="_xlnm.Print_Area" localSheetId="0">'Rekapitulace stavby'!$D$4:$AO$76,'Rekapitulace stavby'!$C$82:$AQ$103</definedName>
  </definedNames>
  <calcPr calcId="152511"/>
</workbook>
</file>

<file path=xl/calcChain.xml><?xml version="1.0" encoding="utf-8"?>
<calcChain xmlns="http://schemas.openxmlformats.org/spreadsheetml/2006/main">
  <c r="AY102" i="1" l="1"/>
  <c r="AX102" i="1"/>
  <c r="BG142" i="9"/>
  <c r="BF142" i="9"/>
  <c r="BE142" i="9"/>
  <c r="BD142" i="9"/>
  <c r="R142" i="9"/>
  <c r="P142" i="9"/>
  <c r="N142" i="9"/>
  <c r="BG140" i="9"/>
  <c r="BF140" i="9"/>
  <c r="BE140" i="9"/>
  <c r="BD140" i="9"/>
  <c r="R140" i="9"/>
  <c r="P140" i="9"/>
  <c r="N140" i="9"/>
  <c r="BG138" i="9"/>
  <c r="BF138" i="9"/>
  <c r="BE138" i="9"/>
  <c r="BD138" i="9"/>
  <c r="R138" i="9"/>
  <c r="P138" i="9"/>
  <c r="N138" i="9"/>
  <c r="BG137" i="9"/>
  <c r="BF137" i="9"/>
  <c r="BE137" i="9"/>
  <c r="BD137" i="9"/>
  <c r="R137" i="9"/>
  <c r="P137" i="9"/>
  <c r="N137" i="9"/>
  <c r="BG135" i="9"/>
  <c r="BF135" i="9"/>
  <c r="BE135" i="9"/>
  <c r="BD135" i="9"/>
  <c r="R135" i="9"/>
  <c r="P135" i="9"/>
  <c r="N135" i="9"/>
  <c r="BG132" i="9"/>
  <c r="BF132" i="9"/>
  <c r="BE132" i="9"/>
  <c r="BD132" i="9"/>
  <c r="R132" i="9"/>
  <c r="P132" i="9"/>
  <c r="N132" i="9"/>
  <c r="BG130" i="9"/>
  <c r="BF130" i="9"/>
  <c r="BE130" i="9"/>
  <c r="BD130" i="9"/>
  <c r="R130" i="9"/>
  <c r="P130" i="9"/>
  <c r="N130" i="9"/>
  <c r="BG128" i="9"/>
  <c r="BF128" i="9"/>
  <c r="BE128" i="9"/>
  <c r="BD128" i="9"/>
  <c r="R128" i="9"/>
  <c r="P128" i="9"/>
  <c r="N128" i="9"/>
  <c r="BG125" i="9"/>
  <c r="BF125" i="9"/>
  <c r="BE125" i="9"/>
  <c r="BD125" i="9"/>
  <c r="R125" i="9"/>
  <c r="P125" i="9"/>
  <c r="N125" i="9"/>
  <c r="F116" i="9"/>
  <c r="E114" i="9"/>
  <c r="F89" i="9"/>
  <c r="E87" i="9"/>
  <c r="E24" i="9"/>
  <c r="E21" i="9"/>
  <c r="E18" i="9"/>
  <c r="F92" i="9" s="1"/>
  <c r="E15" i="9"/>
  <c r="F91" i="9" s="1"/>
  <c r="E7" i="9"/>
  <c r="AY101" i="1"/>
  <c r="AX101" i="1"/>
  <c r="AY100" i="1"/>
  <c r="AX100" i="1"/>
  <c r="AY99" i="1"/>
  <c r="AX99" i="1"/>
  <c r="AY98" i="1"/>
  <c r="AX98" i="1"/>
  <c r="AY97" i="1"/>
  <c r="AX97" i="1"/>
  <c r="AY96" i="1"/>
  <c r="AX96" i="1"/>
  <c r="AY95" i="1"/>
  <c r="AX95" i="1"/>
  <c r="L90" i="1"/>
  <c r="AM90" i="1"/>
  <c r="AM89" i="1"/>
  <c r="L89" i="1"/>
  <c r="AM87" i="1"/>
  <c r="L87" i="1"/>
  <c r="L85" i="1"/>
  <c r="L84" i="1"/>
  <c r="AS94" i="1"/>
  <c r="BI140" i="9"/>
  <c r="BI138" i="9"/>
  <c r="BI130" i="9"/>
  <c r="BI132" i="9"/>
  <c r="BI135" i="9"/>
  <c r="BI125" i="9"/>
  <c r="BI137" i="9"/>
  <c r="BI142" i="9"/>
  <c r="BI128" i="9"/>
  <c r="BI124" i="9" l="1"/>
  <c r="R124" i="9"/>
  <c r="P127" i="9"/>
  <c r="R134" i="9"/>
  <c r="P124" i="9"/>
  <c r="N127" i="9"/>
  <c r="BI134" i="9"/>
  <c r="N124" i="9"/>
  <c r="BI127" i="9"/>
  <c r="R127" i="9"/>
  <c r="P134" i="9"/>
  <c r="N134" i="9"/>
  <c r="F119" i="9"/>
  <c r="BC138" i="9"/>
  <c r="F118" i="9"/>
  <c r="BC135" i="9"/>
  <c r="BC142" i="9"/>
  <c r="BC128" i="9"/>
  <c r="BC130" i="9"/>
  <c r="BC132" i="9"/>
  <c r="BC125" i="9"/>
  <c r="BC137" i="9"/>
  <c r="BC140" i="9"/>
  <c r="BC95" i="1"/>
  <c r="BD95" i="1"/>
  <c r="BB95" i="1"/>
  <c r="AW95" i="1"/>
  <c r="BA95" i="1"/>
  <c r="BC96" i="1"/>
  <c r="BB100" i="1"/>
  <c r="F34" i="9"/>
  <c r="BA102" i="1" s="1"/>
  <c r="BA97" i="1"/>
  <c r="AW97" i="1"/>
  <c r="AW98" i="1"/>
  <c r="BC98" i="1"/>
  <c r="BB99" i="1"/>
  <c r="BD100" i="1"/>
  <c r="AW102" i="1"/>
  <c r="AW96" i="1"/>
  <c r="BA100" i="1"/>
  <c r="F35" i="9"/>
  <c r="BB102" i="1" s="1"/>
  <c r="BA96" i="1"/>
  <c r="BC100" i="1"/>
  <c r="BD101" i="1"/>
  <c r="BC97" i="1"/>
  <c r="BB97" i="1"/>
  <c r="BD98" i="1"/>
  <c r="AW99" i="1"/>
  <c r="BA101" i="1"/>
  <c r="F36" i="9"/>
  <c r="BC102" i="1" s="1"/>
  <c r="BD96" i="1"/>
  <c r="BC99" i="1"/>
  <c r="AW101" i="1"/>
  <c r="F37" i="9"/>
  <c r="BD102" i="1" s="1"/>
  <c r="BB96" i="1"/>
  <c r="BD99" i="1"/>
  <c r="BC101" i="1"/>
  <c r="BD97" i="1"/>
  <c r="BA98" i="1"/>
  <c r="BB98" i="1"/>
  <c r="BA99" i="1"/>
  <c r="AW100" i="1"/>
  <c r="BB101" i="1"/>
  <c r="P123" i="9" l="1"/>
  <c r="AU98" i="1"/>
  <c r="BI123" i="9"/>
  <c r="AU96" i="1"/>
  <c r="N123" i="9"/>
  <c r="R123" i="9"/>
  <c r="AU95" i="1"/>
  <c r="AU97" i="1"/>
  <c r="AU99" i="1"/>
  <c r="AU100" i="1"/>
  <c r="AG101" i="1"/>
  <c r="AG98" i="1"/>
  <c r="AN98" i="1" s="1"/>
  <c r="AG95" i="1"/>
  <c r="AV98" i="1"/>
  <c r="AT98" i="1" s="1"/>
  <c r="AV99" i="1"/>
  <c r="AT99" i="1" s="1"/>
  <c r="F33" i="9"/>
  <c r="AZ102" i="1" s="1"/>
  <c r="AZ95" i="1"/>
  <c r="AV101" i="1"/>
  <c r="AT101" i="1" s="1"/>
  <c r="AV96" i="1"/>
  <c r="AT96" i="1" s="1"/>
  <c r="BA94" i="1"/>
  <c r="AW94" i="1" s="1"/>
  <c r="AK30" i="1" s="1"/>
  <c r="BC94" i="1"/>
  <c r="AY94" i="1" s="1"/>
  <c r="AV97" i="1"/>
  <c r="AT97" i="1" s="1"/>
  <c r="AV100" i="1"/>
  <c r="AT100" i="1" s="1"/>
  <c r="AZ97" i="1"/>
  <c r="AZ100" i="1"/>
  <c r="AV95" i="1"/>
  <c r="AT95" i="1"/>
  <c r="AN95" i="1" s="1"/>
  <c r="AZ101" i="1"/>
  <c r="AZ96" i="1"/>
  <c r="BD94" i="1"/>
  <c r="W33" i="1" s="1"/>
  <c r="BB94" i="1"/>
  <c r="W31" i="1" s="1"/>
  <c r="AG96" i="1"/>
  <c r="AZ98" i="1"/>
  <c r="AZ99" i="1"/>
  <c r="AV102" i="1"/>
  <c r="AT102" i="1" s="1"/>
  <c r="N122" i="9" l="1"/>
  <c r="AU102" i="1" s="1"/>
  <c r="R122" i="9"/>
  <c r="P122" i="9"/>
  <c r="AU101" i="1"/>
  <c r="AU94" i="1" s="1"/>
  <c r="BI122" i="9"/>
  <c r="AN101" i="1"/>
  <c r="AN96" i="1"/>
  <c r="AG99" i="1"/>
  <c r="AX94" i="1"/>
  <c r="AZ94" i="1"/>
  <c r="AV94" i="1" s="1"/>
  <c r="AK29" i="1" s="1"/>
  <c r="W30" i="1"/>
  <c r="AG100" i="1"/>
  <c r="AN100" i="1" s="1"/>
  <c r="W32" i="1"/>
  <c r="AN99" i="1" l="1"/>
  <c r="AG102" i="1"/>
  <c r="AG97" i="1"/>
  <c r="AN97" i="1"/>
  <c r="W29" i="1"/>
  <c r="AT94" i="1"/>
  <c r="AN102" i="1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<sst xmlns="http://schemas.openxmlformats.org/spreadsheetml/2006/main" count="477" uniqueCount="176">
  <si>
    <t>Export Komplet</t>
  </si>
  <si>
    <t/>
  </si>
  <si>
    <t>2.0</t>
  </si>
  <si>
    <t>False</t>
  </si>
  <si>
    <t>{ce582624-d641-4488-971b-3e60e932e7a6}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</si>
  <si>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</si>
  <si>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</si>
  <si>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</si>
  <si>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</si>
  <si>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</si>
  <si>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</si>
  <si>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</si>
  <si>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</si>
  <si>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IMPORT</t>
  </si>
  <si>
    <t>Stavba:</t>
  </si>
  <si>
    <t>2018-57rev17 -  CLKV-prac+poznámky</t>
  </si>
  <si>
    <t>KSO:</t>
  </si>
  <si>
    <t>CC-CZ:</t>
  </si>
  <si>
    <t>Místo:</t>
  </si>
  <si>
    <t xml:space="preserve"> </t>
  </si>
  <si>
    <t>Datum:</t>
  </si>
  <si>
    <t>1. 6. 2021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</si>
  <si>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</si>
  <si>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</si>
  <si>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</si>
  <si>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</si>
  <si>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</si>
  <si>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</si>
  <si>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</si>
  <si>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</si>
  <si>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</si>
  <si>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</si>
  <si>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</si>
  <si>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</si>
  <si>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</si>
  <si>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</si>
  <si>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</si>
  <si>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</si>
  <si>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</si>
  <si>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</si>
  <si>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</si>
  <si>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</si>
  <si>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</si>
  <si>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</si>
  <si>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</si>
  <si>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</si>
  <si>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</si>
  <si>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</si>
  <si>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</si>
  <si>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</si>
  <si>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</si>
  <si>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</si>
  <si>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</si>
  <si>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</si>
  <si>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</si>
  <si>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</si>
  <si>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</si>
  <si>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</si>
  <si>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</si>
  <si>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</si>
  <si>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</si>
  <si>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</si>
  <si>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</si>
  <si>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</si>
  <si>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</si>
  <si>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</si>
  <si>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</si>
  <si>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</si>
  <si>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</si>
  <si>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</si>
  <si>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</si>
  <si>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</si>
  <si>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</si>
  <si>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</si>
  <si>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D.1.4.1</t>
  </si>
  <si>
    <t>Zdravotechnika</t>
  </si>
  <si>
    <t>STA</t>
  </si>
  <si>
    <t>1</t>
  </si>
  <si>
    <t>{3238aaa9-69aa-4eda-9279-b8fff9405c19}</t>
  </si>
  <si>
    <t>2</t>
  </si>
  <si>
    <t>D.1.4.2</t>
  </si>
  <si>
    <t>Vzduchotechnika</t>
  </si>
  <si>
    <t>{608dd3ae-1367-41c8-8f60-28d63963aa6b}</t>
  </si>
  <si>
    <t>D.1.4.3</t>
  </si>
  <si>
    <t>Vytápění</t>
  </si>
  <si>
    <t>{b5123432-df25-45e7-aedf-2bbc1c4e41c6}</t>
  </si>
  <si>
    <t>D.1.4.4</t>
  </si>
  <si>
    <t>Chlazení</t>
  </si>
  <si>
    <t>{35f185ab-aa7f-48da-8bd3-3af84d04bc88}</t>
  </si>
  <si>
    <t>D.1.4.5</t>
  </si>
  <si>
    <t>Měření a regulace</t>
  </si>
  <si>
    <t>{35f36200-90af-432a-a3a6-b3720a3b6f73}</t>
  </si>
  <si>
    <t>D.1.4.6</t>
  </si>
  <si>
    <t>Elektroinstalac...</t>
  </si>
  <si>
    <t>{1abc967d-7628-417f-90f5-bb2bde2c758c}</t>
  </si>
  <si>
    <t>D.1.4.8</t>
  </si>
  <si>
    <t>Slaboproudá zař...</t>
  </si>
  <si>
    <t>{7eb81af4-719f-4840-9a75-4f5b37f73f78}</t>
  </si>
  <si>
    <t>D.1.4.9</t>
  </si>
  <si>
    <t>Elektrická požá...</t>
  </si>
  <si>
    <t>{0ff71a0e-3faf-49ee-b10f-54756c68c923}</t>
  </si>
  <si>
    <t>KRYCÍ LIST SOUPISU PRACÍ</t>
  </si>
  <si>
    <t>Objekt:</t>
  </si>
  <si>
    <t>REKAPITULACE ČLENĚNÍ SOUPISU PRACÍ</t>
  </si>
  <si>
    <t>Kód dílu - Popis</t>
  </si>
  <si>
    <t>Náklady ze soupisu prací</t>
  </si>
  <si>
    <t>-1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</si>
  <si>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</si>
  <si>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</si>
  <si>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</si>
  <si>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</si>
  <si>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</si>
  <si>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</si>
  <si>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</si>
  <si>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</si>
  <si>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</si>
  <si>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</si>
  <si>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</si>
  <si>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</si>
  <si>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</si>
  <si>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</si>
  <si>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4</t>
  </si>
  <si>
    <t>PP</t>
  </si>
  <si>
    <t>7</t>
  </si>
  <si>
    <t>9</t>
  </si>
  <si>
    <t>20</t>
  </si>
  <si>
    <t>22</t>
  </si>
  <si>
    <t>24</t>
  </si>
  <si>
    <t>76</t>
  </si>
  <si>
    <t>80</t>
  </si>
  <si>
    <t>kus</t>
  </si>
  <si>
    <t>11</t>
  </si>
  <si>
    <t>128</t>
  </si>
  <si>
    <t>130</t>
  </si>
  <si>
    <t>140</t>
  </si>
  <si>
    <t>144</t>
  </si>
  <si>
    <t>146</t>
  </si>
  <si>
    <t>Ostatní</t>
  </si>
  <si>
    <t>%</t>
  </si>
  <si>
    <t>D1</t>
  </si>
  <si>
    <t>Pol1</t>
  </si>
  <si>
    <t>Pol12</t>
  </si>
  <si>
    <t>m</t>
  </si>
  <si>
    <t>D2</t>
  </si>
  <si>
    <t>Pol38</t>
  </si>
  <si>
    <t>Pol40</t>
  </si>
  <si>
    <t>D3</t>
  </si>
  <si>
    <t>Pol64</t>
  </si>
  <si>
    <t>Pol65</t>
  </si>
  <si>
    <t>Pol70</t>
  </si>
  <si>
    <t>Pol72</t>
  </si>
  <si>
    <t>Pol73</t>
  </si>
  <si>
    <t>D6</t>
  </si>
  <si>
    <t>hod</t>
  </si>
  <si>
    <t>Kabely</t>
  </si>
  <si>
    <t xml:space="preserve">    D2 - Kabelové trasy, instalační materiál</t>
  </si>
  <si>
    <t xml:space="preserve">    D3 - Kabely</t>
  </si>
  <si>
    <t>Kabelové trasy, instalační materiál</t>
  </si>
  <si>
    <t>Zednické přípomoce a pomocné montážní práce</t>
  </si>
  <si>
    <t>Položky neuvedené ve výkazu nutné pro zprovoznění dle popsaných funkčností v projektu (% z dodávky)</t>
  </si>
  <si>
    <t>Doprava materiálu, zařízení staveniště (% z dodávky)</t>
  </si>
  <si>
    <t>D+M Trubka  1416, 320N, pod omítku, vč. zasekání</t>
  </si>
  <si>
    <t>D+M Trubka 1416, 320N, pod omítku, vč. zasekání</t>
  </si>
  <si>
    <t>Integrace do SW nadstavby</t>
  </si>
  <si>
    <t>Součinnost s ostatními profesemi</t>
  </si>
  <si>
    <t>D.1.4.9 - Elektrická požá...</t>
  </si>
  <si>
    <t>D1 - Elektrická požární signalizace (EPS)</t>
  </si>
  <si>
    <t xml:space="preserve">    D4 - Ústředna, požární hlásiče, sirény a příslušenství EPS</t>
  </si>
  <si>
    <t xml:space="preserve">    D5 - SW nadstavba</t>
  </si>
  <si>
    <t xml:space="preserve">    D6 - Ostatní</t>
  </si>
  <si>
    <t>Elektrická požární signalizace (EPS)</t>
  </si>
  <si>
    <t>D+M Bezhalogenový kabel kruhové linky,  stíněný - 1x2x0,8</t>
  </si>
  <si>
    <t>D+M Bezhalogenový kabel kruhové linky, stíněný - 1x2x0,8</t>
  </si>
  <si>
    <t>D+M Optický hlásič</t>
  </si>
  <si>
    <t>D+M Patice pro hlásiče</t>
  </si>
  <si>
    <t>Doplnění prvků MR a EPS pro šatny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</si>
</sst>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7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42" t="s">
        <v>5</v>
      </c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51" t="s">
        <v>13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52" t="s">
        <v>15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53" t="s">
        <v>1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7"/>
    </row>
    <row r="26" spans="1:71" s="2" customFormat="1" ht="25.9" customHeight="1">
      <c r="A26" s="25"/>
      <c r="B26" s="26"/>
      <c r="C26" s="25"/>
      <c r="D26" s="27" t="s">
        <v>30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54" t="e">
        <f>ROUND(AG94,2)</f>
        <v>#REF!</v>
      </c>
      <c r="AL26" s="155"/>
      <c r="AM26" s="155"/>
      <c r="AN26" s="155"/>
      <c r="AO26" s="155"/>
      <c r="AP26" s="25"/>
      <c r="AQ26" s="25"/>
      <c r="AR26" s="26"/>
      <c r="BE26" s="25"/>
    </row>
    <row r="27" spans="1:71" s="2" customFormat="1" ht="6.95" customHeight="1">
      <c r="A27" s="25"/>
      <c r="B27" s="26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6"/>
      <c r="BE27" s="25"/>
    </row>
    <row r="28" spans="1:71" s="2" customFormat="1" ht="12.75">
      <c r="A28" s="25"/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156" t="s">
        <v>31</v>
      </c>
      <c r="M28" s="156"/>
      <c r="N28" s="156"/>
      <c r="O28" s="156"/>
      <c r="P28" s="156"/>
      <c r="Q28" s="25"/>
      <c r="R28" s="25"/>
      <c r="S28" s="25"/>
      <c r="T28" s="25"/>
      <c r="U28" s="25"/>
      <c r="V28" s="25"/>
      <c r="W28" s="156" t="s">
        <v>32</v>
      </c>
      <c r="X28" s="156"/>
      <c r="Y28" s="156"/>
      <c r="Z28" s="156"/>
      <c r="AA28" s="156"/>
      <c r="AB28" s="156"/>
      <c r="AC28" s="156"/>
      <c r="AD28" s="156"/>
      <c r="AE28" s="156"/>
      <c r="AF28" s="25"/>
      <c r="AG28" s="25"/>
      <c r="AH28" s="25"/>
      <c r="AI28" s="25"/>
      <c r="AJ28" s="25"/>
      <c r="AK28" s="156" t="s">
        <v>33</v>
      </c>
      <c r="AL28" s="156"/>
      <c r="AM28" s="156"/>
      <c r="AN28" s="156"/>
      <c r="AO28" s="156"/>
      <c r="AP28" s="25"/>
      <c r="AQ28" s="25"/>
      <c r="AR28" s="26"/>
      <c r="BE28" s="25"/>
    </row>
    <row r="29" spans="1:71" s="3" customFormat="1" ht="14.45" customHeight="1">
      <c r="B29" s="30"/>
      <c r="D29" s="23" t="s">
        <v>34</v>
      </c>
      <c r="F29" s="23" t="s">
        <v>35</v>
      </c>
      <c r="L29" s="144">
        <v>0.21</v>
      </c>
      <c r="M29" s="145"/>
      <c r="N29" s="145"/>
      <c r="O29" s="145"/>
      <c r="P29" s="145"/>
      <c r="W29" s="146" t="e">
        <f>ROUND(AZ94, 2)</f>
        <v>#REF!</v>
      </c>
      <c r="X29" s="145"/>
      <c r="Y29" s="145"/>
      <c r="Z29" s="145"/>
      <c r="AA29" s="145"/>
      <c r="AB29" s="145"/>
      <c r="AC29" s="145"/>
      <c r="AD29" s="145"/>
      <c r="AE29" s="145"/>
      <c r="AK29" s="146" t="e">
        <f>ROUND(AV94, 2)</f>
        <v>#REF!</v>
      </c>
      <c r="AL29" s="145"/>
      <c r="AM29" s="145"/>
      <c r="AN29" s="145"/>
      <c r="AO29" s="145"/>
      <c r="AR29" s="30"/>
    </row>
    <row r="30" spans="1:71" s="3" customFormat="1" ht="14.45" customHeight="1">
      <c r="B30" s="30"/>
      <c r="F30" s="23" t="s">
        <v>36</v>
      </c>
      <c r="L30" s="144">
        <v>0.15</v>
      </c>
      <c r="M30" s="145"/>
      <c r="N30" s="145"/>
      <c r="O30" s="145"/>
      <c r="P30" s="145"/>
      <c r="W30" s="146" t="e">
        <f>ROUND(BA94, 2)</f>
        <v>#REF!</v>
      </c>
      <c r="X30" s="145"/>
      <c r="Y30" s="145"/>
      <c r="Z30" s="145"/>
      <c r="AA30" s="145"/>
      <c r="AB30" s="145"/>
      <c r="AC30" s="145"/>
      <c r="AD30" s="145"/>
      <c r="AE30" s="145"/>
      <c r="AK30" s="146" t="e">
        <f>ROUND(AW94, 2)</f>
        <v>#REF!</v>
      </c>
      <c r="AL30" s="145"/>
      <c r="AM30" s="145"/>
      <c r="AN30" s="145"/>
      <c r="AO30" s="145"/>
      <c r="AR30" s="30"/>
    </row>
    <row r="31" spans="1:71" s="3" customFormat="1" ht="14.45" hidden="1" customHeight="1">
      <c r="B31" s="30"/>
      <c r="F31" s="23" t="s">
        <v>37</v>
      </c>
      <c r="L31" s="144">
        <v>0.21</v>
      </c>
      <c r="M31" s="145"/>
      <c r="N31" s="145"/>
      <c r="O31" s="145"/>
      <c r="P31" s="145"/>
      <c r="W31" s="146" t="e">
        <f>ROUND(BB94, 2)</f>
        <v>#REF!</v>
      </c>
      <c r="X31" s="145"/>
      <c r="Y31" s="145"/>
      <c r="Z31" s="145"/>
      <c r="AA31" s="145"/>
      <c r="AB31" s="145"/>
      <c r="AC31" s="145"/>
      <c r="AD31" s="145"/>
      <c r="AE31" s="145"/>
      <c r="AK31" s="146">
        <v>0</v>
      </c>
      <c r="AL31" s="145"/>
      <c r="AM31" s="145"/>
      <c r="AN31" s="145"/>
      <c r="AO31" s="145"/>
      <c r="AR31" s="30"/>
    </row>
    <row r="32" spans="1:71" s="3" customFormat="1" ht="14.45" hidden="1" customHeight="1">
      <c r="B32" s="30"/>
      <c r="F32" s="23" t="s">
        <v>38</v>
      </c>
      <c r="L32" s="144">
        <v>0.15</v>
      </c>
      <c r="M32" s="145"/>
      <c r="N32" s="145"/>
      <c r="O32" s="145"/>
      <c r="P32" s="145"/>
      <c r="W32" s="146" t="e">
        <f>ROUND(BC94, 2)</f>
        <v>#REF!</v>
      </c>
      <c r="X32" s="145"/>
      <c r="Y32" s="145"/>
      <c r="Z32" s="145"/>
      <c r="AA32" s="145"/>
      <c r="AB32" s="145"/>
      <c r="AC32" s="145"/>
      <c r="AD32" s="145"/>
      <c r="AE32" s="145"/>
      <c r="AK32" s="146">
        <v>0</v>
      </c>
      <c r="AL32" s="145"/>
      <c r="AM32" s="145"/>
      <c r="AN32" s="145"/>
      <c r="AO32" s="145"/>
      <c r="AR32" s="30"/>
    </row>
    <row r="33" spans="1:57" s="3" customFormat="1" ht="14.45" hidden="1" customHeight="1">
      <c r="B33" s="30"/>
      <c r="F33" s="23" t="s">
        <v>39</v>
      </c>
      <c r="L33" s="144">
        <v>0</v>
      </c>
      <c r="M33" s="145"/>
      <c r="N33" s="145"/>
      <c r="O33" s="145"/>
      <c r="P33" s="145"/>
      <c r="W33" s="146" t="e">
        <f>ROUND(BD94, 2)</f>
        <v>#REF!</v>
      </c>
      <c r="X33" s="145"/>
      <c r="Y33" s="145"/>
      <c r="Z33" s="145"/>
      <c r="AA33" s="145"/>
      <c r="AB33" s="145"/>
      <c r="AC33" s="145"/>
      <c r="AD33" s="145"/>
      <c r="AE33" s="145"/>
      <c r="AK33" s="146">
        <v>0</v>
      </c>
      <c r="AL33" s="145"/>
      <c r="AM33" s="145"/>
      <c r="AN33" s="145"/>
      <c r="AO33" s="145"/>
      <c r="AR33" s="30"/>
    </row>
    <row r="34" spans="1:57" s="2" customFormat="1" ht="6.95" customHeight="1">
      <c r="A34" s="25"/>
      <c r="B34" s="26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6"/>
      <c r="BE34" s="25"/>
    </row>
    <row r="35" spans="1:57" s="2" customFormat="1" ht="25.9" customHeight="1">
      <c r="A35" s="25"/>
      <c r="B35" s="26"/>
      <c r="C35" s="31"/>
      <c r="D35" s="32" t="s">
        <v>40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41</v>
      </c>
      <c r="U35" s="33"/>
      <c r="V35" s="33"/>
      <c r="W35" s="33"/>
      <c r="X35" s="150" t="s">
        <v>42</v>
      </c>
      <c r="Y35" s="148"/>
      <c r="Z35" s="148"/>
      <c r="AA35" s="148"/>
      <c r="AB35" s="148"/>
      <c r="AC35" s="33"/>
      <c r="AD35" s="33"/>
      <c r="AE35" s="33"/>
      <c r="AF35" s="33"/>
      <c r="AG35" s="33"/>
      <c r="AH35" s="33"/>
      <c r="AI35" s="33"/>
      <c r="AJ35" s="33"/>
      <c r="AK35" s="147" t="e">
        <f>SUM(AK26:AK33)</f>
        <v>#REF!</v>
      </c>
      <c r="AL35" s="148"/>
      <c r="AM35" s="148"/>
      <c r="AN35" s="148"/>
      <c r="AO35" s="149"/>
      <c r="AP35" s="31"/>
      <c r="AQ35" s="31"/>
      <c r="AR35" s="26"/>
      <c r="BE35" s="25"/>
    </row>
    <row r="36" spans="1:57" s="2" customFormat="1" ht="6.95" customHeight="1">
      <c r="A36" s="25"/>
      <c r="B36" s="2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6"/>
      <c r="BE36" s="25"/>
    </row>
    <row r="37" spans="1:57" s="2" customFormat="1" ht="14.45" customHeight="1">
      <c r="A37" s="25"/>
      <c r="B37" s="26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6"/>
      <c r="BE37" s="25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5"/>
      <c r="D49" s="36" t="s">
        <v>43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44</v>
      </c>
      <c r="AI49" s="37"/>
      <c r="AJ49" s="37"/>
      <c r="AK49" s="37"/>
      <c r="AL49" s="37"/>
      <c r="AM49" s="37"/>
      <c r="AN49" s="37"/>
      <c r="AO49" s="37"/>
      <c r="AR49" s="35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5"/>
      <c r="B60" s="26"/>
      <c r="C60" s="25"/>
      <c r="D60" s="38" t="s">
        <v>45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8" t="s">
        <v>46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8" t="s">
        <v>45</v>
      </c>
      <c r="AI60" s="28"/>
      <c r="AJ60" s="28"/>
      <c r="AK60" s="28"/>
      <c r="AL60" s="28"/>
      <c r="AM60" s="38" t="s">
        <v>46</v>
      </c>
      <c r="AN60" s="28"/>
      <c r="AO60" s="28"/>
      <c r="AP60" s="25"/>
      <c r="AQ60" s="25"/>
      <c r="AR60" s="26"/>
      <c r="BE60" s="25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5"/>
      <c r="B64" s="26"/>
      <c r="C64" s="25"/>
      <c r="D64" s="36" t="s">
        <v>47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48</v>
      </c>
      <c r="AI64" s="39"/>
      <c r="AJ64" s="39"/>
      <c r="AK64" s="39"/>
      <c r="AL64" s="39"/>
      <c r="AM64" s="39"/>
      <c r="AN64" s="39"/>
      <c r="AO64" s="39"/>
      <c r="AP64" s="25"/>
      <c r="AQ64" s="25"/>
      <c r="AR64" s="26"/>
      <c r="BE64" s="25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5"/>
      <c r="B75" s="26"/>
      <c r="C75" s="25"/>
      <c r="D75" s="38" t="s">
        <v>45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8" t="s">
        <v>46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8" t="s">
        <v>45</v>
      </c>
      <c r="AI75" s="28"/>
      <c r="AJ75" s="28"/>
      <c r="AK75" s="28"/>
      <c r="AL75" s="28"/>
      <c r="AM75" s="38" t="s">
        <v>46</v>
      </c>
      <c r="AN75" s="28"/>
      <c r="AO75" s="28"/>
      <c r="AP75" s="25"/>
      <c r="AQ75" s="25"/>
      <c r="AR75" s="26"/>
      <c r="BE75" s="25"/>
    </row>
    <row r="76" spans="1:57" s="2" customFormat="1">
      <c r="A76" s="25"/>
      <c r="B76" s="26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6"/>
      <c r="BE76" s="25"/>
    </row>
    <row r="77" spans="1:57" s="2" customFormat="1" ht="6.95" customHeight="1">
      <c r="A77" s="25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6"/>
      <c r="BE77" s="25"/>
    </row>
    <row r="81" spans="1:91" s="2" customFormat="1" ht="6.95" customHeight="1">
      <c r="A81" s="25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6"/>
      <c r="BE81" s="25"/>
    </row>
    <row r="82" spans="1:91" s="2" customFormat="1" ht="24.95" customHeight="1">
      <c r="A82" s="25"/>
      <c r="B82" s="26"/>
      <c r="C82" s="18" t="s">
        <v>49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6"/>
      <c r="BE82" s="25"/>
    </row>
    <row r="83" spans="1:91" s="2" customFormat="1" ht="6.95" customHeight="1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6"/>
      <c r="BE83" s="25"/>
    </row>
    <row r="84" spans="1:91" s="4" customFormat="1" ht="12" customHeight="1">
      <c r="B84" s="44"/>
      <c r="C84" s="23" t="s">
        <v>12</v>
      </c>
      <c r="L84" s="4" t="str">
        <f>K5</f>
        <v>IMPORT</v>
      </c>
      <c r="AR84" s="44"/>
    </row>
    <row r="85" spans="1:91" s="5" customFormat="1" ht="36.950000000000003" customHeight="1">
      <c r="B85" s="45"/>
      <c r="C85" s="46" t="s">
        <v>14</v>
      </c>
      <c r="L85" s="167" t="str">
        <f>K6</f>
        <v>2018-57rev17 -  CLKV-prac+poznámky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R85" s="45"/>
    </row>
    <row r="86" spans="1:91" s="2" customFormat="1" ht="6.95" customHeight="1">
      <c r="A86" s="25"/>
      <c r="B86" s="2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6"/>
      <c r="BE86" s="25"/>
    </row>
    <row r="87" spans="1:91" s="2" customFormat="1" ht="12" customHeight="1">
      <c r="A87" s="25"/>
      <c r="B87" s="26"/>
      <c r="C87" s="23" t="s">
        <v>18</v>
      </c>
      <c r="D87" s="25"/>
      <c r="E87" s="25"/>
      <c r="F87" s="25"/>
      <c r="G87" s="25"/>
      <c r="H87" s="25"/>
      <c r="I87" s="25"/>
      <c r="J87" s="25"/>
      <c r="K87" s="25"/>
      <c r="L87" s="47" t="str">
        <f>IF(K8="","",K8)</f>
        <v xml:space="preserve"> </v>
      </c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3" t="s">
        <v>20</v>
      </c>
      <c r="AJ87" s="25"/>
      <c r="AK87" s="25"/>
      <c r="AL87" s="25"/>
      <c r="AM87" s="169" t="str">
        <f>IF(AN8= "","",AN8)</f>
        <v>1. 6. 2021</v>
      </c>
      <c r="AN87" s="169"/>
      <c r="AO87" s="25"/>
      <c r="AP87" s="25"/>
      <c r="AQ87" s="25"/>
      <c r="AR87" s="26"/>
      <c r="BE87" s="25"/>
    </row>
    <row r="88" spans="1:91" s="2" customFormat="1" ht="6.95" customHeight="1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6"/>
      <c r="BE88" s="25"/>
    </row>
    <row r="89" spans="1:91" s="2" customFormat="1" ht="15.2" customHeight="1">
      <c r="A89" s="25"/>
      <c r="B89" s="26"/>
      <c r="C89" s="23" t="s">
        <v>22</v>
      </c>
      <c r="D89" s="25"/>
      <c r="E89" s="25"/>
      <c r="F89" s="25"/>
      <c r="G89" s="25"/>
      <c r="H89" s="25"/>
      <c r="I89" s="25"/>
      <c r="J89" s="25"/>
      <c r="K89" s="25"/>
      <c r="L89" s="4" t="str">
        <f>IF(E11= "","",E11)</f>
        <v xml:space="preserve"> 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3" t="s">
        <v>26</v>
      </c>
      <c r="AJ89" s="25"/>
      <c r="AK89" s="25"/>
      <c r="AL89" s="25"/>
      <c r="AM89" s="170" t="str">
        <f>IF(E17="","",E17)</f>
        <v xml:space="preserve"> </v>
      </c>
      <c r="AN89" s="171"/>
      <c r="AO89" s="171"/>
      <c r="AP89" s="171"/>
      <c r="AQ89" s="25"/>
      <c r="AR89" s="26"/>
      <c r="AS89" s="172" t="s">
        <v>50</v>
      </c>
      <c r="AT89" s="173"/>
      <c r="AU89" s="48"/>
      <c r="AV89" s="48"/>
      <c r="AW89" s="48"/>
      <c r="AX89" s="48"/>
      <c r="AY89" s="48"/>
      <c r="AZ89" s="48"/>
      <c r="BA89" s="48"/>
      <c r="BB89" s="48"/>
      <c r="BC89" s="48"/>
      <c r="BD89" s="49"/>
      <c r="BE89" s="25"/>
    </row>
    <row r="90" spans="1:91" s="2" customFormat="1" ht="15.2" customHeight="1">
      <c r="A90" s="25"/>
      <c r="B90" s="26"/>
      <c r="C90" s="23" t="s">
        <v>25</v>
      </c>
      <c r="D90" s="25"/>
      <c r="E90" s="25"/>
      <c r="F90" s="25"/>
      <c r="G90" s="25"/>
      <c r="H90" s="25"/>
      <c r="I90" s="25"/>
      <c r="J90" s="25"/>
      <c r="K90" s="25"/>
      <c r="L90" s="4" t="str">
        <f>IF(E14="","",E14)</f>
        <v xml:space="preserve"> </v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3" t="s">
        <v>28</v>
      </c>
      <c r="AJ90" s="25"/>
      <c r="AK90" s="25"/>
      <c r="AL90" s="25"/>
      <c r="AM90" s="170" t="str">
        <f>IF(E20="","",E20)</f>
        <v xml:space="preserve"> </v>
      </c>
      <c r="AN90" s="171"/>
      <c r="AO90" s="171"/>
      <c r="AP90" s="171"/>
      <c r="AQ90" s="25"/>
      <c r="AR90" s="26"/>
      <c r="AS90" s="174"/>
      <c r="AT90" s="175"/>
      <c r="AU90" s="50"/>
      <c r="AV90" s="50"/>
      <c r="AW90" s="50"/>
      <c r="AX90" s="50"/>
      <c r="AY90" s="50"/>
      <c r="AZ90" s="50"/>
      <c r="BA90" s="50"/>
      <c r="BB90" s="50"/>
      <c r="BC90" s="50"/>
      <c r="BD90" s="51"/>
      <c r="BE90" s="25"/>
    </row>
    <row r="91" spans="1:91" s="2" customFormat="1" ht="10.9" customHeight="1">
      <c r="A91" s="25"/>
      <c r="B91" s="26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6"/>
      <c r="AS91" s="174"/>
      <c r="AT91" s="175"/>
      <c r="AU91" s="50"/>
      <c r="AV91" s="50"/>
      <c r="AW91" s="50"/>
      <c r="AX91" s="50"/>
      <c r="AY91" s="50"/>
      <c r="AZ91" s="50"/>
      <c r="BA91" s="50"/>
      <c r="BB91" s="50"/>
      <c r="BC91" s="50"/>
      <c r="BD91" s="51"/>
      <c r="BE91" s="25"/>
    </row>
    <row r="92" spans="1:91" s="2" customFormat="1" ht="29.25" customHeight="1">
      <c r="A92" s="25"/>
      <c r="B92" s="26"/>
      <c r="C92" s="162" t="s">
        <v>51</v>
      </c>
      <c r="D92" s="163"/>
      <c r="E92" s="163"/>
      <c r="F92" s="163"/>
      <c r="G92" s="163"/>
      <c r="H92" s="52"/>
      <c r="I92" s="164" t="s">
        <v>52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6" t="s">
        <v>53</v>
      </c>
      <c r="AH92" s="163"/>
      <c r="AI92" s="163"/>
      <c r="AJ92" s="163"/>
      <c r="AK92" s="163"/>
      <c r="AL92" s="163"/>
      <c r="AM92" s="163"/>
      <c r="AN92" s="164" t="s">
        <v>54</v>
      </c>
      <c r="AO92" s="163"/>
      <c r="AP92" s="165"/>
      <c r="AQ92" s="53" t="s">
        <v>55</v>
      </c>
      <c r="AR92" s="26"/>
      <c r="AS92" s="54" t="s">
        <v>56</v>
      </c>
      <c r="AT92" s="55" t="s">
        <v>57</v>
      </c>
      <c r="AU92" s="55" t="s">
        <v>58</v>
      </c>
      <c r="AV92" s="55" t="s">
        <v>59</v>
      </c>
      <c r="AW92" s="55" t="s">
        <v>60</v>
      </c>
      <c r="AX92" s="55" t="s">
        <v>61</v>
      </c>
      <c r="AY92" s="55" t="s">
        <v>62</v>
      </c>
      <c r="AZ92" s="55" t="s">
        <v>63</v>
      </c>
      <c r="BA92" s="55" t="s">
        <v>64</v>
      </c>
      <c r="BB92" s="55" t="s">
        <v>65</v>
      </c>
      <c r="BC92" s="55" t="s">
        <v>66</v>
      </c>
      <c r="BD92" s="56" t="s">
        <v>67</v>
      </c>
      <c r="BE92" s="25"/>
    </row>
    <row r="93" spans="1:91" s="2" customFormat="1" ht="10.9" customHeight="1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6"/>
      <c r="AS93" s="5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9"/>
      <c r="BE93" s="25"/>
    </row>
    <row r="94" spans="1:91" s="6" customFormat="1" ht="32.450000000000003" customHeight="1">
      <c r="B94" s="60"/>
      <c r="C94" s="61" t="s">
        <v>68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60" t="e">
        <f>ROUND(SUM(AG95:AG102),2)</f>
        <v>#REF!</v>
      </c>
      <c r="AH94" s="160"/>
      <c r="AI94" s="160"/>
      <c r="AJ94" s="160"/>
      <c r="AK94" s="160"/>
      <c r="AL94" s="160"/>
      <c r="AM94" s="160"/>
      <c r="AN94" s="161" t="e">
        <f t="shared" ref="AN94:AN102" si="0">SUM(AG94,AT94)</f>
        <v>#REF!</v>
      </c>
      <c r="AO94" s="161"/>
      <c r="AP94" s="161"/>
      <c r="AQ94" s="63" t="s">
        <v>1</v>
      </c>
      <c r="AR94" s="60"/>
      <c r="AS94" s="64">
        <f>ROUND(SUM(AS95:AS102),2)</f>
        <v>0</v>
      </c>
      <c r="AT94" s="65" t="e">
        <f t="shared" ref="AT94:AT102" si="1">ROUND(SUM(AV94:AW94),2)</f>
        <v>#REF!</v>
      </c>
      <c r="AU94" s="66" t="e">
        <f>ROUND(SUM(AU95:AU102),5)</f>
        <v>#REF!</v>
      </c>
      <c r="AV94" s="65" t="e">
        <f>ROUND(AZ94*L29,2)</f>
        <v>#REF!</v>
      </c>
      <c r="AW94" s="65" t="e">
        <f>ROUND(BA94*L30,2)</f>
        <v>#REF!</v>
      </c>
      <c r="AX94" s="65" t="e">
        <f>ROUND(BB94*L29,2)</f>
        <v>#REF!</v>
      </c>
      <c r="AY94" s="65" t="e">
        <f>ROUND(BC94*L30,2)</f>
        <v>#REF!</v>
      </c>
      <c r="AZ94" s="65" t="e">
        <f>ROUND(SUM(AZ95:AZ102),2)</f>
        <v>#REF!</v>
      </c>
      <c r="BA94" s="65" t="e">
        <f>ROUND(SUM(BA95:BA102),2)</f>
        <v>#REF!</v>
      </c>
      <c r="BB94" s="65" t="e">
        <f>ROUND(SUM(BB95:BB102),2)</f>
        <v>#REF!</v>
      </c>
      <c r="BC94" s="65" t="e">
        <f>ROUND(SUM(BC95:BC102),2)</f>
        <v>#REF!</v>
      </c>
      <c r="BD94" s="67" t="e">
        <f>ROUND(SUM(BD95:BD102),2)</f>
        <v>#REF!</v>
      </c>
      <c r="BS94" s="68" t="s">
        <v>69</v>
      </c>
      <c r="BT94" s="68" t="s">
        <v>70</v>
      </c>
      <c r="BU94" s="69" t="s">
        <v>71</v>
      </c>
      <c r="BV94" s="68" t="s">
        <v>13</v>
      </c>
      <c r="BW94" s="68" t="s">
        <v>4</v>
      </c>
      <c r="BX94" s="68" t="s">
        <v>72</v>
      </c>
      <c r="CL94" s="68" t="s">
        <v>1</v>
      </c>
    </row>
    <row r="95" spans="1:91" s="7" customFormat="1" ht="16.5" customHeight="1">
      <c r="A95" s="70" t="s">
        <v>73</v>
      </c>
      <c r="B95" s="71"/>
      <c r="C95" s="72"/>
      <c r="D95" s="159" t="s">
        <v>74</v>
      </c>
      <c r="E95" s="159"/>
      <c r="F95" s="159"/>
      <c r="G95" s="159"/>
      <c r="H95" s="159"/>
      <c r="I95" s="73"/>
      <c r="J95" s="159" t="s">
        <v>75</v>
      </c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  <c r="AF95" s="159"/>
      <c r="AG95" s="157" t="e">
        <f>#REF!</f>
        <v>#REF!</v>
      </c>
      <c r="AH95" s="158"/>
      <c r="AI95" s="158"/>
      <c r="AJ95" s="158"/>
      <c r="AK95" s="158"/>
      <c r="AL95" s="158"/>
      <c r="AM95" s="158"/>
      <c r="AN95" s="157" t="e">
        <f t="shared" si="0"/>
        <v>#REF!</v>
      </c>
      <c r="AO95" s="158"/>
      <c r="AP95" s="158"/>
      <c r="AQ95" s="74" t="s">
        <v>76</v>
      </c>
      <c r="AR95" s="71"/>
      <c r="AS95" s="75">
        <v>0</v>
      </c>
      <c r="AT95" s="76" t="e">
        <f t="shared" si="1"/>
        <v>#REF!</v>
      </c>
      <c r="AU95" s="77" t="e">
        <f>#REF!</f>
        <v>#REF!</v>
      </c>
      <c r="AV95" s="76" t="e">
        <f>#REF!</f>
        <v>#REF!</v>
      </c>
      <c r="AW95" s="76" t="e">
        <f>#REF!</f>
        <v>#REF!</v>
      </c>
      <c r="AX95" s="76" t="e">
        <f>#REF!</f>
        <v>#REF!</v>
      </c>
      <c r="AY95" s="76" t="e">
        <f>#REF!</f>
        <v>#REF!</v>
      </c>
      <c r="AZ95" s="76" t="e">
        <f>#REF!</f>
        <v>#REF!</v>
      </c>
      <c r="BA95" s="76" t="e">
        <f>#REF!</f>
        <v>#REF!</v>
      </c>
      <c r="BB95" s="76" t="e">
        <f>#REF!</f>
        <v>#REF!</v>
      </c>
      <c r="BC95" s="76" t="e">
        <f>#REF!</f>
        <v>#REF!</v>
      </c>
      <c r="BD95" s="78" t="e">
        <f>#REF!</f>
        <v>#REF!</v>
      </c>
      <c r="BT95" s="79" t="s">
        <v>77</v>
      </c>
      <c r="BV95" s="79" t="s">
        <v>13</v>
      </c>
      <c r="BW95" s="79" t="s">
        <v>78</v>
      </c>
      <c r="BX95" s="79" t="s">
        <v>4</v>
      </c>
      <c r="CL95" s="79" t="s">
        <v>1</v>
      </c>
      <c r="CM95" s="79" t="s">
        <v>79</v>
      </c>
    </row>
    <row r="96" spans="1:91" s="7" customFormat="1" ht="16.5" customHeight="1">
      <c r="A96" s="70" t="s">
        <v>73</v>
      </c>
      <c r="B96" s="71"/>
      <c r="C96" s="72"/>
      <c r="D96" s="159" t="s">
        <v>80</v>
      </c>
      <c r="E96" s="159"/>
      <c r="F96" s="159"/>
      <c r="G96" s="159"/>
      <c r="H96" s="159"/>
      <c r="I96" s="73"/>
      <c r="J96" s="159" t="s">
        <v>81</v>
      </c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  <c r="AC96" s="159"/>
      <c r="AD96" s="159"/>
      <c r="AE96" s="159"/>
      <c r="AF96" s="159"/>
      <c r="AG96" s="157" t="e">
        <f>#REF!</f>
        <v>#REF!</v>
      </c>
      <c r="AH96" s="158"/>
      <c r="AI96" s="158"/>
      <c r="AJ96" s="158"/>
      <c r="AK96" s="158"/>
      <c r="AL96" s="158"/>
      <c r="AM96" s="158"/>
      <c r="AN96" s="157" t="e">
        <f t="shared" si="0"/>
        <v>#REF!</v>
      </c>
      <c r="AO96" s="158"/>
      <c r="AP96" s="158"/>
      <c r="AQ96" s="74" t="s">
        <v>76</v>
      </c>
      <c r="AR96" s="71"/>
      <c r="AS96" s="75">
        <v>0</v>
      </c>
      <c r="AT96" s="76" t="e">
        <f t="shared" si="1"/>
        <v>#REF!</v>
      </c>
      <c r="AU96" s="77" t="e">
        <f>#REF!</f>
        <v>#REF!</v>
      </c>
      <c r="AV96" s="76" t="e">
        <f>#REF!</f>
        <v>#REF!</v>
      </c>
      <c r="AW96" s="76" t="e">
        <f>#REF!</f>
        <v>#REF!</v>
      </c>
      <c r="AX96" s="76" t="e">
        <f>#REF!</f>
        <v>#REF!</v>
      </c>
      <c r="AY96" s="76" t="e">
        <f>#REF!</f>
        <v>#REF!</v>
      </c>
      <c r="AZ96" s="76" t="e">
        <f>#REF!</f>
        <v>#REF!</v>
      </c>
      <c r="BA96" s="76" t="e">
        <f>#REF!</f>
        <v>#REF!</v>
      </c>
      <c r="BB96" s="76" t="e">
        <f>#REF!</f>
        <v>#REF!</v>
      </c>
      <c r="BC96" s="76" t="e">
        <f>#REF!</f>
        <v>#REF!</v>
      </c>
      <c r="BD96" s="78" t="e">
        <f>#REF!</f>
        <v>#REF!</v>
      </c>
      <c r="BT96" s="79" t="s">
        <v>77</v>
      </c>
      <c r="BV96" s="79" t="s">
        <v>13</v>
      </c>
      <c r="BW96" s="79" t="s">
        <v>82</v>
      </c>
      <c r="BX96" s="79" t="s">
        <v>4</v>
      </c>
      <c r="CL96" s="79" t="s">
        <v>1</v>
      </c>
      <c r="CM96" s="79" t="s">
        <v>79</v>
      </c>
    </row>
    <row r="97" spans="1:91" s="7" customFormat="1" ht="16.5" customHeight="1">
      <c r="A97" s="70" t="s">
        <v>73</v>
      </c>
      <c r="B97" s="71"/>
      <c r="C97" s="72"/>
      <c r="D97" s="159" t="s">
        <v>83</v>
      </c>
      <c r="E97" s="159"/>
      <c r="F97" s="159"/>
      <c r="G97" s="159"/>
      <c r="H97" s="159"/>
      <c r="I97" s="73"/>
      <c r="J97" s="159" t="s">
        <v>84</v>
      </c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9"/>
      <c r="Z97" s="159"/>
      <c r="AA97" s="159"/>
      <c r="AB97" s="159"/>
      <c r="AC97" s="159"/>
      <c r="AD97" s="159"/>
      <c r="AE97" s="159"/>
      <c r="AF97" s="159"/>
      <c r="AG97" s="157" t="e">
        <f>#REF!</f>
        <v>#REF!</v>
      </c>
      <c r="AH97" s="158"/>
      <c r="AI97" s="158"/>
      <c r="AJ97" s="158"/>
      <c r="AK97" s="158"/>
      <c r="AL97" s="158"/>
      <c r="AM97" s="158"/>
      <c r="AN97" s="157" t="e">
        <f t="shared" si="0"/>
        <v>#REF!</v>
      </c>
      <c r="AO97" s="158"/>
      <c r="AP97" s="158"/>
      <c r="AQ97" s="74" t="s">
        <v>76</v>
      </c>
      <c r="AR97" s="71"/>
      <c r="AS97" s="75">
        <v>0</v>
      </c>
      <c r="AT97" s="76" t="e">
        <f t="shared" si="1"/>
        <v>#REF!</v>
      </c>
      <c r="AU97" s="77" t="e">
        <f>#REF!</f>
        <v>#REF!</v>
      </c>
      <c r="AV97" s="76" t="e">
        <f>#REF!</f>
        <v>#REF!</v>
      </c>
      <c r="AW97" s="76" t="e">
        <f>#REF!</f>
        <v>#REF!</v>
      </c>
      <c r="AX97" s="76" t="e">
        <f>#REF!</f>
        <v>#REF!</v>
      </c>
      <c r="AY97" s="76" t="e">
        <f>#REF!</f>
        <v>#REF!</v>
      </c>
      <c r="AZ97" s="76" t="e">
        <f>#REF!</f>
        <v>#REF!</v>
      </c>
      <c r="BA97" s="76" t="e">
        <f>#REF!</f>
        <v>#REF!</v>
      </c>
      <c r="BB97" s="76" t="e">
        <f>#REF!</f>
        <v>#REF!</v>
      </c>
      <c r="BC97" s="76" t="e">
        <f>#REF!</f>
        <v>#REF!</v>
      </c>
      <c r="BD97" s="78" t="e">
        <f>#REF!</f>
        <v>#REF!</v>
      </c>
      <c r="BT97" s="79" t="s">
        <v>77</v>
      </c>
      <c r="BV97" s="79" t="s">
        <v>13</v>
      </c>
      <c r="BW97" s="79" t="s">
        <v>85</v>
      </c>
      <c r="BX97" s="79" t="s">
        <v>4</v>
      </c>
      <c r="CL97" s="79" t="s">
        <v>1</v>
      </c>
      <c r="CM97" s="79" t="s">
        <v>79</v>
      </c>
    </row>
    <row r="98" spans="1:91" s="7" customFormat="1" ht="16.5" customHeight="1">
      <c r="A98" s="70" t="s">
        <v>73</v>
      </c>
      <c r="B98" s="71"/>
      <c r="C98" s="72"/>
      <c r="D98" s="159" t="s">
        <v>86</v>
      </c>
      <c r="E98" s="159"/>
      <c r="F98" s="159"/>
      <c r="G98" s="159"/>
      <c r="H98" s="159"/>
      <c r="I98" s="73"/>
      <c r="J98" s="159" t="s">
        <v>87</v>
      </c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59"/>
      <c r="Z98" s="159"/>
      <c r="AA98" s="159"/>
      <c r="AB98" s="159"/>
      <c r="AC98" s="159"/>
      <c r="AD98" s="159"/>
      <c r="AE98" s="159"/>
      <c r="AF98" s="159"/>
      <c r="AG98" s="157" t="e">
        <f>#REF!</f>
        <v>#REF!</v>
      </c>
      <c r="AH98" s="158"/>
      <c r="AI98" s="158"/>
      <c r="AJ98" s="158"/>
      <c r="AK98" s="158"/>
      <c r="AL98" s="158"/>
      <c r="AM98" s="158"/>
      <c r="AN98" s="157" t="e">
        <f t="shared" si="0"/>
        <v>#REF!</v>
      </c>
      <c r="AO98" s="158"/>
      <c r="AP98" s="158"/>
      <c r="AQ98" s="74" t="s">
        <v>76</v>
      </c>
      <c r="AR98" s="71"/>
      <c r="AS98" s="75">
        <v>0</v>
      </c>
      <c r="AT98" s="76" t="e">
        <f t="shared" si="1"/>
        <v>#REF!</v>
      </c>
      <c r="AU98" s="77" t="e">
        <f>#REF!</f>
        <v>#REF!</v>
      </c>
      <c r="AV98" s="76" t="e">
        <f>#REF!</f>
        <v>#REF!</v>
      </c>
      <c r="AW98" s="76" t="e">
        <f>#REF!</f>
        <v>#REF!</v>
      </c>
      <c r="AX98" s="76" t="e">
        <f>#REF!</f>
        <v>#REF!</v>
      </c>
      <c r="AY98" s="76" t="e">
        <f>#REF!</f>
        <v>#REF!</v>
      </c>
      <c r="AZ98" s="76" t="e">
        <f>#REF!</f>
        <v>#REF!</v>
      </c>
      <c r="BA98" s="76" t="e">
        <f>#REF!</f>
        <v>#REF!</v>
      </c>
      <c r="BB98" s="76" t="e">
        <f>#REF!</f>
        <v>#REF!</v>
      </c>
      <c r="BC98" s="76" t="e">
        <f>#REF!</f>
        <v>#REF!</v>
      </c>
      <c r="BD98" s="78" t="e">
        <f>#REF!</f>
        <v>#REF!</v>
      </c>
      <c r="BT98" s="79" t="s">
        <v>77</v>
      </c>
      <c r="BV98" s="79" t="s">
        <v>13</v>
      </c>
      <c r="BW98" s="79" t="s">
        <v>88</v>
      </c>
      <c r="BX98" s="79" t="s">
        <v>4</v>
      </c>
      <c r="CL98" s="79" t="s">
        <v>1</v>
      </c>
      <c r="CM98" s="79" t="s">
        <v>79</v>
      </c>
    </row>
    <row r="99" spans="1:91" s="7" customFormat="1" ht="16.5" customHeight="1">
      <c r="A99" s="70" t="s">
        <v>73</v>
      </c>
      <c r="B99" s="71"/>
      <c r="C99" s="72"/>
      <c r="D99" s="159" t="s">
        <v>89</v>
      </c>
      <c r="E99" s="159"/>
      <c r="F99" s="159"/>
      <c r="G99" s="159"/>
      <c r="H99" s="159"/>
      <c r="I99" s="73"/>
      <c r="J99" s="159" t="s">
        <v>90</v>
      </c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9"/>
      <c r="Z99" s="159"/>
      <c r="AA99" s="159"/>
      <c r="AB99" s="159"/>
      <c r="AC99" s="159"/>
      <c r="AD99" s="159"/>
      <c r="AE99" s="159"/>
      <c r="AF99" s="159"/>
      <c r="AG99" s="157" t="e">
        <f>#REF!</f>
        <v>#REF!</v>
      </c>
      <c r="AH99" s="158"/>
      <c r="AI99" s="158"/>
      <c r="AJ99" s="158"/>
      <c r="AK99" s="158"/>
      <c r="AL99" s="158"/>
      <c r="AM99" s="158"/>
      <c r="AN99" s="157" t="e">
        <f t="shared" si="0"/>
        <v>#REF!</v>
      </c>
      <c r="AO99" s="158"/>
      <c r="AP99" s="158"/>
      <c r="AQ99" s="74" t="s">
        <v>76</v>
      </c>
      <c r="AR99" s="71"/>
      <c r="AS99" s="75">
        <v>0</v>
      </c>
      <c r="AT99" s="76" t="e">
        <f t="shared" si="1"/>
        <v>#REF!</v>
      </c>
      <c r="AU99" s="77" t="e">
        <f>#REF!</f>
        <v>#REF!</v>
      </c>
      <c r="AV99" s="76" t="e">
        <f>#REF!</f>
        <v>#REF!</v>
      </c>
      <c r="AW99" s="76" t="e">
        <f>#REF!</f>
        <v>#REF!</v>
      </c>
      <c r="AX99" s="76" t="e">
        <f>#REF!</f>
        <v>#REF!</v>
      </c>
      <c r="AY99" s="76" t="e">
        <f>#REF!</f>
        <v>#REF!</v>
      </c>
      <c r="AZ99" s="76" t="e">
        <f>#REF!</f>
        <v>#REF!</v>
      </c>
      <c r="BA99" s="76" t="e">
        <f>#REF!</f>
        <v>#REF!</v>
      </c>
      <c r="BB99" s="76" t="e">
        <f>#REF!</f>
        <v>#REF!</v>
      </c>
      <c r="BC99" s="76" t="e">
        <f>#REF!</f>
        <v>#REF!</v>
      </c>
      <c r="BD99" s="78" t="e">
        <f>#REF!</f>
        <v>#REF!</v>
      </c>
      <c r="BT99" s="79" t="s">
        <v>77</v>
      </c>
      <c r="BV99" s="79" t="s">
        <v>13</v>
      </c>
      <c r="BW99" s="79" t="s">
        <v>91</v>
      </c>
      <c r="BX99" s="79" t="s">
        <v>4</v>
      </c>
      <c r="CL99" s="79" t="s">
        <v>1</v>
      </c>
      <c r="CM99" s="79" t="s">
        <v>79</v>
      </c>
    </row>
    <row r="100" spans="1:91" s="7" customFormat="1" ht="16.5" customHeight="1">
      <c r="A100" s="70" t="s">
        <v>73</v>
      </c>
      <c r="B100" s="71"/>
      <c r="C100" s="72"/>
      <c r="D100" s="159" t="s">
        <v>92</v>
      </c>
      <c r="E100" s="159"/>
      <c r="F100" s="159"/>
      <c r="G100" s="159"/>
      <c r="H100" s="159"/>
      <c r="I100" s="73"/>
      <c r="J100" s="159" t="s">
        <v>93</v>
      </c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/>
      <c r="AF100" s="159"/>
      <c r="AG100" s="157" t="e">
        <f>#REF!</f>
        <v>#REF!</v>
      </c>
      <c r="AH100" s="158"/>
      <c r="AI100" s="158"/>
      <c r="AJ100" s="158"/>
      <c r="AK100" s="158"/>
      <c r="AL100" s="158"/>
      <c r="AM100" s="158"/>
      <c r="AN100" s="157" t="e">
        <f t="shared" si="0"/>
        <v>#REF!</v>
      </c>
      <c r="AO100" s="158"/>
      <c r="AP100" s="158"/>
      <c r="AQ100" s="74" t="s">
        <v>76</v>
      </c>
      <c r="AR100" s="71"/>
      <c r="AS100" s="75">
        <v>0</v>
      </c>
      <c r="AT100" s="76" t="e">
        <f t="shared" si="1"/>
        <v>#REF!</v>
      </c>
      <c r="AU100" s="77" t="e">
        <f>#REF!</f>
        <v>#REF!</v>
      </c>
      <c r="AV100" s="76" t="e">
        <f>#REF!</f>
        <v>#REF!</v>
      </c>
      <c r="AW100" s="76" t="e">
        <f>#REF!</f>
        <v>#REF!</v>
      </c>
      <c r="AX100" s="76" t="e">
        <f>#REF!</f>
        <v>#REF!</v>
      </c>
      <c r="AY100" s="76" t="e">
        <f>#REF!</f>
        <v>#REF!</v>
      </c>
      <c r="AZ100" s="76" t="e">
        <f>#REF!</f>
        <v>#REF!</v>
      </c>
      <c r="BA100" s="76" t="e">
        <f>#REF!</f>
        <v>#REF!</v>
      </c>
      <c r="BB100" s="76" t="e">
        <f>#REF!</f>
        <v>#REF!</v>
      </c>
      <c r="BC100" s="76" t="e">
        <f>#REF!</f>
        <v>#REF!</v>
      </c>
      <c r="BD100" s="78" t="e">
        <f>#REF!</f>
        <v>#REF!</v>
      </c>
      <c r="BT100" s="79" t="s">
        <v>77</v>
      </c>
      <c r="BV100" s="79" t="s">
        <v>13</v>
      </c>
      <c r="BW100" s="79" t="s">
        <v>94</v>
      </c>
      <c r="BX100" s="79" t="s">
        <v>4</v>
      </c>
      <c r="CL100" s="79" t="s">
        <v>1</v>
      </c>
      <c r="CM100" s="79" t="s">
        <v>79</v>
      </c>
    </row>
    <row r="101" spans="1:91" s="7" customFormat="1" ht="16.5" customHeight="1">
      <c r="A101" s="70" t="s">
        <v>73</v>
      </c>
      <c r="B101" s="71"/>
      <c r="C101" s="72"/>
      <c r="D101" s="159" t="s">
        <v>95</v>
      </c>
      <c r="E101" s="159"/>
      <c r="F101" s="159"/>
      <c r="G101" s="159"/>
      <c r="H101" s="159"/>
      <c r="I101" s="73"/>
      <c r="J101" s="159" t="s">
        <v>96</v>
      </c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/>
      <c r="AF101" s="159"/>
      <c r="AG101" s="157" t="e">
        <f>#REF!</f>
        <v>#REF!</v>
      </c>
      <c r="AH101" s="158"/>
      <c r="AI101" s="158"/>
      <c r="AJ101" s="158"/>
      <c r="AK101" s="158"/>
      <c r="AL101" s="158"/>
      <c r="AM101" s="158"/>
      <c r="AN101" s="157" t="e">
        <f t="shared" si="0"/>
        <v>#REF!</v>
      </c>
      <c r="AO101" s="158"/>
      <c r="AP101" s="158"/>
      <c r="AQ101" s="74" t="s">
        <v>76</v>
      </c>
      <c r="AR101" s="71"/>
      <c r="AS101" s="75">
        <v>0</v>
      </c>
      <c r="AT101" s="76" t="e">
        <f t="shared" si="1"/>
        <v>#REF!</v>
      </c>
      <c r="AU101" s="77" t="e">
        <f>#REF!</f>
        <v>#REF!</v>
      </c>
      <c r="AV101" s="76" t="e">
        <f>#REF!</f>
        <v>#REF!</v>
      </c>
      <c r="AW101" s="76" t="e">
        <f>#REF!</f>
        <v>#REF!</v>
      </c>
      <c r="AX101" s="76" t="e">
        <f>#REF!</f>
        <v>#REF!</v>
      </c>
      <c r="AY101" s="76" t="e">
        <f>#REF!</f>
        <v>#REF!</v>
      </c>
      <c r="AZ101" s="76" t="e">
        <f>#REF!</f>
        <v>#REF!</v>
      </c>
      <c r="BA101" s="76" t="e">
        <f>#REF!</f>
        <v>#REF!</v>
      </c>
      <c r="BB101" s="76" t="e">
        <f>#REF!</f>
        <v>#REF!</v>
      </c>
      <c r="BC101" s="76" t="e">
        <f>#REF!</f>
        <v>#REF!</v>
      </c>
      <c r="BD101" s="78" t="e">
        <f>#REF!</f>
        <v>#REF!</v>
      </c>
      <c r="BT101" s="79" t="s">
        <v>77</v>
      </c>
      <c r="BV101" s="79" t="s">
        <v>13</v>
      </c>
      <c r="BW101" s="79" t="s">
        <v>97</v>
      </c>
      <c r="BX101" s="79" t="s">
        <v>4</v>
      </c>
      <c r="CL101" s="79" t="s">
        <v>1</v>
      </c>
      <c r="CM101" s="79" t="s">
        <v>79</v>
      </c>
    </row>
    <row r="102" spans="1:91" s="7" customFormat="1" ht="16.5" customHeight="1">
      <c r="A102" s="70" t="s">
        <v>73</v>
      </c>
      <c r="B102" s="71"/>
      <c r="C102" s="72"/>
      <c r="D102" s="159" t="s">
        <v>98</v>
      </c>
      <c r="E102" s="159"/>
      <c r="F102" s="159"/>
      <c r="G102" s="159"/>
      <c r="H102" s="159"/>
      <c r="I102" s="73"/>
      <c r="J102" s="159" t="s">
        <v>99</v>
      </c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7" t="e">
        <f>'D.1.4.9 03 - Elektrická požá...'!#REF!</f>
        <v>#REF!</v>
      </c>
      <c r="AH102" s="158"/>
      <c r="AI102" s="158"/>
      <c r="AJ102" s="158"/>
      <c r="AK102" s="158"/>
      <c r="AL102" s="158"/>
      <c r="AM102" s="158"/>
      <c r="AN102" s="157" t="e">
        <f t="shared" si="0"/>
        <v>#REF!</v>
      </c>
      <c r="AO102" s="158"/>
      <c r="AP102" s="158"/>
      <c r="AQ102" s="74" t="s">
        <v>76</v>
      </c>
      <c r="AR102" s="71"/>
      <c r="AS102" s="80">
        <v>0</v>
      </c>
      <c r="AT102" s="81" t="e">
        <f t="shared" si="1"/>
        <v>#REF!</v>
      </c>
      <c r="AU102" s="82" t="e">
        <f>'D.1.4.9 03 - Elektrická požá...'!N122</f>
        <v>#REF!</v>
      </c>
      <c r="AV102" s="81" t="e">
        <f>'D.1.4.9 03 - Elektrická požá...'!#REF!</f>
        <v>#REF!</v>
      </c>
      <c r="AW102" s="81" t="e">
        <f>'D.1.4.9 03 - Elektrická požá...'!#REF!</f>
        <v>#REF!</v>
      </c>
      <c r="AX102" s="81" t="e">
        <f>'D.1.4.9 03 - Elektrická požá...'!#REF!</f>
        <v>#REF!</v>
      </c>
      <c r="AY102" s="81" t="e">
        <f>'D.1.4.9 03 - Elektrická požá...'!#REF!</f>
        <v>#REF!</v>
      </c>
      <c r="AZ102" s="81" t="e">
        <f>'D.1.4.9 03 - Elektrická požá...'!F33</f>
        <v>#REF!</v>
      </c>
      <c r="BA102" s="81">
        <f>'D.1.4.9 03 - Elektrická požá...'!F34</f>
        <v>0</v>
      </c>
      <c r="BB102" s="81">
        <f>'D.1.4.9 03 - Elektrická požá...'!F35</f>
        <v>0</v>
      </c>
      <c r="BC102" s="81">
        <f>'D.1.4.9 03 - Elektrická požá...'!F36</f>
        <v>0</v>
      </c>
      <c r="BD102" s="83">
        <f>'D.1.4.9 03 - Elektrická požá...'!F37</f>
        <v>0</v>
      </c>
      <c r="BT102" s="79" t="s">
        <v>77</v>
      </c>
      <c r="BV102" s="79" t="s">
        <v>13</v>
      </c>
      <c r="BW102" s="79" t="s">
        <v>100</v>
      </c>
      <c r="BX102" s="79" t="s">
        <v>4</v>
      </c>
      <c r="CL102" s="79" t="s">
        <v>1</v>
      </c>
      <c r="CM102" s="79" t="s">
        <v>79</v>
      </c>
    </row>
    <row r="103" spans="1:91" s="2" customFormat="1" ht="30" customHeight="1">
      <c r="A103" s="25"/>
      <c r="B103" s="26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6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</row>
    <row r="104" spans="1:91" s="2" customFormat="1" ht="6.95" customHeight="1">
      <c r="A104" s="25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26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</row>
  </sheetData>
  <mergeCells count="68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J98:AF98"/>
    <mergeCell ref="D98:H98"/>
    <mergeCell ref="AN99:AP99"/>
    <mergeCell ref="AG99:AM99"/>
    <mergeCell ref="D99:H99"/>
    <mergeCell ref="J99:AF99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D.1.4.1 - Zdravotechnika'!C2" display="/"/>
    <hyperlink ref="A96" location="'D.1.4.2 - Vzduchotechnika'!C2" display="/"/>
    <hyperlink ref="A97" location="'D.1.4.3 - Vytápění'!C2" display="/"/>
    <hyperlink ref="A98" location="'D.1.4.4 - Chlazení'!C2" display="/"/>
    <hyperlink ref="A99" location="'D.1.4.5 - Měření a regulace'!C2" display="/"/>
    <hyperlink ref="A100" location="'D.1.4.6 - Elektroinstalac...'!C2" display="/"/>
    <hyperlink ref="A101" location="'D.1.4.8 - Slaboproudá zař...'!C2" display="/"/>
    <hyperlink ref="A102" location="'D.1.4.9 - Elektrická požá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3"/>
  <sheetViews>
    <sheetView showGridLines="0" tabSelected="1" topLeftCell="A120" workbookViewId="0">
      <selection activeCell="F135" sqref="F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84"/>
    </row>
    <row r="2" spans="1:44" s="1" customFormat="1" ht="36.950000000000003" customHeight="1">
      <c r="J2" s="142" t="s">
        <v>5</v>
      </c>
      <c r="K2" s="143"/>
      <c r="L2" s="143"/>
      <c r="M2" s="143"/>
      <c r="N2" s="143"/>
      <c r="O2" s="143"/>
      <c r="P2" s="143"/>
      <c r="Q2" s="143"/>
      <c r="R2" s="143"/>
      <c r="S2" s="143"/>
      <c r="T2" s="143"/>
      <c r="AR2" s="14" t="s">
        <v>100</v>
      </c>
    </row>
    <row r="3" spans="1:44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79</v>
      </c>
    </row>
    <row r="4" spans="1:44" s="1" customFormat="1" ht="24.95" hidden="1" customHeight="1">
      <c r="B4" s="17"/>
      <c r="D4" s="18" t="s">
        <v>101</v>
      </c>
      <c r="J4" s="17"/>
      <c r="K4" s="85" t="s">
        <v>10</v>
      </c>
      <c r="AR4" s="14" t="s">
        <v>3</v>
      </c>
    </row>
    <row r="5" spans="1:44" s="1" customFormat="1" ht="6.95" hidden="1" customHeight="1">
      <c r="B5" s="17"/>
      <c r="J5" s="17"/>
    </row>
    <row r="6" spans="1:44" s="1" customFormat="1" ht="12" hidden="1" customHeight="1">
      <c r="B6" s="17"/>
      <c r="D6" s="23" t="s">
        <v>14</v>
      </c>
      <c r="J6" s="17"/>
    </row>
    <row r="7" spans="1:44" s="1" customFormat="1" ht="16.5" hidden="1" customHeight="1">
      <c r="B7" s="17"/>
      <c r="E7" s="177" t="str">
        <f>'Rekapitulace stavby'!K6</f>
        <v>2018-57rev17 -  CLKV-prac+poznámky</v>
      </c>
      <c r="F7" s="178"/>
      <c r="G7" s="178"/>
      <c r="H7" s="178"/>
      <c r="J7" s="17"/>
    </row>
    <row r="8" spans="1:44" s="2" customFormat="1" ht="12" hidden="1" customHeight="1">
      <c r="A8" s="25"/>
      <c r="B8" s="26"/>
      <c r="C8" s="25"/>
      <c r="D8" s="23" t="s">
        <v>102</v>
      </c>
      <c r="E8" s="25"/>
      <c r="F8" s="25"/>
      <c r="G8" s="25"/>
      <c r="H8" s="25"/>
      <c r="I8" s="25"/>
      <c r="J8" s="3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hidden="1" customHeight="1">
      <c r="A9" s="25"/>
      <c r="B9" s="26"/>
      <c r="C9" s="25"/>
      <c r="D9" s="25"/>
      <c r="E9" s="167" t="s">
        <v>165</v>
      </c>
      <c r="F9" s="176"/>
      <c r="G9" s="176"/>
      <c r="H9" s="176"/>
      <c r="I9" s="25"/>
      <c r="J9" s="3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hidden="1">
      <c r="A10" s="25"/>
      <c r="B10" s="26"/>
      <c r="C10" s="25"/>
      <c r="D10" s="25"/>
      <c r="E10" s="25"/>
      <c r="F10" s="25"/>
      <c r="G10" s="25"/>
      <c r="H10" s="25"/>
      <c r="I10" s="25"/>
      <c r="J10" s="3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hidden="1" customHeight="1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hidden="1" customHeight="1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hidden="1" customHeight="1">
      <c r="A13" s="25"/>
      <c r="B13" s="26"/>
      <c r="C13" s="25"/>
      <c r="D13" s="25"/>
      <c r="E13" s="25"/>
      <c r="F13" s="25"/>
      <c r="G13" s="25"/>
      <c r="H13" s="25"/>
      <c r="I13" s="25"/>
      <c r="J13" s="3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hidden="1" customHeight="1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hidden="1" customHeight="1">
      <c r="A15" s="25"/>
      <c r="B15" s="26"/>
      <c r="C15" s="25"/>
      <c r="D15" s="25"/>
      <c r="E15" s="21" t="str">
        <f>IF('Rekapitulace stavby'!E11="","",'Rekapitulace stavby'!E11)</f>
        <v xml:space="preserve"> </v>
      </c>
      <c r="F15" s="25"/>
      <c r="G15" s="25"/>
      <c r="H15" s="25"/>
      <c r="I15" s="25"/>
      <c r="J15" s="3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hidden="1" customHeight="1">
      <c r="A16" s="25"/>
      <c r="B16" s="26"/>
      <c r="C16" s="25"/>
      <c r="D16" s="25"/>
      <c r="E16" s="25"/>
      <c r="F16" s="25"/>
      <c r="G16" s="25"/>
      <c r="H16" s="25"/>
      <c r="I16" s="25"/>
      <c r="J16" s="3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hidden="1" customHeight="1">
      <c r="A17" s="25"/>
      <c r="B17" s="26"/>
      <c r="C17" s="25"/>
      <c r="D17" s="23" t="s">
        <v>25</v>
      </c>
      <c r="E17" s="25"/>
      <c r="F17" s="25"/>
      <c r="G17" s="25"/>
      <c r="H17" s="25"/>
      <c r="I17" s="25"/>
      <c r="J17" s="3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hidden="1" customHeight="1">
      <c r="A18" s="25"/>
      <c r="B18" s="26"/>
      <c r="C18" s="25"/>
      <c r="D18" s="25"/>
      <c r="E18" s="151" t="str">
        <f>'Rekapitulace stavby'!E14</f>
        <v xml:space="preserve"> </v>
      </c>
      <c r="F18" s="151"/>
      <c r="G18" s="151"/>
      <c r="H18" s="151"/>
      <c r="I18" s="25"/>
      <c r="J18" s="3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hidden="1" customHeight="1">
      <c r="A19" s="25"/>
      <c r="B19" s="26"/>
      <c r="C19" s="25"/>
      <c r="D19" s="25"/>
      <c r="E19" s="25"/>
      <c r="F19" s="25"/>
      <c r="G19" s="25"/>
      <c r="H19" s="25"/>
      <c r="I19" s="25"/>
      <c r="J19" s="3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hidden="1" customHeight="1">
      <c r="A20" s="25"/>
      <c r="B20" s="26"/>
      <c r="C20" s="25"/>
      <c r="D20" s="23" t="s">
        <v>26</v>
      </c>
      <c r="E20" s="25"/>
      <c r="F20" s="25"/>
      <c r="G20" s="25"/>
      <c r="H20" s="25"/>
      <c r="I20" s="25"/>
      <c r="J20" s="3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hidden="1" customHeight="1">
      <c r="A21" s="25"/>
      <c r="B21" s="26"/>
      <c r="C21" s="25"/>
      <c r="D21" s="25"/>
      <c r="E21" s="21" t="str">
        <f>IF('Rekapitulace stavby'!E17="","",'Rekapitulace stavby'!E17)</f>
        <v xml:space="preserve"> </v>
      </c>
      <c r="F21" s="25"/>
      <c r="G21" s="25"/>
      <c r="H21" s="25"/>
      <c r="I21" s="25"/>
      <c r="J21" s="3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hidden="1" customHeight="1">
      <c r="A22" s="25"/>
      <c r="B22" s="26"/>
      <c r="C22" s="25"/>
      <c r="D22" s="25"/>
      <c r="E22" s="25"/>
      <c r="F22" s="25"/>
      <c r="G22" s="25"/>
      <c r="H22" s="25"/>
      <c r="I22" s="25"/>
      <c r="J22" s="3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hidden="1" customHeight="1">
      <c r="A23" s="25"/>
      <c r="B23" s="26"/>
      <c r="C23" s="25"/>
      <c r="D23" s="23" t="s">
        <v>28</v>
      </c>
      <c r="E23" s="25"/>
      <c r="F23" s="25"/>
      <c r="G23" s="25"/>
      <c r="H23" s="25"/>
      <c r="I23" s="25"/>
      <c r="J23" s="3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hidden="1" customHeight="1">
      <c r="A24" s="25"/>
      <c r="B24" s="26"/>
      <c r="C24" s="25"/>
      <c r="D24" s="25"/>
      <c r="E24" s="21" t="str">
        <f>IF('Rekapitulace stavby'!E20="","",'Rekapitulace stavby'!E20)</f>
        <v xml:space="preserve"> </v>
      </c>
      <c r="F24" s="25"/>
      <c r="G24" s="25"/>
      <c r="H24" s="25"/>
      <c r="I24" s="25"/>
      <c r="J24" s="3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hidden="1" customHeight="1">
      <c r="A25" s="25"/>
      <c r="B25" s="26"/>
      <c r="C25" s="25"/>
      <c r="D25" s="25"/>
      <c r="E25" s="25"/>
      <c r="F25" s="25"/>
      <c r="G25" s="25"/>
      <c r="H25" s="25"/>
      <c r="I25" s="25"/>
      <c r="J25" s="3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hidden="1" customHeight="1">
      <c r="A26" s="25"/>
      <c r="B26" s="26"/>
      <c r="C26" s="25"/>
      <c r="D26" s="23" t="s">
        <v>29</v>
      </c>
      <c r="E26" s="25"/>
      <c r="F26" s="25"/>
      <c r="G26" s="25"/>
      <c r="H26" s="25"/>
      <c r="I26" s="25"/>
      <c r="J26" s="3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hidden="1" customHeight="1">
      <c r="A27" s="86"/>
      <c r="B27" s="87"/>
      <c r="C27" s="86"/>
      <c r="D27" s="86"/>
      <c r="E27" s="153" t="s">
        <v>1</v>
      </c>
      <c r="F27" s="153"/>
      <c r="G27" s="153"/>
      <c r="H27" s="153"/>
      <c r="I27" s="86"/>
      <c r="J27" s="88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</row>
    <row r="28" spans="1:29" s="2" customFormat="1" ht="6.95" hidden="1" customHeight="1">
      <c r="A28" s="25"/>
      <c r="B28" s="26"/>
      <c r="C28" s="25"/>
      <c r="D28" s="25"/>
      <c r="E28" s="25"/>
      <c r="F28" s="25"/>
      <c r="G28" s="25"/>
      <c r="H28" s="25"/>
      <c r="I28" s="25"/>
      <c r="J28" s="3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hidden="1" customHeight="1">
      <c r="A29" s="25"/>
      <c r="B29" s="26"/>
      <c r="C29" s="25"/>
      <c r="D29" s="58"/>
      <c r="E29" s="58"/>
      <c r="F29" s="58"/>
      <c r="G29" s="58"/>
      <c r="H29" s="58"/>
      <c r="I29" s="58"/>
      <c r="J29" s="3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hidden="1" customHeight="1">
      <c r="A30" s="25"/>
      <c r="B30" s="26"/>
      <c r="C30" s="25"/>
      <c r="D30" s="89" t="s">
        <v>30</v>
      </c>
      <c r="E30" s="25"/>
      <c r="F30" s="25"/>
      <c r="G30" s="25"/>
      <c r="H30" s="25"/>
      <c r="I30" s="25"/>
      <c r="J30" s="3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hidden="1" customHeight="1">
      <c r="A31" s="25"/>
      <c r="B31" s="26"/>
      <c r="C31" s="25"/>
      <c r="D31" s="58"/>
      <c r="E31" s="58"/>
      <c r="F31" s="58"/>
      <c r="G31" s="58"/>
      <c r="H31" s="58"/>
      <c r="I31" s="58"/>
      <c r="J31" s="3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hidden="1" customHeight="1">
      <c r="A32" s="25"/>
      <c r="B32" s="26"/>
      <c r="C32" s="25"/>
      <c r="D32" s="25"/>
      <c r="E32" s="25"/>
      <c r="F32" s="29" t="s">
        <v>32</v>
      </c>
      <c r="G32" s="25"/>
      <c r="H32" s="25"/>
      <c r="I32" s="25"/>
      <c r="J32" s="3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hidden="1" customHeight="1">
      <c r="A33" s="25"/>
      <c r="B33" s="26"/>
      <c r="C33" s="25"/>
      <c r="D33" s="90" t="s">
        <v>34</v>
      </c>
      <c r="E33" s="23" t="s">
        <v>35</v>
      </c>
      <c r="F33" s="91" t="e">
        <f>ROUND((SUM(BC122:BC143)),  2)</f>
        <v>#REF!</v>
      </c>
      <c r="G33" s="25"/>
      <c r="H33" s="25"/>
      <c r="I33" s="25"/>
      <c r="J33" s="3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hidden="1" customHeight="1">
      <c r="A34" s="25"/>
      <c r="B34" s="26"/>
      <c r="C34" s="25"/>
      <c r="D34" s="25"/>
      <c r="E34" s="23" t="s">
        <v>36</v>
      </c>
      <c r="F34" s="91">
        <f>ROUND((SUM(BD122:BD143)),  2)</f>
        <v>0</v>
      </c>
      <c r="G34" s="25"/>
      <c r="H34" s="25"/>
      <c r="I34" s="25"/>
      <c r="J34" s="3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>
      <c r="A35" s="25"/>
      <c r="B35" s="26"/>
      <c r="C35" s="25"/>
      <c r="D35" s="25"/>
      <c r="E35" s="23" t="s">
        <v>37</v>
      </c>
      <c r="F35" s="91">
        <f>ROUND((SUM(BE122:BE143)),  2)</f>
        <v>0</v>
      </c>
      <c r="G35" s="25"/>
      <c r="H35" s="25"/>
      <c r="I35" s="25"/>
      <c r="J35" s="3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>
      <c r="A36" s="25"/>
      <c r="B36" s="26"/>
      <c r="C36" s="25"/>
      <c r="D36" s="25"/>
      <c r="E36" s="23" t="s">
        <v>38</v>
      </c>
      <c r="F36" s="91">
        <f>ROUND((SUM(BF122:BF143)),  2)</f>
        <v>0</v>
      </c>
      <c r="G36" s="25"/>
      <c r="H36" s="25"/>
      <c r="I36" s="25"/>
      <c r="J36" s="3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>
      <c r="A37" s="25"/>
      <c r="B37" s="26"/>
      <c r="C37" s="25"/>
      <c r="D37" s="25"/>
      <c r="E37" s="23" t="s">
        <v>39</v>
      </c>
      <c r="F37" s="91">
        <f>ROUND((SUM(BG122:BG143)),  2)</f>
        <v>0</v>
      </c>
      <c r="G37" s="25"/>
      <c r="H37" s="25"/>
      <c r="I37" s="25"/>
      <c r="J37" s="3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hidden="1" customHeight="1">
      <c r="A38" s="25"/>
      <c r="B38" s="26"/>
      <c r="C38" s="25"/>
      <c r="D38" s="25"/>
      <c r="E38" s="25"/>
      <c r="F38" s="25"/>
      <c r="G38" s="25"/>
      <c r="H38" s="25"/>
      <c r="I38" s="25"/>
      <c r="J38" s="3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hidden="1" customHeight="1">
      <c r="A39" s="25"/>
      <c r="B39" s="26"/>
      <c r="C39" s="92"/>
      <c r="D39" s="93" t="s">
        <v>40</v>
      </c>
      <c r="E39" s="52"/>
      <c r="F39" s="52"/>
      <c r="G39" s="94" t="s">
        <v>41</v>
      </c>
      <c r="H39" s="95" t="s">
        <v>42</v>
      </c>
      <c r="I39" s="96"/>
      <c r="J39" s="3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hidden="1" customHeight="1">
      <c r="A40" s="25"/>
      <c r="B40" s="26"/>
      <c r="C40" s="25"/>
      <c r="D40" s="25"/>
      <c r="E40" s="25"/>
      <c r="F40" s="25"/>
      <c r="G40" s="25"/>
      <c r="H40" s="25"/>
      <c r="I40" s="25"/>
      <c r="J40" s="3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hidden="1" customHeight="1">
      <c r="B41" s="17"/>
      <c r="J41" s="17"/>
    </row>
    <row r="42" spans="1:29" s="1" customFormat="1" ht="14.45" hidden="1" customHeight="1">
      <c r="B42" s="17"/>
      <c r="J42" s="17"/>
    </row>
    <row r="43" spans="1:29" s="1" customFormat="1" ht="14.45" hidden="1" customHeight="1">
      <c r="B43" s="17"/>
      <c r="J43" s="17"/>
    </row>
    <row r="44" spans="1:29" s="1" customFormat="1" ht="14.45" hidden="1" customHeight="1">
      <c r="B44" s="17"/>
      <c r="J44" s="17"/>
    </row>
    <row r="45" spans="1:29" s="1" customFormat="1" ht="14.45" hidden="1" customHeight="1">
      <c r="B45" s="17"/>
      <c r="J45" s="17"/>
    </row>
    <row r="46" spans="1:29" s="1" customFormat="1" ht="14.45" hidden="1" customHeight="1">
      <c r="B46" s="17"/>
      <c r="J46" s="17"/>
    </row>
    <row r="47" spans="1:29" s="1" customFormat="1" ht="14.45" hidden="1" customHeight="1">
      <c r="B47" s="17"/>
      <c r="J47" s="17"/>
    </row>
    <row r="48" spans="1:29" s="1" customFormat="1" ht="14.45" hidden="1" customHeight="1">
      <c r="B48" s="17"/>
      <c r="J48" s="17"/>
    </row>
    <row r="49" spans="1:29" s="1" customFormat="1" ht="14.45" hidden="1" customHeight="1">
      <c r="B49" s="17"/>
      <c r="J49" s="17"/>
    </row>
    <row r="50" spans="1:29" s="2" customFormat="1" ht="14.45" hidden="1" customHeight="1">
      <c r="B50" s="35"/>
      <c r="D50" s="36" t="s">
        <v>43</v>
      </c>
      <c r="E50" s="37"/>
      <c r="F50" s="37"/>
      <c r="G50" s="36" t="s">
        <v>44</v>
      </c>
      <c r="H50" s="37"/>
      <c r="I50" s="37"/>
      <c r="J50" s="35"/>
    </row>
    <row r="51" spans="1:29" hidden="1">
      <c r="B51" s="17"/>
      <c r="J51" s="17"/>
    </row>
    <row r="52" spans="1:29" hidden="1">
      <c r="B52" s="17"/>
      <c r="J52" s="17"/>
    </row>
    <row r="53" spans="1:29" hidden="1">
      <c r="B53" s="17"/>
      <c r="J53" s="17"/>
    </row>
    <row r="54" spans="1:29" hidden="1">
      <c r="B54" s="17"/>
      <c r="J54" s="17"/>
    </row>
    <row r="55" spans="1:29" hidden="1">
      <c r="B55" s="17"/>
      <c r="J55" s="17"/>
    </row>
    <row r="56" spans="1:29" hidden="1">
      <c r="B56" s="17"/>
      <c r="J56" s="17"/>
    </row>
    <row r="57" spans="1:29" hidden="1">
      <c r="B57" s="17"/>
      <c r="J57" s="17"/>
    </row>
    <row r="58" spans="1:29" hidden="1">
      <c r="B58" s="17"/>
      <c r="J58" s="17"/>
    </row>
    <row r="59" spans="1:29" hidden="1">
      <c r="B59" s="17"/>
      <c r="J59" s="17"/>
    </row>
    <row r="60" spans="1:29" hidden="1">
      <c r="B60" s="17"/>
      <c r="J60" s="17"/>
    </row>
    <row r="61" spans="1:29" s="2" customFormat="1" ht="12.75" hidden="1">
      <c r="A61" s="25"/>
      <c r="B61" s="26"/>
      <c r="C61" s="25"/>
      <c r="D61" s="38" t="s">
        <v>45</v>
      </c>
      <c r="E61" s="28"/>
      <c r="F61" s="97" t="s">
        <v>46</v>
      </c>
      <c r="G61" s="38" t="s">
        <v>45</v>
      </c>
      <c r="H61" s="28"/>
      <c r="I61" s="28"/>
      <c r="J61" s="3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hidden="1">
      <c r="B62" s="17"/>
      <c r="J62" s="17"/>
    </row>
    <row r="63" spans="1:29" hidden="1">
      <c r="B63" s="17"/>
      <c r="J63" s="17"/>
    </row>
    <row r="64" spans="1:29" hidden="1">
      <c r="B64" s="17"/>
      <c r="J64" s="17"/>
    </row>
    <row r="65" spans="1:29" s="2" customFormat="1" ht="12.75" hidden="1">
      <c r="A65" s="25"/>
      <c r="B65" s="26"/>
      <c r="C65" s="25"/>
      <c r="D65" s="36" t="s">
        <v>47</v>
      </c>
      <c r="E65" s="39"/>
      <c r="F65" s="39"/>
      <c r="G65" s="36" t="s">
        <v>48</v>
      </c>
      <c r="H65" s="39"/>
      <c r="I65" s="39"/>
      <c r="J65" s="3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hidden="1">
      <c r="B66" s="17"/>
      <c r="J66" s="17"/>
    </row>
    <row r="67" spans="1:29" hidden="1">
      <c r="B67" s="17"/>
      <c r="J67" s="17"/>
    </row>
    <row r="68" spans="1:29" hidden="1">
      <c r="B68" s="17"/>
      <c r="J68" s="17"/>
    </row>
    <row r="69" spans="1:29" hidden="1">
      <c r="B69" s="17"/>
      <c r="J69" s="17"/>
    </row>
    <row r="70" spans="1:29" hidden="1">
      <c r="B70" s="17"/>
      <c r="J70" s="17"/>
    </row>
    <row r="71" spans="1:29" hidden="1">
      <c r="B71" s="17"/>
      <c r="J71" s="17"/>
    </row>
    <row r="72" spans="1:29" hidden="1">
      <c r="B72" s="17"/>
      <c r="J72" s="17"/>
    </row>
    <row r="73" spans="1:29" hidden="1">
      <c r="B73" s="17"/>
      <c r="J73" s="17"/>
    </row>
    <row r="74" spans="1:29" hidden="1">
      <c r="B74" s="17"/>
      <c r="J74" s="17"/>
    </row>
    <row r="75" spans="1:29" hidden="1">
      <c r="B75" s="17"/>
      <c r="J75" s="17"/>
    </row>
    <row r="76" spans="1:29" s="2" customFormat="1" ht="12.75" hidden="1">
      <c r="A76" s="25"/>
      <c r="B76" s="26"/>
      <c r="C76" s="25"/>
      <c r="D76" s="38" t="s">
        <v>45</v>
      </c>
      <c r="E76" s="28"/>
      <c r="F76" s="97" t="s">
        <v>46</v>
      </c>
      <c r="G76" s="38" t="s">
        <v>45</v>
      </c>
      <c r="H76" s="28"/>
      <c r="I76" s="28"/>
      <c r="J76" s="3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hidden="1" customHeight="1">
      <c r="A77" s="25"/>
      <c r="B77" s="40"/>
      <c r="C77" s="41"/>
      <c r="D77" s="41"/>
      <c r="E77" s="41"/>
      <c r="F77" s="41"/>
      <c r="G77" s="41"/>
      <c r="H77" s="41"/>
      <c r="I77" s="41"/>
      <c r="J77" s="3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78" spans="1:29" hidden="1"/>
    <row r="79" spans="1:29" hidden="1"/>
    <row r="80" spans="1:29" hidden="1"/>
    <row r="81" spans="1:45" s="2" customFormat="1" ht="6.95" customHeight="1">
      <c r="A81" s="25"/>
      <c r="B81" s="42"/>
      <c r="C81" s="43"/>
      <c r="D81" s="43"/>
      <c r="E81" s="43"/>
      <c r="F81" s="43"/>
      <c r="G81" s="43"/>
      <c r="H81" s="43"/>
      <c r="I81" s="43"/>
      <c r="J81" s="3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>
      <c r="A82" s="25"/>
      <c r="B82" s="26"/>
      <c r="C82" s="18" t="s">
        <v>103</v>
      </c>
      <c r="D82" s="25"/>
      <c r="E82" s="25"/>
      <c r="F82" s="25"/>
      <c r="G82" s="25"/>
      <c r="H82" s="25"/>
      <c r="I82" s="25"/>
      <c r="J82" s="3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>
      <c r="A83" s="25"/>
      <c r="B83" s="26"/>
      <c r="C83" s="25"/>
      <c r="D83" s="25"/>
      <c r="E83" s="25"/>
      <c r="F83" s="25"/>
      <c r="G83" s="25"/>
      <c r="H83" s="25"/>
      <c r="I83" s="25"/>
      <c r="J83" s="3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16.5" customHeight="1">
      <c r="A85" s="25"/>
      <c r="B85" s="26"/>
      <c r="C85" s="25"/>
      <c r="D85" s="25"/>
      <c r="E85" s="177" t="s">
        <v>175</v>
      </c>
      <c r="F85" s="178"/>
      <c r="G85" s="178"/>
      <c r="H85" s="178"/>
      <c r="I85" s="25"/>
      <c r="J85" s="3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>
      <c r="A86" s="25"/>
      <c r="B86" s="26"/>
      <c r="C86" s="23" t="s">
        <v>102</v>
      </c>
      <c r="D86" s="25"/>
      <c r="E86" s="25"/>
      <c r="F86" s="25"/>
      <c r="G86" s="25"/>
      <c r="H86" s="25"/>
      <c r="I86" s="25"/>
      <c r="J86" s="3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>
      <c r="A87" s="25"/>
      <c r="B87" s="26"/>
      <c r="C87" s="25"/>
      <c r="D87" s="25"/>
      <c r="E87" s="167" t="str">
        <f>E9</f>
        <v>D.1.4.9 - Elektrická požá...</v>
      </c>
      <c r="F87" s="176"/>
      <c r="G87" s="176"/>
      <c r="H87" s="176"/>
      <c r="I87" s="25"/>
      <c r="J87" s="3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>
      <c r="A88" s="25"/>
      <c r="B88" s="26"/>
      <c r="C88" s="25"/>
      <c r="D88" s="25"/>
      <c r="E88" s="25"/>
      <c r="F88" s="25"/>
      <c r="G88" s="25"/>
      <c r="H88" s="25"/>
      <c r="I88" s="25"/>
      <c r="J88" s="3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>
      <c r="A89" s="25"/>
      <c r="B89" s="26"/>
      <c r="C89" s="23" t="s">
        <v>18</v>
      </c>
      <c r="D89" s="25"/>
      <c r="E89" s="25"/>
      <c r="F89" s="21" t="str">
        <f>F12</f>
        <v xml:space="preserve"> </v>
      </c>
      <c r="G89" s="25"/>
      <c r="H89" s="25"/>
      <c r="I89" s="25"/>
      <c r="J89" s="3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>
      <c r="A90" s="25"/>
      <c r="B90" s="26"/>
      <c r="C90" s="25"/>
      <c r="D90" s="25"/>
      <c r="E90" s="25"/>
      <c r="F90" s="25"/>
      <c r="G90" s="25"/>
      <c r="H90" s="25"/>
      <c r="I90" s="25"/>
      <c r="J90" s="3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>
      <c r="A91" s="25"/>
      <c r="B91" s="26"/>
      <c r="C91" s="23" t="s">
        <v>22</v>
      </c>
      <c r="D91" s="25"/>
      <c r="E91" s="25"/>
      <c r="F91" s="21" t="str">
        <f>E15</f>
        <v xml:space="preserve"> </v>
      </c>
      <c r="G91" s="25"/>
      <c r="H91" s="25"/>
      <c r="I91" s="25"/>
      <c r="J91" s="3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>
      <c r="A92" s="25"/>
      <c r="B92" s="26"/>
      <c r="C92" s="23" t="s">
        <v>25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>
      <c r="A93" s="25"/>
      <c r="B93" s="26"/>
      <c r="C93" s="25"/>
      <c r="D93" s="25"/>
      <c r="E93" s="25"/>
      <c r="F93" s="25"/>
      <c r="G93" s="25"/>
      <c r="H93" s="25"/>
      <c r="I93" s="25"/>
      <c r="J93" s="3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>
      <c r="A94" s="25"/>
      <c r="B94" s="26"/>
      <c r="C94" s="98" t="s">
        <v>104</v>
      </c>
      <c r="D94" s="92"/>
      <c r="E94" s="92"/>
      <c r="F94" s="92"/>
      <c r="G94" s="92"/>
      <c r="H94" s="92"/>
      <c r="I94" s="92"/>
      <c r="J94" s="3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>
      <c r="A95" s="25"/>
      <c r="B95" s="26"/>
      <c r="C95" s="25"/>
      <c r="D95" s="25"/>
      <c r="E95" s="25"/>
      <c r="F95" s="25"/>
      <c r="G95" s="25"/>
      <c r="H95" s="25"/>
      <c r="I95" s="25"/>
      <c r="J95" s="3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>
      <c r="A96" s="25"/>
      <c r="B96" s="26"/>
      <c r="C96" s="99" t="s">
        <v>105</v>
      </c>
      <c r="D96" s="25"/>
      <c r="E96" s="25"/>
      <c r="F96" s="25"/>
      <c r="G96" s="25"/>
      <c r="H96" s="25"/>
      <c r="I96" s="25"/>
      <c r="J96" s="3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106</v>
      </c>
    </row>
    <row r="97" spans="1:29" s="9" customFormat="1" ht="24.95" customHeight="1">
      <c r="B97" s="100"/>
      <c r="D97" s="101" t="s">
        <v>166</v>
      </c>
      <c r="E97" s="102"/>
      <c r="F97" s="102"/>
      <c r="G97" s="102"/>
      <c r="H97" s="102"/>
      <c r="J97" s="100"/>
    </row>
    <row r="98" spans="1:29" s="10" customFormat="1" ht="19.899999999999999" customHeight="1">
      <c r="B98" s="103"/>
      <c r="D98" s="104" t="s">
        <v>155</v>
      </c>
      <c r="E98" s="105"/>
      <c r="F98" s="105"/>
      <c r="G98" s="105"/>
      <c r="H98" s="105"/>
      <c r="J98" s="103"/>
    </row>
    <row r="99" spans="1:29" s="10" customFormat="1" ht="19.899999999999999" customHeight="1">
      <c r="B99" s="103"/>
      <c r="D99" s="104" t="s">
        <v>156</v>
      </c>
      <c r="E99" s="105"/>
      <c r="F99" s="105"/>
      <c r="G99" s="105"/>
      <c r="H99" s="105"/>
      <c r="J99" s="103"/>
    </row>
    <row r="100" spans="1:29" s="10" customFormat="1" ht="19.899999999999999" customHeight="1">
      <c r="B100" s="103"/>
      <c r="D100" s="104" t="s">
        <v>167</v>
      </c>
      <c r="E100" s="105"/>
      <c r="F100" s="105"/>
      <c r="G100" s="105"/>
      <c r="H100" s="105"/>
      <c r="J100" s="103"/>
    </row>
    <row r="101" spans="1:29" s="10" customFormat="1" ht="19.899999999999999" customHeight="1">
      <c r="B101" s="103"/>
      <c r="D101" s="104" t="s">
        <v>168</v>
      </c>
      <c r="E101" s="105"/>
      <c r="F101" s="105"/>
      <c r="G101" s="105"/>
      <c r="H101" s="105"/>
      <c r="J101" s="103"/>
    </row>
    <row r="102" spans="1:29" s="10" customFormat="1" ht="19.899999999999999" customHeight="1">
      <c r="B102" s="103"/>
      <c r="D102" s="104" t="s">
        <v>169</v>
      </c>
      <c r="E102" s="105"/>
      <c r="F102" s="105"/>
      <c r="G102" s="105"/>
      <c r="H102" s="105"/>
      <c r="J102" s="103"/>
    </row>
    <row r="103" spans="1:29" s="2" customFormat="1" ht="21.75" customHeight="1">
      <c r="A103" s="25"/>
      <c r="B103" s="26"/>
      <c r="C103" s="25"/>
      <c r="D103" s="25"/>
      <c r="E103" s="25"/>
      <c r="F103" s="25"/>
      <c r="G103" s="25"/>
      <c r="H103" s="25"/>
      <c r="I103" s="25"/>
      <c r="J103" s="3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</row>
    <row r="104" spans="1:29" s="2" customFormat="1" ht="6.95" customHeight="1">
      <c r="A104" s="25"/>
      <c r="B104" s="40"/>
      <c r="C104" s="41"/>
      <c r="D104" s="41"/>
      <c r="E104" s="41"/>
      <c r="F104" s="41"/>
      <c r="G104" s="41"/>
      <c r="H104" s="41"/>
      <c r="I104" s="41"/>
      <c r="J104" s="3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</row>
    <row r="108" spans="1:29" s="2" customFormat="1" ht="6.95" customHeight="1">
      <c r="A108" s="25"/>
      <c r="B108" s="42"/>
      <c r="C108" s="43"/>
      <c r="D108" s="43"/>
      <c r="E108" s="43"/>
      <c r="F108" s="43"/>
      <c r="G108" s="43"/>
      <c r="H108" s="43"/>
      <c r="I108" s="43"/>
      <c r="J108" s="3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</row>
    <row r="109" spans="1:29" s="2" customFormat="1" ht="24.95" customHeight="1">
      <c r="A109" s="25"/>
      <c r="B109" s="26"/>
      <c r="C109" s="18" t="s">
        <v>107</v>
      </c>
      <c r="D109" s="25"/>
      <c r="E109" s="25"/>
      <c r="F109" s="25"/>
      <c r="G109" s="25"/>
      <c r="H109" s="25"/>
      <c r="I109" s="25"/>
      <c r="J109" s="3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s="2" customFormat="1" ht="6.95" customHeight="1">
      <c r="A110" s="25"/>
      <c r="B110" s="26"/>
      <c r="C110" s="25"/>
      <c r="D110" s="25"/>
      <c r="E110" s="25"/>
      <c r="F110" s="25"/>
      <c r="G110" s="25"/>
      <c r="H110" s="25"/>
      <c r="I110" s="25"/>
      <c r="J110" s="3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" customFormat="1" ht="12" customHeight="1">
      <c r="A111" s="25"/>
      <c r="B111" s="26"/>
      <c r="C111" s="23" t="s">
        <v>14</v>
      </c>
      <c r="D111" s="25"/>
      <c r="E111" s="25"/>
      <c r="F111" s="25"/>
      <c r="G111" s="25"/>
      <c r="H111" s="25"/>
      <c r="I111" s="25"/>
      <c r="J111" s="3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s="2" customFormat="1" ht="16.5" customHeight="1">
      <c r="A112" s="25"/>
      <c r="B112" s="26"/>
      <c r="C112" s="25"/>
      <c r="D112" s="25"/>
      <c r="E112" s="177" t="s">
        <v>175</v>
      </c>
      <c r="F112" s="178"/>
      <c r="G112" s="178"/>
      <c r="H112" s="178"/>
      <c r="I112" s="25"/>
      <c r="J112" s="3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63" s="2" customFormat="1" ht="12" customHeight="1">
      <c r="A113" s="25"/>
      <c r="B113" s="26"/>
      <c r="C113" s="23" t="s">
        <v>102</v>
      </c>
      <c r="D113" s="25"/>
      <c r="E113" s="25"/>
      <c r="F113" s="25"/>
      <c r="G113" s="25"/>
      <c r="H113" s="25"/>
      <c r="I113" s="25"/>
      <c r="J113" s="3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63" s="2" customFormat="1" ht="16.5" customHeight="1">
      <c r="A114" s="25"/>
      <c r="B114" s="26"/>
      <c r="C114" s="25"/>
      <c r="D114" s="25"/>
      <c r="E114" s="167" t="str">
        <f>E9</f>
        <v>D.1.4.9 - Elektrická požá...</v>
      </c>
      <c r="F114" s="176"/>
      <c r="G114" s="176"/>
      <c r="H114" s="176"/>
      <c r="I114" s="25"/>
      <c r="J114" s="3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63" s="2" customFormat="1" ht="6.95" customHeight="1">
      <c r="A115" s="25"/>
      <c r="B115" s="26"/>
      <c r="C115" s="25"/>
      <c r="D115" s="25"/>
      <c r="E115" s="25"/>
      <c r="F115" s="25"/>
      <c r="G115" s="25"/>
      <c r="H115" s="25"/>
      <c r="I115" s="25"/>
      <c r="J115" s="3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63" s="2" customFormat="1" ht="12" customHeight="1">
      <c r="A116" s="25"/>
      <c r="B116" s="26"/>
      <c r="C116" s="23" t="s">
        <v>18</v>
      </c>
      <c r="D116" s="25"/>
      <c r="E116" s="25"/>
      <c r="F116" s="21" t="str">
        <f>F12</f>
        <v xml:space="preserve"> </v>
      </c>
      <c r="G116" s="25"/>
      <c r="H116" s="25"/>
      <c r="I116" s="25"/>
      <c r="J116" s="3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63" s="2" customFormat="1" ht="6.95" customHeight="1">
      <c r="A117" s="25"/>
      <c r="B117" s="26"/>
      <c r="C117" s="25"/>
      <c r="D117" s="25"/>
      <c r="E117" s="25"/>
      <c r="F117" s="25"/>
      <c r="G117" s="25"/>
      <c r="H117" s="25"/>
      <c r="I117" s="25"/>
      <c r="J117" s="3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63" s="2" customFormat="1" ht="15.2" customHeight="1">
      <c r="A118" s="25"/>
      <c r="B118" s="26"/>
      <c r="C118" s="23" t="s">
        <v>22</v>
      </c>
      <c r="D118" s="25"/>
      <c r="E118" s="25"/>
      <c r="F118" s="21" t="str">
        <f>E15</f>
        <v xml:space="preserve"> </v>
      </c>
      <c r="G118" s="25"/>
      <c r="H118" s="25"/>
      <c r="I118" s="25"/>
      <c r="J118" s="3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63" s="2" customFormat="1" ht="15.2" customHeight="1">
      <c r="A119" s="25"/>
      <c r="B119" s="26"/>
      <c r="C119" s="23" t="s">
        <v>25</v>
      </c>
      <c r="D119" s="25"/>
      <c r="E119" s="25"/>
      <c r="F119" s="21" t="str">
        <f>IF(E18="","",E18)</f>
        <v xml:space="preserve"> </v>
      </c>
      <c r="G119" s="25"/>
      <c r="H119" s="25"/>
      <c r="I119" s="25"/>
      <c r="J119" s="3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63" s="2" customFormat="1" ht="10.35" customHeight="1">
      <c r="A120" s="25"/>
      <c r="B120" s="26"/>
      <c r="C120" s="25"/>
      <c r="D120" s="25"/>
      <c r="E120" s="25"/>
      <c r="F120" s="25"/>
      <c r="G120" s="25"/>
      <c r="H120" s="25"/>
      <c r="I120" s="25"/>
      <c r="J120" s="3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63" s="11" customFormat="1" ht="29.25" customHeight="1">
      <c r="A121" s="106"/>
      <c r="B121" s="107"/>
      <c r="C121" s="108" t="s">
        <v>108</v>
      </c>
      <c r="D121" s="109" t="s">
        <v>55</v>
      </c>
      <c r="E121" s="109" t="s">
        <v>51</v>
      </c>
      <c r="F121" s="109" t="s">
        <v>52</v>
      </c>
      <c r="G121" s="109" t="s">
        <v>109</v>
      </c>
      <c r="H121" s="109" t="s">
        <v>110</v>
      </c>
      <c r="I121" s="110" t="s">
        <v>111</v>
      </c>
      <c r="J121" s="111"/>
      <c r="K121" s="54" t="s">
        <v>1</v>
      </c>
      <c r="L121" s="55" t="s">
        <v>34</v>
      </c>
      <c r="M121" s="55" t="s">
        <v>112</v>
      </c>
      <c r="N121" s="55" t="s">
        <v>113</v>
      </c>
      <c r="O121" s="55" t="s">
        <v>114</v>
      </c>
      <c r="P121" s="55" t="s">
        <v>115</v>
      </c>
      <c r="Q121" s="55" t="s">
        <v>116</v>
      </c>
      <c r="R121" s="56" t="s">
        <v>117</v>
      </c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</row>
    <row r="122" spans="1:63" s="2" customFormat="1" ht="22.9" customHeight="1">
      <c r="A122" s="25"/>
      <c r="B122" s="26"/>
      <c r="C122" s="61" t="s">
        <v>118</v>
      </c>
      <c r="D122" s="25"/>
      <c r="E122" s="25"/>
      <c r="F122" s="25"/>
      <c r="G122" s="25"/>
      <c r="H122" s="25"/>
      <c r="I122" s="25"/>
      <c r="J122" s="26"/>
      <c r="K122" s="57"/>
      <c r="L122" s="48"/>
      <c r="M122" s="58"/>
      <c r="N122" s="112" t="e">
        <f>N123+#REF!</f>
        <v>#REF!</v>
      </c>
      <c r="O122" s="58"/>
      <c r="P122" s="112" t="e">
        <f>P123+#REF!</f>
        <v>#REF!</v>
      </c>
      <c r="Q122" s="58"/>
      <c r="R122" s="113" t="e">
        <f>R123+#REF!</f>
        <v>#REF!</v>
      </c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R122" s="14" t="s">
        <v>69</v>
      </c>
      <c r="AS122" s="14" t="s">
        <v>106</v>
      </c>
      <c r="BI122" s="114" t="e">
        <f>BI123+#REF!</f>
        <v>#REF!</v>
      </c>
    </row>
    <row r="123" spans="1:63" s="12" customFormat="1" ht="25.9" customHeight="1">
      <c r="B123" s="115"/>
      <c r="D123" s="116" t="s">
        <v>69</v>
      </c>
      <c r="E123" s="117" t="s">
        <v>139</v>
      </c>
      <c r="F123" s="117" t="s">
        <v>170</v>
      </c>
      <c r="J123" s="115"/>
      <c r="K123" s="118"/>
      <c r="L123" s="119"/>
      <c r="M123" s="119"/>
      <c r="N123" s="120" t="e">
        <f>N124+N127+#REF!+#REF!+N134</f>
        <v>#REF!</v>
      </c>
      <c r="O123" s="119"/>
      <c r="P123" s="120" t="e">
        <f>P124+P127+#REF!+#REF!+P134</f>
        <v>#REF!</v>
      </c>
      <c r="Q123" s="119"/>
      <c r="R123" s="121" t="e">
        <f>R124+R127+#REF!+#REF!+R134</f>
        <v>#REF!</v>
      </c>
      <c r="AP123" s="116" t="s">
        <v>77</v>
      </c>
      <c r="AR123" s="122" t="s">
        <v>69</v>
      </c>
      <c r="AS123" s="122" t="s">
        <v>70</v>
      </c>
      <c r="AW123" s="116" t="s">
        <v>119</v>
      </c>
      <c r="BI123" s="123" t="e">
        <f>BI124+BI127+#REF!+#REF!+BI134</f>
        <v>#REF!</v>
      </c>
    </row>
    <row r="124" spans="1:63" s="12" customFormat="1" ht="22.9" customHeight="1">
      <c r="B124" s="115"/>
      <c r="D124" s="116" t="s">
        <v>69</v>
      </c>
      <c r="E124" s="124" t="s">
        <v>143</v>
      </c>
      <c r="F124" s="124" t="s">
        <v>157</v>
      </c>
      <c r="J124" s="115"/>
      <c r="K124" s="118"/>
      <c r="L124" s="119"/>
      <c r="M124" s="119"/>
      <c r="N124" s="120">
        <f>SUM(N125:N126)</f>
        <v>0</v>
      </c>
      <c r="O124" s="119"/>
      <c r="P124" s="120">
        <f>SUM(P125:P126)</f>
        <v>0</v>
      </c>
      <c r="Q124" s="119"/>
      <c r="R124" s="121">
        <f>SUM(R125:R126)</f>
        <v>0</v>
      </c>
      <c r="AP124" s="116" t="s">
        <v>77</v>
      </c>
      <c r="AR124" s="122" t="s">
        <v>69</v>
      </c>
      <c r="AS124" s="122" t="s">
        <v>77</v>
      </c>
      <c r="AW124" s="116" t="s">
        <v>119</v>
      </c>
      <c r="BI124" s="123" t="e">
        <f>SUM(BI125:BI126)</f>
        <v>#REF!</v>
      </c>
    </row>
    <row r="125" spans="1:63" s="2" customFormat="1" ht="21.75" customHeight="1">
      <c r="A125" s="25"/>
      <c r="B125" s="125"/>
      <c r="C125" s="126" t="s">
        <v>77</v>
      </c>
      <c r="D125" s="126" t="s">
        <v>120</v>
      </c>
      <c r="E125" s="127" t="s">
        <v>140</v>
      </c>
      <c r="F125" s="128" t="s">
        <v>161</v>
      </c>
      <c r="G125" s="129" t="s">
        <v>142</v>
      </c>
      <c r="H125" s="130">
        <v>20</v>
      </c>
      <c r="I125" s="131"/>
      <c r="J125" s="26"/>
      <c r="K125" s="132" t="s">
        <v>1</v>
      </c>
      <c r="L125" s="133" t="s">
        <v>35</v>
      </c>
      <c r="M125" s="134">
        <v>0</v>
      </c>
      <c r="N125" s="134">
        <f>M125*H125</f>
        <v>0</v>
      </c>
      <c r="O125" s="134">
        <v>0</v>
      </c>
      <c r="P125" s="134">
        <f>O125*H125</f>
        <v>0</v>
      </c>
      <c r="Q125" s="134">
        <v>0</v>
      </c>
      <c r="R125" s="135">
        <f>Q125*H125</f>
        <v>0</v>
      </c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P125" s="136" t="s">
        <v>121</v>
      </c>
      <c r="AR125" s="136" t="s">
        <v>120</v>
      </c>
      <c r="AS125" s="136" t="s">
        <v>79</v>
      </c>
      <c r="AW125" s="14" t="s">
        <v>119</v>
      </c>
      <c r="BC125" s="137" t="e">
        <f>IF(L125="základní",#REF!,0)</f>
        <v>#REF!</v>
      </c>
      <c r="BD125" s="137">
        <f>IF(L125="snížená",#REF!,0)</f>
        <v>0</v>
      </c>
      <c r="BE125" s="137">
        <f>IF(L125="zákl. přenesená",#REF!,0)</f>
        <v>0</v>
      </c>
      <c r="BF125" s="137">
        <f>IF(L125="sníž. přenesená",#REF!,0)</f>
        <v>0</v>
      </c>
      <c r="BG125" s="137">
        <f>IF(L125="nulová",#REF!,0)</f>
        <v>0</v>
      </c>
      <c r="BH125" s="14" t="s">
        <v>77</v>
      </c>
      <c r="BI125" s="137" t="e">
        <f>ROUND(#REF!*H125,2)</f>
        <v>#REF!</v>
      </c>
      <c r="BJ125" s="14" t="s">
        <v>121</v>
      </c>
      <c r="BK125" s="136" t="s">
        <v>79</v>
      </c>
    </row>
    <row r="126" spans="1:63" s="2" customFormat="1">
      <c r="A126" s="25"/>
      <c r="B126" s="26"/>
      <c r="C126" s="25"/>
      <c r="D126" s="138" t="s">
        <v>122</v>
      </c>
      <c r="E126" s="25"/>
      <c r="F126" s="139" t="s">
        <v>162</v>
      </c>
      <c r="G126" s="25"/>
      <c r="H126" s="25"/>
      <c r="I126" s="25"/>
      <c r="J126" s="26"/>
      <c r="K126" s="140"/>
      <c r="L126" s="141"/>
      <c r="M126" s="50"/>
      <c r="N126" s="50"/>
      <c r="O126" s="50"/>
      <c r="P126" s="50"/>
      <c r="Q126" s="50"/>
      <c r="R126" s="51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R126" s="14" t="s">
        <v>122</v>
      </c>
      <c r="AS126" s="14" t="s">
        <v>79</v>
      </c>
    </row>
    <row r="127" spans="1:63" s="12" customFormat="1" ht="22.9" customHeight="1">
      <c r="B127" s="115"/>
      <c r="D127" s="116" t="s">
        <v>69</v>
      </c>
      <c r="E127" s="124" t="s">
        <v>146</v>
      </c>
      <c r="F127" s="124" t="s">
        <v>154</v>
      </c>
      <c r="J127" s="115"/>
      <c r="K127" s="118"/>
      <c r="L127" s="119"/>
      <c r="M127" s="119"/>
      <c r="N127" s="120">
        <f>SUM(N128:N129)</f>
        <v>0</v>
      </c>
      <c r="O127" s="119"/>
      <c r="P127" s="120">
        <f>SUM(P128:P129)</f>
        <v>0</v>
      </c>
      <c r="Q127" s="119"/>
      <c r="R127" s="121">
        <f>SUM(R128:R129)</f>
        <v>0</v>
      </c>
      <c r="AP127" s="116" t="s">
        <v>77</v>
      </c>
      <c r="AR127" s="122" t="s">
        <v>69</v>
      </c>
      <c r="AS127" s="122" t="s">
        <v>77</v>
      </c>
      <c r="AW127" s="116" t="s">
        <v>119</v>
      </c>
      <c r="BI127" s="123" t="e">
        <f>SUM(BI128:BI129)</f>
        <v>#REF!</v>
      </c>
    </row>
    <row r="128" spans="1:63" s="2" customFormat="1" ht="24.2" customHeight="1">
      <c r="A128" s="25"/>
      <c r="B128" s="125"/>
      <c r="C128" s="126" t="s">
        <v>77</v>
      </c>
      <c r="D128" s="126" t="s">
        <v>120</v>
      </c>
      <c r="E128" s="127" t="s">
        <v>141</v>
      </c>
      <c r="F128" s="128" t="s">
        <v>171</v>
      </c>
      <c r="G128" s="129" t="s">
        <v>142</v>
      </c>
      <c r="H128" s="130">
        <v>40</v>
      </c>
      <c r="I128" s="131"/>
      <c r="J128" s="26"/>
      <c r="K128" s="132" t="s">
        <v>1</v>
      </c>
      <c r="L128" s="133" t="s">
        <v>35</v>
      </c>
      <c r="M128" s="134">
        <v>0</v>
      </c>
      <c r="N128" s="134">
        <f>M128*H128</f>
        <v>0</v>
      </c>
      <c r="O128" s="134">
        <v>0</v>
      </c>
      <c r="P128" s="134">
        <f>O128*H128</f>
        <v>0</v>
      </c>
      <c r="Q128" s="134">
        <v>0</v>
      </c>
      <c r="R128" s="135">
        <f>Q128*H128</f>
        <v>0</v>
      </c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P128" s="136" t="s">
        <v>121</v>
      </c>
      <c r="AR128" s="136" t="s">
        <v>120</v>
      </c>
      <c r="AS128" s="136" t="s">
        <v>79</v>
      </c>
      <c r="AW128" s="14" t="s">
        <v>119</v>
      </c>
      <c r="BC128" s="137" t="e">
        <f>IF(L128="základní",#REF!,0)</f>
        <v>#REF!</v>
      </c>
      <c r="BD128" s="137">
        <f>IF(L128="snížená",#REF!,0)</f>
        <v>0</v>
      </c>
      <c r="BE128" s="137">
        <f>IF(L128="zákl. přenesená",#REF!,0)</f>
        <v>0</v>
      </c>
      <c r="BF128" s="137">
        <f>IF(L128="sníž. přenesená",#REF!,0)</f>
        <v>0</v>
      </c>
      <c r="BG128" s="137">
        <f>IF(L128="nulová",#REF!,0)</f>
        <v>0</v>
      </c>
      <c r="BH128" s="14" t="s">
        <v>77</v>
      </c>
      <c r="BI128" s="137" t="e">
        <f>ROUND(#REF!*H128,2)</f>
        <v>#REF!</v>
      </c>
      <c r="BJ128" s="14" t="s">
        <v>121</v>
      </c>
      <c r="BK128" s="136" t="s">
        <v>127</v>
      </c>
    </row>
    <row r="129" spans="1:63" s="2" customFormat="1">
      <c r="A129" s="25"/>
      <c r="B129" s="26"/>
      <c r="C129" s="25"/>
      <c r="D129" s="138" t="s">
        <v>122</v>
      </c>
      <c r="E129" s="25"/>
      <c r="F129" s="139" t="s">
        <v>172</v>
      </c>
      <c r="G129" s="25"/>
      <c r="H129" s="25"/>
      <c r="I129" s="25"/>
      <c r="J129" s="26"/>
      <c r="K129" s="140"/>
      <c r="L129" s="141"/>
      <c r="M129" s="50"/>
      <c r="N129" s="50"/>
      <c r="O129" s="50"/>
      <c r="P129" s="50"/>
      <c r="Q129" s="50"/>
      <c r="R129" s="51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R129" s="14" t="s">
        <v>122</v>
      </c>
      <c r="AS129" s="14" t="s">
        <v>79</v>
      </c>
    </row>
    <row r="130" spans="1:63" s="2" customFormat="1" ht="16.5" customHeight="1">
      <c r="A130" s="25"/>
      <c r="B130" s="125"/>
      <c r="C130" s="126" t="s">
        <v>125</v>
      </c>
      <c r="D130" s="126" t="s">
        <v>120</v>
      </c>
      <c r="E130" s="127" t="s">
        <v>144</v>
      </c>
      <c r="F130" s="128" t="s">
        <v>173</v>
      </c>
      <c r="G130" s="129" t="s">
        <v>130</v>
      </c>
      <c r="H130" s="130">
        <v>2</v>
      </c>
      <c r="I130" s="131"/>
      <c r="J130" s="26"/>
      <c r="K130" s="132" t="s">
        <v>1</v>
      </c>
      <c r="L130" s="133" t="s">
        <v>35</v>
      </c>
      <c r="M130" s="134">
        <v>0</v>
      </c>
      <c r="N130" s="134">
        <f>M130*H130</f>
        <v>0</v>
      </c>
      <c r="O130" s="134">
        <v>0</v>
      </c>
      <c r="P130" s="134">
        <f>O130*H130</f>
        <v>0</v>
      </c>
      <c r="Q130" s="134">
        <v>0</v>
      </c>
      <c r="R130" s="135">
        <f>Q130*H130</f>
        <v>0</v>
      </c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P130" s="136" t="s">
        <v>121</v>
      </c>
      <c r="AR130" s="136" t="s">
        <v>120</v>
      </c>
      <c r="AS130" s="136" t="s">
        <v>79</v>
      </c>
      <c r="AW130" s="14" t="s">
        <v>119</v>
      </c>
      <c r="BC130" s="137" t="e">
        <f>IF(L130="základní",#REF!,0)</f>
        <v>#REF!</v>
      </c>
      <c r="BD130" s="137">
        <f>IF(L130="snížená",#REF!,0)</f>
        <v>0</v>
      </c>
      <c r="BE130" s="137">
        <f>IF(L130="zákl. přenesená",#REF!,0)</f>
        <v>0</v>
      </c>
      <c r="BF130" s="137">
        <f>IF(L130="sníž. přenesená",#REF!,0)</f>
        <v>0</v>
      </c>
      <c r="BG130" s="137">
        <f>IF(L130="nulová",#REF!,0)</f>
        <v>0</v>
      </c>
      <c r="BH130" s="14" t="s">
        <v>77</v>
      </c>
      <c r="BI130" s="137" t="e">
        <f>ROUND(#REF!*H130,2)</f>
        <v>#REF!</v>
      </c>
      <c r="BJ130" s="14" t="s">
        <v>121</v>
      </c>
      <c r="BK130" s="136" t="s">
        <v>128</v>
      </c>
    </row>
    <row r="131" spans="1:63" s="2" customFormat="1">
      <c r="A131" s="25"/>
      <c r="B131" s="26"/>
      <c r="C131" s="25"/>
      <c r="D131" s="138" t="s">
        <v>122</v>
      </c>
      <c r="E131" s="25"/>
      <c r="F131" s="139" t="s">
        <v>173</v>
      </c>
      <c r="G131" s="25"/>
      <c r="H131" s="25"/>
      <c r="I131" s="25"/>
      <c r="J131" s="26"/>
      <c r="K131" s="140"/>
      <c r="L131" s="141"/>
      <c r="M131" s="50"/>
      <c r="N131" s="50"/>
      <c r="O131" s="50"/>
      <c r="P131" s="50"/>
      <c r="Q131" s="50"/>
      <c r="R131" s="51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R131" s="14" t="s">
        <v>122</v>
      </c>
      <c r="AS131" s="14" t="s">
        <v>79</v>
      </c>
    </row>
    <row r="132" spans="1:63" s="2" customFormat="1" ht="16.5" customHeight="1">
      <c r="A132" s="25"/>
      <c r="B132" s="125"/>
      <c r="C132" s="126" t="s">
        <v>126</v>
      </c>
      <c r="D132" s="126" t="s">
        <v>120</v>
      </c>
      <c r="E132" s="127" t="s">
        <v>145</v>
      </c>
      <c r="F132" s="128" t="s">
        <v>174</v>
      </c>
      <c r="G132" s="129" t="s">
        <v>130</v>
      </c>
      <c r="H132" s="130">
        <v>2</v>
      </c>
      <c r="I132" s="131"/>
      <c r="J132" s="26"/>
      <c r="K132" s="132" t="s">
        <v>1</v>
      </c>
      <c r="L132" s="133" t="s">
        <v>35</v>
      </c>
      <c r="M132" s="134">
        <v>0</v>
      </c>
      <c r="N132" s="134">
        <f>M132*H132</f>
        <v>0</v>
      </c>
      <c r="O132" s="134">
        <v>0</v>
      </c>
      <c r="P132" s="134">
        <f>O132*H132</f>
        <v>0</v>
      </c>
      <c r="Q132" s="134">
        <v>0</v>
      </c>
      <c r="R132" s="135">
        <f>Q132*H132</f>
        <v>0</v>
      </c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P132" s="136" t="s">
        <v>121</v>
      </c>
      <c r="AR132" s="136" t="s">
        <v>120</v>
      </c>
      <c r="AS132" s="136" t="s">
        <v>79</v>
      </c>
      <c r="AW132" s="14" t="s">
        <v>119</v>
      </c>
      <c r="BC132" s="137" t="e">
        <f>IF(L132="základní",#REF!,0)</f>
        <v>#REF!</v>
      </c>
      <c r="BD132" s="137">
        <f>IF(L132="snížená",#REF!,0)</f>
        <v>0</v>
      </c>
      <c r="BE132" s="137">
        <f>IF(L132="zákl. přenesená",#REF!,0)</f>
        <v>0</v>
      </c>
      <c r="BF132" s="137">
        <f>IF(L132="sníž. přenesená",#REF!,0)</f>
        <v>0</v>
      </c>
      <c r="BG132" s="137">
        <f>IF(L132="nulová",#REF!,0)</f>
        <v>0</v>
      </c>
      <c r="BH132" s="14" t="s">
        <v>77</v>
      </c>
      <c r="BI132" s="137" t="e">
        <f>ROUND(#REF!*H132,2)</f>
        <v>#REF!</v>
      </c>
      <c r="BJ132" s="14" t="s">
        <v>121</v>
      </c>
      <c r="BK132" s="136" t="s">
        <v>129</v>
      </c>
    </row>
    <row r="133" spans="1:63" s="2" customFormat="1">
      <c r="A133" s="25"/>
      <c r="B133" s="26"/>
      <c r="C133" s="25"/>
      <c r="D133" s="138" t="s">
        <v>122</v>
      </c>
      <c r="E133" s="25"/>
      <c r="F133" s="139" t="s">
        <v>174</v>
      </c>
      <c r="G133" s="25"/>
      <c r="H133" s="25"/>
      <c r="I133" s="25"/>
      <c r="J133" s="26"/>
      <c r="K133" s="140"/>
      <c r="L133" s="141"/>
      <c r="M133" s="50"/>
      <c r="N133" s="50"/>
      <c r="O133" s="50"/>
      <c r="P133" s="50"/>
      <c r="Q133" s="50"/>
      <c r="R133" s="51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R133" s="14" t="s">
        <v>122</v>
      </c>
      <c r="AS133" s="14" t="s">
        <v>79</v>
      </c>
    </row>
    <row r="134" spans="1:63" s="12" customFormat="1" ht="22.9" customHeight="1">
      <c r="B134" s="115"/>
      <c r="D134" s="116" t="s">
        <v>69</v>
      </c>
      <c r="E134" s="124" t="s">
        <v>152</v>
      </c>
      <c r="F134" s="124" t="s">
        <v>137</v>
      </c>
      <c r="J134" s="115"/>
      <c r="K134" s="118"/>
      <c r="L134" s="119"/>
      <c r="M134" s="119"/>
      <c r="N134" s="120">
        <f>SUM(N135:N143)</f>
        <v>0</v>
      </c>
      <c r="O134" s="119"/>
      <c r="P134" s="120">
        <f>SUM(P135:P143)</f>
        <v>0</v>
      </c>
      <c r="Q134" s="119"/>
      <c r="R134" s="121">
        <f>SUM(R135:R143)</f>
        <v>0</v>
      </c>
      <c r="AP134" s="116" t="s">
        <v>77</v>
      </c>
      <c r="AR134" s="122" t="s">
        <v>69</v>
      </c>
      <c r="AS134" s="122" t="s">
        <v>77</v>
      </c>
      <c r="AW134" s="116" t="s">
        <v>119</v>
      </c>
      <c r="BI134" s="123" t="e">
        <f>SUM(BI135:BI143)</f>
        <v>#REF!</v>
      </c>
    </row>
    <row r="135" spans="1:63" s="2" customFormat="1" ht="16.5" customHeight="1">
      <c r="A135" s="25"/>
      <c r="B135" s="125"/>
      <c r="C135" s="126" t="s">
        <v>77</v>
      </c>
      <c r="D135" s="126" t="s">
        <v>120</v>
      </c>
      <c r="E135" s="127" t="s">
        <v>147</v>
      </c>
      <c r="F135" s="128" t="s">
        <v>158</v>
      </c>
      <c r="G135" s="129" t="s">
        <v>153</v>
      </c>
      <c r="H135" s="130">
        <v>10</v>
      </c>
      <c r="I135" s="131"/>
      <c r="J135" s="26"/>
      <c r="K135" s="132" t="s">
        <v>1</v>
      </c>
      <c r="L135" s="133" t="s">
        <v>35</v>
      </c>
      <c r="M135" s="134">
        <v>0</v>
      </c>
      <c r="N135" s="134">
        <f>M135*H135</f>
        <v>0</v>
      </c>
      <c r="O135" s="134">
        <v>0</v>
      </c>
      <c r="P135" s="134">
        <f>O135*H135</f>
        <v>0</v>
      </c>
      <c r="Q135" s="134">
        <v>0</v>
      </c>
      <c r="R135" s="135">
        <f>Q135*H135</f>
        <v>0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P135" s="136" t="s">
        <v>121</v>
      </c>
      <c r="AR135" s="136" t="s">
        <v>120</v>
      </c>
      <c r="AS135" s="136" t="s">
        <v>79</v>
      </c>
      <c r="AW135" s="14" t="s">
        <v>119</v>
      </c>
      <c r="BC135" s="137" t="e">
        <f>IF(L135="základní",#REF!,0)</f>
        <v>#REF!</v>
      </c>
      <c r="BD135" s="137">
        <f>IF(L135="snížená",#REF!,0)</f>
        <v>0</v>
      </c>
      <c r="BE135" s="137">
        <f>IF(L135="zákl. přenesená",#REF!,0)</f>
        <v>0</v>
      </c>
      <c r="BF135" s="137">
        <f>IF(L135="sníž. přenesená",#REF!,0)</f>
        <v>0</v>
      </c>
      <c r="BG135" s="137">
        <f>IF(L135="nulová",#REF!,0)</f>
        <v>0</v>
      </c>
      <c r="BH135" s="14" t="s">
        <v>77</v>
      </c>
      <c r="BI135" s="137" t="e">
        <f>ROUND(#REF!*H135,2)</f>
        <v>#REF!</v>
      </c>
      <c r="BJ135" s="14" t="s">
        <v>121</v>
      </c>
      <c r="BK135" s="136" t="s">
        <v>132</v>
      </c>
    </row>
    <row r="136" spans="1:63" s="2" customFormat="1">
      <c r="A136" s="25"/>
      <c r="B136" s="26"/>
      <c r="C136" s="25"/>
      <c r="D136" s="138" t="s">
        <v>122</v>
      </c>
      <c r="E136" s="25"/>
      <c r="F136" s="139" t="s">
        <v>158</v>
      </c>
      <c r="G136" s="25"/>
      <c r="H136" s="25"/>
      <c r="I136" s="25"/>
      <c r="J136" s="26"/>
      <c r="K136" s="140"/>
      <c r="L136" s="141"/>
      <c r="M136" s="50"/>
      <c r="N136" s="50"/>
      <c r="O136" s="50"/>
      <c r="P136" s="50"/>
      <c r="Q136" s="50"/>
      <c r="R136" s="51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R136" s="14" t="s">
        <v>122</v>
      </c>
      <c r="AS136" s="14" t="s">
        <v>79</v>
      </c>
    </row>
    <row r="137" spans="1:63" s="2" customFormat="1" ht="16.5" customHeight="1">
      <c r="A137" s="25"/>
      <c r="B137" s="125"/>
      <c r="C137" s="126" t="s">
        <v>79</v>
      </c>
      <c r="D137" s="126" t="s">
        <v>120</v>
      </c>
      <c r="E137" s="127" t="s">
        <v>148</v>
      </c>
      <c r="F137" s="128" t="s">
        <v>164</v>
      </c>
      <c r="G137" s="129" t="s">
        <v>153</v>
      </c>
      <c r="H137" s="130">
        <v>4</v>
      </c>
      <c r="I137" s="131"/>
      <c r="J137" s="26"/>
      <c r="K137" s="132" t="s">
        <v>1</v>
      </c>
      <c r="L137" s="133" t="s">
        <v>35</v>
      </c>
      <c r="M137" s="134">
        <v>0</v>
      </c>
      <c r="N137" s="134">
        <f>M137*H137</f>
        <v>0</v>
      </c>
      <c r="O137" s="134">
        <v>0</v>
      </c>
      <c r="P137" s="134">
        <f>O137*H137</f>
        <v>0</v>
      </c>
      <c r="Q137" s="134">
        <v>0</v>
      </c>
      <c r="R137" s="135">
        <f>Q137*H137</f>
        <v>0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P137" s="136" t="s">
        <v>121</v>
      </c>
      <c r="AR137" s="136" t="s">
        <v>120</v>
      </c>
      <c r="AS137" s="136" t="s">
        <v>79</v>
      </c>
      <c r="AW137" s="14" t="s">
        <v>119</v>
      </c>
      <c r="BC137" s="137" t="e">
        <f>IF(L137="základní",#REF!,0)</f>
        <v>#REF!</v>
      </c>
      <c r="BD137" s="137">
        <f>IF(L137="snížená",#REF!,0)</f>
        <v>0</v>
      </c>
      <c r="BE137" s="137">
        <f>IF(L137="zákl. přenesená",#REF!,0)</f>
        <v>0</v>
      </c>
      <c r="BF137" s="137">
        <f>IF(L137="sníž. přenesená",#REF!,0)</f>
        <v>0</v>
      </c>
      <c r="BG137" s="137">
        <f>IF(L137="nulová",#REF!,0)</f>
        <v>0</v>
      </c>
      <c r="BH137" s="14" t="s">
        <v>77</v>
      </c>
      <c r="BI137" s="137" t="e">
        <f>ROUND(#REF!*H137,2)</f>
        <v>#REF!</v>
      </c>
      <c r="BJ137" s="14" t="s">
        <v>121</v>
      </c>
      <c r="BK137" s="136" t="s">
        <v>133</v>
      </c>
    </row>
    <row r="138" spans="1:63" s="2" customFormat="1" ht="16.5" customHeight="1">
      <c r="A138" s="25"/>
      <c r="B138" s="125"/>
      <c r="C138" s="126" t="s">
        <v>123</v>
      </c>
      <c r="D138" s="126" t="s">
        <v>120</v>
      </c>
      <c r="E138" s="127" t="s">
        <v>149</v>
      </c>
      <c r="F138" s="128" t="s">
        <v>163</v>
      </c>
      <c r="G138" s="129" t="s">
        <v>153</v>
      </c>
      <c r="H138" s="130">
        <v>4</v>
      </c>
      <c r="I138" s="131"/>
      <c r="J138" s="26"/>
      <c r="K138" s="132" t="s">
        <v>1</v>
      </c>
      <c r="L138" s="133" t="s">
        <v>35</v>
      </c>
      <c r="M138" s="134">
        <v>0</v>
      </c>
      <c r="N138" s="134">
        <f>M138*H138</f>
        <v>0</v>
      </c>
      <c r="O138" s="134">
        <v>0</v>
      </c>
      <c r="P138" s="134">
        <f>O138*H138</f>
        <v>0</v>
      </c>
      <c r="Q138" s="134">
        <v>0</v>
      </c>
      <c r="R138" s="135">
        <f>Q138*H138</f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36" t="s">
        <v>121</v>
      </c>
      <c r="AR138" s="136" t="s">
        <v>120</v>
      </c>
      <c r="AS138" s="136" t="s">
        <v>79</v>
      </c>
      <c r="AW138" s="14" t="s">
        <v>119</v>
      </c>
      <c r="BC138" s="137" t="e">
        <f>IF(L138="základní",#REF!,0)</f>
        <v>#REF!</v>
      </c>
      <c r="BD138" s="137">
        <f>IF(L138="snížená",#REF!,0)</f>
        <v>0</v>
      </c>
      <c r="BE138" s="137">
        <f>IF(L138="zákl. přenesená",#REF!,0)</f>
        <v>0</v>
      </c>
      <c r="BF138" s="137">
        <f>IF(L138="sníž. přenesená",#REF!,0)</f>
        <v>0</v>
      </c>
      <c r="BG138" s="137">
        <f>IF(L138="nulová",#REF!,0)</f>
        <v>0</v>
      </c>
      <c r="BH138" s="14" t="s">
        <v>77</v>
      </c>
      <c r="BI138" s="137" t="e">
        <f>ROUND(#REF!*H138,2)</f>
        <v>#REF!</v>
      </c>
      <c r="BJ138" s="14" t="s">
        <v>121</v>
      </c>
      <c r="BK138" s="136" t="s">
        <v>134</v>
      </c>
    </row>
    <row r="139" spans="1:63" s="2" customFormat="1">
      <c r="A139" s="25"/>
      <c r="B139" s="26"/>
      <c r="C139" s="25"/>
      <c r="D139" s="138" t="s">
        <v>122</v>
      </c>
      <c r="E139" s="25"/>
      <c r="F139" s="139" t="s">
        <v>163</v>
      </c>
      <c r="G139" s="25"/>
      <c r="H139" s="25"/>
      <c r="I139" s="25"/>
      <c r="J139" s="26"/>
      <c r="K139" s="140"/>
      <c r="L139" s="141"/>
      <c r="M139" s="50"/>
      <c r="N139" s="50"/>
      <c r="O139" s="50"/>
      <c r="P139" s="50"/>
      <c r="Q139" s="50"/>
      <c r="R139" s="51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R139" s="14" t="s">
        <v>122</v>
      </c>
      <c r="AS139" s="14" t="s">
        <v>79</v>
      </c>
    </row>
    <row r="140" spans="1:63" s="2" customFormat="1" ht="33" customHeight="1">
      <c r="A140" s="25"/>
      <c r="B140" s="125"/>
      <c r="C140" s="126" t="s">
        <v>124</v>
      </c>
      <c r="D140" s="126" t="s">
        <v>120</v>
      </c>
      <c r="E140" s="127" t="s">
        <v>150</v>
      </c>
      <c r="F140" s="128" t="s">
        <v>159</v>
      </c>
      <c r="G140" s="129" t="s">
        <v>138</v>
      </c>
      <c r="H140" s="130">
        <v>3</v>
      </c>
      <c r="I140" s="131"/>
      <c r="J140" s="26"/>
      <c r="K140" s="132" t="s">
        <v>1</v>
      </c>
      <c r="L140" s="133" t="s">
        <v>35</v>
      </c>
      <c r="M140" s="134">
        <v>0</v>
      </c>
      <c r="N140" s="134">
        <f>M140*H140</f>
        <v>0</v>
      </c>
      <c r="O140" s="134">
        <v>0</v>
      </c>
      <c r="P140" s="134">
        <f>O140*H140</f>
        <v>0</v>
      </c>
      <c r="Q140" s="134">
        <v>0</v>
      </c>
      <c r="R140" s="135">
        <f>Q140*H140</f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36" t="s">
        <v>121</v>
      </c>
      <c r="AR140" s="136" t="s">
        <v>120</v>
      </c>
      <c r="AS140" s="136" t="s">
        <v>79</v>
      </c>
      <c r="AW140" s="14" t="s">
        <v>119</v>
      </c>
      <c r="BC140" s="137" t="e">
        <f>IF(L140="základní",#REF!,0)</f>
        <v>#REF!</v>
      </c>
      <c r="BD140" s="137">
        <f>IF(L140="snížená",#REF!,0)</f>
        <v>0</v>
      </c>
      <c r="BE140" s="137">
        <f>IF(L140="zákl. přenesená",#REF!,0)</f>
        <v>0</v>
      </c>
      <c r="BF140" s="137">
        <f>IF(L140="sníž. přenesená",#REF!,0)</f>
        <v>0</v>
      </c>
      <c r="BG140" s="137">
        <f>IF(L140="nulová",#REF!,0)</f>
        <v>0</v>
      </c>
      <c r="BH140" s="14" t="s">
        <v>77</v>
      </c>
      <c r="BI140" s="137" t="e">
        <f>ROUND(#REF!*H140,2)</f>
        <v>#REF!</v>
      </c>
      <c r="BJ140" s="14" t="s">
        <v>121</v>
      </c>
      <c r="BK140" s="136" t="s">
        <v>135</v>
      </c>
    </row>
    <row r="141" spans="1:63" s="2" customFormat="1" ht="19.5">
      <c r="A141" s="25"/>
      <c r="B141" s="26"/>
      <c r="C141" s="25"/>
      <c r="D141" s="138" t="s">
        <v>122</v>
      </c>
      <c r="E141" s="25"/>
      <c r="F141" s="139" t="s">
        <v>159</v>
      </c>
      <c r="G141" s="25"/>
      <c r="H141" s="25"/>
      <c r="I141" s="25"/>
      <c r="J141" s="26"/>
      <c r="K141" s="140"/>
      <c r="L141" s="141"/>
      <c r="M141" s="50"/>
      <c r="N141" s="50"/>
      <c r="O141" s="50"/>
      <c r="P141" s="50"/>
      <c r="Q141" s="50"/>
      <c r="R141" s="51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R141" s="14" t="s">
        <v>122</v>
      </c>
      <c r="AS141" s="14" t="s">
        <v>79</v>
      </c>
    </row>
    <row r="142" spans="1:63" s="2" customFormat="1" ht="21.75" customHeight="1">
      <c r="A142" s="25"/>
      <c r="B142" s="125"/>
      <c r="C142" s="126" t="s">
        <v>131</v>
      </c>
      <c r="D142" s="126" t="s">
        <v>120</v>
      </c>
      <c r="E142" s="127" t="s">
        <v>151</v>
      </c>
      <c r="F142" s="128" t="s">
        <v>160</v>
      </c>
      <c r="G142" s="129" t="s">
        <v>138</v>
      </c>
      <c r="H142" s="130">
        <v>4.5</v>
      </c>
      <c r="I142" s="131"/>
      <c r="J142" s="26"/>
      <c r="K142" s="132" t="s">
        <v>1</v>
      </c>
      <c r="L142" s="133" t="s">
        <v>35</v>
      </c>
      <c r="M142" s="134">
        <v>0</v>
      </c>
      <c r="N142" s="134">
        <f>M142*H142</f>
        <v>0</v>
      </c>
      <c r="O142" s="134">
        <v>0</v>
      </c>
      <c r="P142" s="134">
        <f>O142*H142</f>
        <v>0</v>
      </c>
      <c r="Q142" s="134">
        <v>0</v>
      </c>
      <c r="R142" s="135">
        <f>Q142*H142</f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36" t="s">
        <v>121</v>
      </c>
      <c r="AR142" s="136" t="s">
        <v>120</v>
      </c>
      <c r="AS142" s="136" t="s">
        <v>79</v>
      </c>
      <c r="AW142" s="14" t="s">
        <v>119</v>
      </c>
      <c r="BC142" s="137" t="e">
        <f>IF(L142="základní",#REF!,0)</f>
        <v>#REF!</v>
      </c>
      <c r="BD142" s="137">
        <f>IF(L142="snížená",#REF!,0)</f>
        <v>0</v>
      </c>
      <c r="BE142" s="137">
        <f>IF(L142="zákl. přenesená",#REF!,0)</f>
        <v>0</v>
      </c>
      <c r="BF142" s="137">
        <f>IF(L142="sníž. přenesená",#REF!,0)</f>
        <v>0</v>
      </c>
      <c r="BG142" s="137">
        <f>IF(L142="nulová",#REF!,0)</f>
        <v>0</v>
      </c>
      <c r="BH142" s="14" t="s">
        <v>77</v>
      </c>
      <c r="BI142" s="137" t="e">
        <f>ROUND(#REF!*H142,2)</f>
        <v>#REF!</v>
      </c>
      <c r="BJ142" s="14" t="s">
        <v>121</v>
      </c>
      <c r="BK142" s="136" t="s">
        <v>136</v>
      </c>
    </row>
    <row r="143" spans="1:63" s="2" customFormat="1">
      <c r="A143" s="25"/>
      <c r="B143" s="26"/>
      <c r="C143" s="25"/>
      <c r="D143" s="138" t="s">
        <v>122</v>
      </c>
      <c r="E143" s="25"/>
      <c r="F143" s="139" t="s">
        <v>160</v>
      </c>
      <c r="G143" s="25"/>
      <c r="H143" s="25"/>
      <c r="I143" s="25"/>
      <c r="J143" s="26"/>
      <c r="K143" s="140"/>
      <c r="L143" s="141"/>
      <c r="M143" s="50"/>
      <c r="N143" s="50"/>
      <c r="O143" s="50"/>
      <c r="P143" s="50"/>
      <c r="Q143" s="50"/>
      <c r="R143" s="51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R143" s="14" t="s">
        <v>122</v>
      </c>
      <c r="AS143" s="14" t="s">
        <v>79</v>
      </c>
    </row>
  </sheetData>
  <autoFilter ref="C121:I143"/>
  <mergeCells count="9">
    <mergeCell ref="E87:H87"/>
    <mergeCell ref="E112:H112"/>
    <mergeCell ref="E114:H114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D.1.4.9 03 - Elektrická požá...</vt:lpstr>
      <vt:lpstr>'D.1.4.9 03 - Elektrická požá...'!Názvy_tisku</vt:lpstr>
      <vt:lpstr>'Rekapitulace stavby'!Názvy_tisku</vt:lpstr>
      <vt:lpstr>'D.1.4.9 03 - Elektrická požá...'!Oblast_tisku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Macht</dc:creator>
  <cp:lastModifiedBy>Martin Strnad</cp:lastModifiedBy>
  <cp:lastPrinted>2023-01-20T09:18:09Z</cp:lastPrinted>
  <dcterms:created xsi:type="dcterms:W3CDTF">2021-08-16T14:19:15Z</dcterms:created>
  <dcterms:modified xsi:type="dcterms:W3CDTF">2023-01-20T09:18:21Z</dcterms:modified>
</cp:coreProperties>
</file>