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Rozpočty\Nemocnice-lékařské pokoje URL\16_01_2023\"/>
    </mc:Choice>
  </mc:AlternateContent>
  <bookViews>
    <workbookView xWindow="0" yWindow="0" windowWidth="0" windowHeight="0"/>
  </bookViews>
  <sheets>
    <sheet name="Rekapitulace stavby" sheetId="1" r:id="rId1"/>
    <sheet name="230116 - KKN a.s.pavilon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'230116 - KKN a.s.pavilon ...'!$C$112:$K$150</definedName>
    <definedName name="_xlnm.Print_Area" localSheetId="1">'230116 - KKN a.s.pavilon ...'!$C$4:$J$37,'230116 - KKN a.s.pavilon ...'!$C$50:$J$76,'230116 - KKN a.s.pavilon ...'!$C$102:$K$150</definedName>
    <definedName name="_xlnm.Print_Titles" localSheetId="1">'230116 - KKN a.s.pavilon ...'!$112:$112</definedName>
  </definedNames>
  <calcPr/>
</workbook>
</file>

<file path=xl/calcChain.xml><?xml version="1.0" encoding="utf-8"?>
<calcChain xmlns="http://schemas.openxmlformats.org/spreadsheetml/2006/main">
  <c i="2" l="1" r="R114"/>
  <c r="R113"/>
  <c r="J35"/>
  <c r="J34"/>
  <c i="1" r="AY95"/>
  <c i="2" r="J33"/>
  <c i="1" r="AX95"/>
  <c i="2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J110"/>
  <c r="J109"/>
  <c r="F109"/>
  <c r="F107"/>
  <c r="E105"/>
  <c r="J90"/>
  <c r="J89"/>
  <c r="F89"/>
  <c r="F87"/>
  <c r="E85"/>
  <c r="J16"/>
  <c r="E16"/>
  <c r="F110"/>
  <c r="J15"/>
  <c r="J10"/>
  <c r="J107"/>
  <c i="1" r="L90"/>
  <c r="AM90"/>
  <c r="AM89"/>
  <c r="L89"/>
  <c r="AM87"/>
  <c r="L87"/>
  <c r="L85"/>
  <c r="L84"/>
  <c i="2" r="BK137"/>
  <c r="BK131"/>
  <c r="BK125"/>
  <c r="J119"/>
  <c r="J115"/>
  <c r="BK147"/>
  <c r="J145"/>
  <c r="J143"/>
  <c r="BK139"/>
  <c r="BK135"/>
  <c r="BK127"/>
  <c r="BK119"/>
  <c i="1" r="AS94"/>
  <c i="2" r="J133"/>
  <c r="BK133"/>
  <c r="J129"/>
  <c r="J125"/>
  <c r="J121"/>
  <c r="J117"/>
  <c r="J149"/>
  <c r="BK145"/>
  <c r="BK141"/>
  <c r="J139"/>
  <c r="J131"/>
  <c r="BK123"/>
  <c r="J135"/>
  <c r="J127"/>
  <c r="J123"/>
  <c r="BK117"/>
  <c r="BK149"/>
  <c r="J147"/>
  <c r="BK143"/>
  <c r="J141"/>
  <c r="J137"/>
  <c r="BK129"/>
  <c r="BK121"/>
  <c r="BK115"/>
  <c l="1" r="BK114"/>
  <c r="BK113"/>
  <c r="J113"/>
  <c r="J94"/>
  <c r="P114"/>
  <c r="P113"/>
  <c i="1" r="AU95"/>
  <c i="2" r="T114"/>
  <c r="T113"/>
  <c r="F90"/>
  <c r="BE115"/>
  <c r="BE117"/>
  <c r="BE119"/>
  <c r="BE125"/>
  <c r="BE131"/>
  <c r="BE133"/>
  <c r="BE137"/>
  <c r="BE139"/>
  <c r="BE141"/>
  <c r="BE143"/>
  <c r="BE145"/>
  <c r="BE147"/>
  <c r="BE149"/>
  <c r="J87"/>
  <c r="BE121"/>
  <c r="BE123"/>
  <c r="BE127"/>
  <c r="BE129"/>
  <c r="BE135"/>
  <c r="F33"/>
  <c i="1" r="BB95"/>
  <c r="BB94"/>
  <c r="W31"/>
  <c r="AU94"/>
  <c i="2" r="F32"/>
  <c i="1" r="BA95"/>
  <c r="BA94"/>
  <c r="W30"/>
  <c i="2" r="J32"/>
  <c i="1" r="AW95"/>
  <c i="2" r="F35"/>
  <c i="1" r="BD95"/>
  <c r="BD94"/>
  <c r="W33"/>
  <c i="2" r="F34"/>
  <c i="1" r="BC95"/>
  <c r="BC94"/>
  <c r="AY94"/>
  <c i="2" l="1" r="J114"/>
  <c r="J95"/>
  <c r="J28"/>
  <c i="1" r="AG95"/>
  <c r="AG94"/>
  <c r="AK26"/>
  <c r="AW94"/>
  <c r="AK30"/>
  <c i="2" r="J31"/>
  <c i="1" r="AV95"/>
  <c r="AT95"/>
  <c r="AN95"/>
  <c r="AX94"/>
  <c r="W32"/>
  <c i="2" r="F31"/>
  <c i="1" r="AZ95"/>
  <c r="AZ94"/>
  <c r="W29"/>
  <c i="2" l="1" r="J37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<sst xmlns="http://schemas.openxmlformats.org/spreadsheetml/2006/main">
  <si>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</si>
  <si>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</si>
  <si>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</si>
  <si>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</si>
  <si>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</si>
  <si>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{8c5b865e-e02f-4910-9ccc-4316c32c2cec}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</si>
  <si>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</si>
  <si>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</si>
  <si>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</si>
  <si>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</si>
  <si>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</si>
  <si>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</si>
  <si>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</si>
  <si>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</si>
  <si>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230116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</si>
  <si>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</si>
  <si>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</si>
  <si>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KKN a.s.pavilon B URL-oprava inspekčních pokojů a chodby v 5.np-ostatní výrobky</t>
  </si>
  <si>
    <t>KSO:</t>
  </si>
  <si>
    <t>CC-CZ:</t>
  </si>
  <si>
    <t>Místo:</t>
  </si>
  <si>
    <t>Karlovy Vary</t>
  </si>
  <si>
    <t>Datum:</t>
  </si>
  <si>
    <t>16. 1. 2023</t>
  </si>
  <si>
    <t>Zadavatel:</t>
  </si>
  <si>
    <t>IČ:</t>
  </si>
  <si>
    <t>26365804</t>
  </si>
  <si>
    <t>KKN a.s.,Bezručova 19.36066 Karlovy Vary</t>
  </si>
  <si>
    <t>DIČ:</t>
  </si>
  <si>
    <t>Uchazeč:</t>
  </si>
  <si>
    <t>Vyplň údaj</t>
  </si>
  <si>
    <t>Projektant:</t>
  </si>
  <si>
    <t>43332803</t>
  </si>
  <si>
    <t>Jan Sobotka,Palackého 108,Kynšperk n.O.</t>
  </si>
  <si>
    <t>True</t>
  </si>
  <si>
    <t>Zpracovatel:</t>
  </si>
  <si>
    <t>15707431</t>
  </si>
  <si>
    <t>Ing.Jana Handšuhová Smutná</t>
  </si>
  <si>
    <t>CZ5857250003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</si>
  <si>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</si>
  <si>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</si>
  <si>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</si>
  <si>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</si>
  <si>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</si>
  <si>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</si>
  <si>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</si>
  <si>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</si>
  <si>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</si>
  <si>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</si>
  <si>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</si>
  <si>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</si>
  <si>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</si>
  <si>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</si>
  <si>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</si>
  <si>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</si>
  <si>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</si>
  <si>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</si>
  <si>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</si>
  <si>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</si>
  <si>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</si>
  <si>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</si>
  <si>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</si>
  <si>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</si>
  <si>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</si>
  <si>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</si>
  <si>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</si>
  <si>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</si>
  <si>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</si>
  <si>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</si>
  <si>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</si>
  <si>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</si>
  <si>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</si>
  <si>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</si>
  <si>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</si>
  <si>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</si>
  <si>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</si>
  <si>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</si>
  <si>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</si>
  <si>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</si>
  <si>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</si>
  <si>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</si>
  <si>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</si>
  <si>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</si>
  <si>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</si>
  <si>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</si>
  <si>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</si>
  <si>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</si>
  <si>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</si>
  <si>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</si>
  <si>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</si>
  <si>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</si>
  <si>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</si>
  <si>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</si>
  <si>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</si>
  <si>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Ostatní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</si>
  <si>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</si>
  <si>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</si>
  <si>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</si>
  <si>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</si>
  <si>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</si>
  <si>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</si>
  <si>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</si>
  <si>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</si>
  <si>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</si>
  <si>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</si>
  <si>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</si>
  <si>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</si>
  <si>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</si>
  <si>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</si>
  <si>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4</t>
  </si>
  <si>
    <t>ROZPOCET</t>
  </si>
  <si>
    <t>K</t>
  </si>
  <si>
    <t>76666121R</t>
  </si>
  <si>
    <t>Doprava</t>
  </si>
  <si>
    <t>kpl</t>
  </si>
  <si>
    <t>262144</t>
  </si>
  <si>
    <t>1858898622</t>
  </si>
  <si>
    <t>PP</t>
  </si>
  <si>
    <t>HZS212R</t>
  </si>
  <si>
    <t>Montáž a usazení vybavení interiéru</t>
  </si>
  <si>
    <t>hod</t>
  </si>
  <si>
    <t>554071449</t>
  </si>
  <si>
    <t>3</t>
  </si>
  <si>
    <t>M</t>
  </si>
  <si>
    <t>76666001R</t>
  </si>
  <si>
    <t>"ozn.N01"Skříň policová 2- dvéřová nízká uzamykatelná laminované DTD 800x1200x400 mm m.č.5.02,5.04</t>
  </si>
  <si>
    <t>ks</t>
  </si>
  <si>
    <t>843011741</t>
  </si>
  <si>
    <t>76666002R</t>
  </si>
  <si>
    <t>"ozn.N02"Skříň policová 2- dvéřová vysoká uzamykatelná laminované DTD 800x2100x400 mm m.č.5.03</t>
  </si>
  <si>
    <t>582944408</t>
  </si>
  <si>
    <t>5</t>
  </si>
  <si>
    <t>76666003R</t>
  </si>
  <si>
    <t xml:space="preserve">"ozn.N03"Pracovní stůl   1500x800x750 mm korpus laminované DTD,horní deska 2 ks DTD tl.min.18 mm(celkem 36 mm) m.č.5.01,5.02,5.03</t>
  </si>
  <si>
    <t>1962604888</t>
  </si>
  <si>
    <t>6</t>
  </si>
  <si>
    <t>76666004R</t>
  </si>
  <si>
    <t xml:space="preserve">"ozn.N04"Pracovní stůl   1800x800x750 mm korpus laminované DTD,horní deska 2 ks DTD tl.min.18 mm(celkem 36 mm) m.č.5.04</t>
  </si>
  <si>
    <t>584082834</t>
  </si>
  <si>
    <t>7</t>
  </si>
  <si>
    <t>76666005R</t>
  </si>
  <si>
    <t>"ozn.N05"Mobilní podstolový kontejner se zásuvkami 430x600x640 mm laminované DTD m.č.5.01,5.02,5.03,5.04</t>
  </si>
  <si>
    <t>1284879193</t>
  </si>
  <si>
    <t>8</t>
  </si>
  <si>
    <t>76666006R</t>
  </si>
  <si>
    <t>"ozn.N06"Mobilní podstolový kontejner s dvířky 430x600x640 mm laminované DTD m.č.5.04</t>
  </si>
  <si>
    <t>-199852344</t>
  </si>
  <si>
    <t>9</t>
  </si>
  <si>
    <t>76666007R</t>
  </si>
  <si>
    <t xml:space="preserve">"ozn.N07"Konferenční stolek   600x600x450 mm z laminovaného DTD m.č.5.01,5.02,5.03,5.04</t>
  </si>
  <si>
    <t>503568340</t>
  </si>
  <si>
    <t>10</t>
  </si>
  <si>
    <t>76666008R</t>
  </si>
  <si>
    <t xml:space="preserve">"ozn.N08"Křeslo  čalouněné š.70 cm hl.70 cm m.č.5.01,5.02,5.03,5.04</t>
  </si>
  <si>
    <t>-946827881</t>
  </si>
  <si>
    <t>11</t>
  </si>
  <si>
    <t>76666009R</t>
  </si>
  <si>
    <t xml:space="preserve">"ozn.N09"Pohovka  čalouněná dvouímístná rozkládací dl.1600 mm m.č.5.02,5.04</t>
  </si>
  <si>
    <t>77726078</t>
  </si>
  <si>
    <t>12</t>
  </si>
  <si>
    <t>76666010R</t>
  </si>
  <si>
    <t xml:space="preserve">"ozn.N10"Pohovka  čalouněná dvouímístná bez rozkládání dl.1600 mm m.č.5.01</t>
  </si>
  <si>
    <t>1878460673</t>
  </si>
  <si>
    <t>13</t>
  </si>
  <si>
    <t>76666011R</t>
  </si>
  <si>
    <t>"ozn.N11"Kancelářská židle pojízdná otočná 600x600x1000-1210 mm m.č.5.01,5.02,5.03,5.04</t>
  </si>
  <si>
    <t>749221571</t>
  </si>
  <si>
    <t>14</t>
  </si>
  <si>
    <t>76666012R</t>
  </si>
  <si>
    <t>"ozn.N12"Válenda čalouněná s čelem s úložným prostorem m.č.5.01,5.03</t>
  </si>
  <si>
    <t>-1229242878</t>
  </si>
  <si>
    <t>76666013R</t>
  </si>
  <si>
    <t xml:space="preserve">"ozn.N13"Police  100x300x150 mm z laminovaného DTD m.č.5.01,5.02,5.03,5.04</t>
  </si>
  <si>
    <t>-1583574225</t>
  </si>
  <si>
    <t>16</t>
  </si>
  <si>
    <t>76666014R</t>
  </si>
  <si>
    <t>"ozn.N14"Věšáková stěna s policí 600x1800 mm mat.laminované DTD m.č.5.03</t>
  </si>
  <si>
    <t>833834076</t>
  </si>
  <si>
    <t>17</t>
  </si>
  <si>
    <t>76666015R</t>
  </si>
  <si>
    <t xml:space="preserve">"ozn.N15"Skříň policová  nízká uzamykatelná laminované DTD 1500x900x600 mm m.č.5.04</t>
  </si>
  <si>
    <t>62288306</t>
  </si>
  <si>
    <t>18</t>
  </si>
  <si>
    <t>76666016R</t>
  </si>
  <si>
    <t>"ozn.N16"Skříka závěsná policová 3dílná 1500x700x350 laminované DTD m.č.5.04</t>
  </si>
  <si>
    <t>-1523206179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</si>
</sst>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32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36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38</v>
      </c>
      <c r="AO20" s="18"/>
      <c r="AP20" s="18"/>
      <c r="AQ20" s="18"/>
      <c r="AR20" s="16"/>
      <c r="BE20" s="27"/>
      <c r="BS20" s="13" t="s">
        <v>34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44</v>
      </c>
      <c r="E29" s="43"/>
      <c r="F29" s="28" t="s">
        <v>45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46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47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48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49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54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55</v>
      </c>
      <c r="AI60" s="38"/>
      <c r="AJ60" s="38"/>
      <c r="AK60" s="38"/>
      <c r="AL60" s="38"/>
      <c r="AM60" s="60" t="s">
        <v>56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57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58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55</v>
      </c>
      <c r="AI75" s="38"/>
      <c r="AJ75" s="38"/>
      <c r="AK75" s="38"/>
      <c r="AL75" s="38"/>
      <c r="AM75" s="60" t="s">
        <v>56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230116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KKN a.s.pavilon B URL-oprava inspekčních pokojů a chodby v 5.np-ostatní výrobky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Karlovy Vary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16. 1. 2023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25.6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KKN a.s.,Bezručova 19.36066 Karlovy Vary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>Jan Sobotka,Palackého 108,Kynšperk n.O.</v>
      </c>
      <c r="AN89" s="67"/>
      <c r="AO89" s="67"/>
      <c r="AP89" s="67"/>
      <c r="AQ89" s="36"/>
      <c r="AR89" s="40"/>
      <c r="AS89" s="77" t="s">
        <v>60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25.6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35</v>
      </c>
      <c r="AJ90" s="36"/>
      <c r="AK90" s="36"/>
      <c r="AL90" s="36"/>
      <c r="AM90" s="76" t="str">
        <f>IF(E20="","",E20)</f>
        <v>Ing.Jana Handšuhová Smutná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61</v>
      </c>
      <c r="D92" s="90"/>
      <c r="E92" s="90"/>
      <c r="F92" s="90"/>
      <c r="G92" s="90"/>
      <c r="H92" s="91"/>
      <c r="I92" s="92" t="s">
        <v>62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63</v>
      </c>
      <c r="AH92" s="90"/>
      <c r="AI92" s="90"/>
      <c r="AJ92" s="90"/>
      <c r="AK92" s="90"/>
      <c r="AL92" s="90"/>
      <c r="AM92" s="90"/>
      <c r="AN92" s="92" t="s">
        <v>64</v>
      </c>
      <c r="AO92" s="90"/>
      <c r="AP92" s="94"/>
      <c r="AQ92" s="95" t="s">
        <v>65</v>
      </c>
      <c r="AR92" s="40"/>
      <c r="AS92" s="96" t="s">
        <v>66</v>
      </c>
      <c r="AT92" s="97" t="s">
        <v>67</v>
      </c>
      <c r="AU92" s="97" t="s">
        <v>68</v>
      </c>
      <c r="AV92" s="97" t="s">
        <v>69</v>
      </c>
      <c r="AW92" s="97" t="s">
        <v>70</v>
      </c>
      <c r="AX92" s="97" t="s">
        <v>71</v>
      </c>
      <c r="AY92" s="97" t="s">
        <v>72</v>
      </c>
      <c r="AZ92" s="97" t="s">
        <v>73</v>
      </c>
      <c r="BA92" s="97" t="s">
        <v>74</v>
      </c>
      <c r="BB92" s="97" t="s">
        <v>75</v>
      </c>
      <c r="BC92" s="97" t="s">
        <v>76</v>
      </c>
      <c r="BD92" s="98" t="s">
        <v>77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78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79</v>
      </c>
      <c r="BT94" s="113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37.5" customHeight="1">
      <c r="A95" s="114" t="s">
        <v>83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'230116 - KKN a.s.pavilon 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84</v>
      </c>
      <c r="AR95" s="121"/>
      <c r="AS95" s="122">
        <v>0</v>
      </c>
      <c r="AT95" s="123">
        <f>ROUND(SUM(AV95:AW95),2)</f>
        <v>0</v>
      </c>
      <c r="AU95" s="124">
        <f>'230116 - KKN a.s.pavilon ...'!P113</f>
        <v>0</v>
      </c>
      <c r="AV95" s="123">
        <f>'230116 - KKN a.s.pavilon ...'!J31</f>
        <v>0</v>
      </c>
      <c r="AW95" s="123">
        <f>'230116 - KKN a.s.pavilon ...'!J32</f>
        <v>0</v>
      </c>
      <c r="AX95" s="123">
        <f>'230116 - KKN a.s.pavilon ...'!J33</f>
        <v>0</v>
      </c>
      <c r="AY95" s="123">
        <f>'230116 - KKN a.s.pavilon ...'!J34</f>
        <v>0</v>
      </c>
      <c r="AZ95" s="123">
        <f>'230116 - KKN a.s.pavilon ...'!F31</f>
        <v>0</v>
      </c>
      <c r="BA95" s="123">
        <f>'230116 - KKN a.s.pavilon ...'!F32</f>
        <v>0</v>
      </c>
      <c r="BB95" s="123">
        <f>'230116 - KKN a.s.pavilon ...'!F33</f>
        <v>0</v>
      </c>
      <c r="BC95" s="123">
        <f>'230116 - KKN a.s.pavilon ...'!F34</f>
        <v>0</v>
      </c>
      <c r="BD95" s="125">
        <f>'230116 - KKN a.s.pavilon ...'!F35</f>
        <v>0</v>
      </c>
      <c r="BE95" s="7"/>
      <c r="BT95" s="126" t="s">
        <v>85</v>
      </c>
      <c r="BU95" s="126" t="s">
        <v>86</v>
      </c>
      <c r="BV95" s="126" t="s">
        <v>81</v>
      </c>
      <c r="BW95" s="126" t="s">
        <v>5</v>
      </c>
      <c r="BX95" s="126" t="s">
        <v>82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QVNY0Vg4x5xE46eDafMxea1s8l9IQrFM2Ana8GU/TNeYTsU3TWkY9Z2Jpgqg5UnT0aHDHa6vVGZwTzpd8ptupA==" hashValue="PkwoyfnK+yWdX9nr57IXIfvsUWiiVo3PHyBjnJscDYqG9gK6uEgNWrxsO1OxQjn5o3UlN31StA2WH+X9cWq5g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0116 - KKN a.s.pavilon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87</v>
      </c>
    </row>
    <row r="4" s="1" customFormat="1" ht="24.96" customHeight="1">
      <c r="B4" s="16"/>
      <c r="D4" s="129" t="s">
        <v>88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16. 1. 2023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">
        <v>32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">
        <v>33</v>
      </c>
      <c r="F19" s="34"/>
      <c r="G19" s="34"/>
      <c r="H19" s="34"/>
      <c r="I19" s="131" t="s">
        <v>28</v>
      </c>
      <c r="J19" s="133" t="s">
        <v>1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35</v>
      </c>
      <c r="E21" s="34"/>
      <c r="F21" s="34"/>
      <c r="G21" s="34"/>
      <c r="H21" s="34"/>
      <c r="I21" s="131" t="s">
        <v>25</v>
      </c>
      <c r="J21" s="133" t="s">
        <v>36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">
        <v>37</v>
      </c>
      <c r="F22" s="34"/>
      <c r="G22" s="34"/>
      <c r="H22" s="34"/>
      <c r="I22" s="131" t="s">
        <v>28</v>
      </c>
      <c r="J22" s="133" t="s">
        <v>38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39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40</v>
      </c>
      <c r="E28" s="34"/>
      <c r="F28" s="34"/>
      <c r="G28" s="34"/>
      <c r="H28" s="34"/>
      <c r="I28" s="34"/>
      <c r="J28" s="141">
        <f>ROUND(J113,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42</v>
      </c>
      <c r="G30" s="34"/>
      <c r="H30" s="34"/>
      <c r="I30" s="142" t="s">
        <v>41</v>
      </c>
      <c r="J30" s="142" t="s">
        <v>43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44</v>
      </c>
      <c r="E31" s="131" t="s">
        <v>45</v>
      </c>
      <c r="F31" s="144">
        <f>ROUND((SUM(BE113:BE150)),  2)</f>
        <v>0</v>
      </c>
      <c r="G31" s="34"/>
      <c r="H31" s="34"/>
      <c r="I31" s="145">
        <v>0.20999999999999999</v>
      </c>
      <c r="J31" s="144">
        <f>ROUND(((SUM(BE113:BE150))*I31),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46</v>
      </c>
      <c r="F32" s="144">
        <f>ROUND((SUM(BF113:BF150)),  2)</f>
        <v>0</v>
      </c>
      <c r="G32" s="34"/>
      <c r="H32" s="34"/>
      <c r="I32" s="145">
        <v>0.14999999999999999</v>
      </c>
      <c r="J32" s="144">
        <f>ROUND(((SUM(BF113:BF150))*I32),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47</v>
      </c>
      <c r="F33" s="144">
        <f>ROUND((SUM(BG113:BG150)),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48</v>
      </c>
      <c r="F34" s="144">
        <f>ROUND((SUM(BH113:BH150)),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49</v>
      </c>
      <c r="F35" s="144">
        <f>ROUND((SUM(BI113:BI150)),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50</v>
      </c>
      <c r="E37" s="148"/>
      <c r="F37" s="148"/>
      <c r="G37" s="149" t="s">
        <v>51</v>
      </c>
      <c r="H37" s="150" t="s">
        <v>52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72" t="str">
        <f>E7</f>
        <v>KKN a.s.pavilon B URL-oprava inspekčních pokojů a chodby v 5.np-ostatní výrobky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20</v>
      </c>
      <c r="D87" s="36"/>
      <c r="E87" s="36"/>
      <c r="F87" s="23" t="str">
        <f>F10</f>
        <v>Karlovy Vary</v>
      </c>
      <c r="G87" s="36"/>
      <c r="H87" s="36"/>
      <c r="I87" s="28" t="s">
        <v>22</v>
      </c>
      <c r="J87" s="75" t="str">
        <f>IF(J10="","",J10)</f>
        <v>16. 1. 2023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40.05" customHeight="1">
      <c r="A89" s="34"/>
      <c r="B89" s="35"/>
      <c r="C89" s="28" t="s">
        <v>24</v>
      </c>
      <c r="D89" s="36"/>
      <c r="E89" s="36"/>
      <c r="F89" s="23" t="str">
        <f>E13</f>
        <v>KKN a.s.,Bezručova 19.36066 Karlovy Vary</v>
      </c>
      <c r="G89" s="36"/>
      <c r="H89" s="36"/>
      <c r="I89" s="28" t="s">
        <v>31</v>
      </c>
      <c r="J89" s="32" t="str">
        <f>E19</f>
        <v>Jan Sobotka,Palackého 108,Kynšperk n.O.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25.6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35</v>
      </c>
      <c r="J90" s="32" t="str">
        <f>E22</f>
        <v>Ing.Jana Handšuhová Smutná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64" t="s">
        <v>90</v>
      </c>
      <c r="D92" s="165"/>
      <c r="E92" s="165"/>
      <c r="F92" s="165"/>
      <c r="G92" s="165"/>
      <c r="H92" s="165"/>
      <c r="I92" s="165"/>
      <c r="J92" s="166" t="s">
        <v>91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67" t="s">
        <v>92</v>
      </c>
      <c r="D94" s="36"/>
      <c r="E94" s="36"/>
      <c r="F94" s="36"/>
      <c r="G94" s="36"/>
      <c r="H94" s="36"/>
      <c r="I94" s="36"/>
      <c r="J94" s="106">
        <f>J113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93</v>
      </c>
    </row>
    <row r="95" hidden="1" s="9" customFormat="1" ht="24.96" customHeight="1">
      <c r="A95" s="9"/>
      <c r="B95" s="168"/>
      <c r="C95" s="169"/>
      <c r="D95" s="170" t="s">
        <v>94</v>
      </c>
      <c r="E95" s="171"/>
      <c r="F95" s="171"/>
      <c r="G95" s="171"/>
      <c r="H95" s="171"/>
      <c r="I95" s="171"/>
      <c r="J95" s="172">
        <f>J114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2" customFormat="1" ht="21.84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/>
    <row r="99" hidden="1"/>
    <row r="100" hidden="1"/>
    <row r="101" s="2" customFormat="1" ht="6.96" customHeight="1">
      <c r="A101" s="34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24.96" customHeight="1">
      <c r="A102" s="34"/>
      <c r="B102" s="35"/>
      <c r="C102" s="19" t="s">
        <v>95</v>
      </c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12" customHeight="1">
      <c r="A104" s="34"/>
      <c r="B104" s="35"/>
      <c r="C104" s="28" t="s">
        <v>16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6.5" customHeight="1">
      <c r="A105" s="34"/>
      <c r="B105" s="35"/>
      <c r="C105" s="36"/>
      <c r="D105" s="36"/>
      <c r="E105" s="72" t="str">
        <f>E7</f>
        <v>KKN a.s.pavilon B URL-oprava inspekčních pokojů a chodby v 5.np-ostatní výrobky</v>
      </c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20</v>
      </c>
      <c r="D107" s="36"/>
      <c r="E107" s="36"/>
      <c r="F107" s="23" t="str">
        <f>F10</f>
        <v>Karlovy Vary</v>
      </c>
      <c r="G107" s="36"/>
      <c r="H107" s="36"/>
      <c r="I107" s="28" t="s">
        <v>22</v>
      </c>
      <c r="J107" s="75" t="str">
        <f>IF(J10="","",J10)</f>
        <v>16. 1. 2023</v>
      </c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40.05" customHeight="1">
      <c r="A109" s="34"/>
      <c r="B109" s="35"/>
      <c r="C109" s="28" t="s">
        <v>24</v>
      </c>
      <c r="D109" s="36"/>
      <c r="E109" s="36"/>
      <c r="F109" s="23" t="str">
        <f>E13</f>
        <v>KKN a.s.,Bezručova 19.36066 Karlovy Vary</v>
      </c>
      <c r="G109" s="36"/>
      <c r="H109" s="36"/>
      <c r="I109" s="28" t="s">
        <v>31</v>
      </c>
      <c r="J109" s="32" t="str">
        <f>E19</f>
        <v>Jan Sobotka,Palackého 108,Kynšperk n.O.</v>
      </c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5.65" customHeight="1">
      <c r="A110" s="34"/>
      <c r="B110" s="35"/>
      <c r="C110" s="28" t="s">
        <v>29</v>
      </c>
      <c r="D110" s="36"/>
      <c r="E110" s="36"/>
      <c r="F110" s="23" t="str">
        <f>IF(E16="","",E16)</f>
        <v>Vyplň údaj</v>
      </c>
      <c r="G110" s="36"/>
      <c r="H110" s="36"/>
      <c r="I110" s="28" t="s">
        <v>35</v>
      </c>
      <c r="J110" s="32" t="str">
        <f>E22</f>
        <v>Ing.Jana Handšuhová Smutná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0.32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0" customFormat="1" ht="29.28" customHeight="1">
      <c r="A112" s="174"/>
      <c r="B112" s="175"/>
      <c r="C112" s="176" t="s">
        <v>96</v>
      </c>
      <c r="D112" s="177" t="s">
        <v>65</v>
      </c>
      <c r="E112" s="177" t="s">
        <v>61</v>
      </c>
      <c r="F112" s="177" t="s">
        <v>62</v>
      </c>
      <c r="G112" s="177" t="s">
        <v>97</v>
      </c>
      <c r="H112" s="177" t="s">
        <v>98</v>
      </c>
      <c r="I112" s="177" t="s">
        <v>99</v>
      </c>
      <c r="J112" s="177" t="s">
        <v>91</v>
      </c>
      <c r="K112" s="178" t="s">
        <v>100</v>
      </c>
      <c r="L112" s="179"/>
      <c r="M112" s="96" t="s">
        <v>1</v>
      </c>
      <c r="N112" s="97" t="s">
        <v>44</v>
      </c>
      <c r="O112" s="97" t="s">
        <v>101</v>
      </c>
      <c r="P112" s="97" t="s">
        <v>102</v>
      </c>
      <c r="Q112" s="97" t="s">
        <v>103</v>
      </c>
      <c r="R112" s="97" t="s">
        <v>104</v>
      </c>
      <c r="S112" s="97" t="s">
        <v>105</v>
      </c>
      <c r="T112" s="98" t="s">
        <v>106</v>
      </c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</row>
    <row r="113" s="2" customFormat="1" ht="22.8" customHeight="1">
      <c r="A113" s="34"/>
      <c r="B113" s="35"/>
      <c r="C113" s="103" t="s">
        <v>107</v>
      </c>
      <c r="D113" s="36"/>
      <c r="E113" s="36"/>
      <c r="F113" s="36"/>
      <c r="G113" s="36"/>
      <c r="H113" s="36"/>
      <c r="I113" s="36"/>
      <c r="J113" s="180">
        <f>BK113</f>
        <v>0</v>
      </c>
      <c r="K113" s="36"/>
      <c r="L113" s="40"/>
      <c r="M113" s="99"/>
      <c r="N113" s="181"/>
      <c r="O113" s="100"/>
      <c r="P113" s="182">
        <f>P114</f>
        <v>0</v>
      </c>
      <c r="Q113" s="100"/>
      <c r="R113" s="182">
        <f>R114</f>
        <v>0</v>
      </c>
      <c r="S113" s="100"/>
      <c r="T113" s="183">
        <f>T114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3" t="s">
        <v>79</v>
      </c>
      <c r="AU113" s="13" t="s">
        <v>93</v>
      </c>
      <c r="BK113" s="184">
        <f>BK114</f>
        <v>0</v>
      </c>
    </row>
    <row r="114" s="11" customFormat="1" ht="25.92" customHeight="1">
      <c r="A114" s="11"/>
      <c r="B114" s="185"/>
      <c r="C114" s="186"/>
      <c r="D114" s="187" t="s">
        <v>79</v>
      </c>
      <c r="E114" s="188" t="s">
        <v>108</v>
      </c>
      <c r="F114" s="188" t="s">
        <v>108</v>
      </c>
      <c r="G114" s="186"/>
      <c r="H114" s="186"/>
      <c r="I114" s="189"/>
      <c r="J114" s="190">
        <f>BK114</f>
        <v>0</v>
      </c>
      <c r="K114" s="186"/>
      <c r="L114" s="191"/>
      <c r="M114" s="192"/>
      <c r="N114" s="193"/>
      <c r="O114" s="193"/>
      <c r="P114" s="194">
        <f>SUM(P115:P150)</f>
        <v>0</v>
      </c>
      <c r="Q114" s="193"/>
      <c r="R114" s="194">
        <f>SUM(R115:R150)</f>
        <v>0</v>
      </c>
      <c r="S114" s="193"/>
      <c r="T114" s="195">
        <f>SUM(T115:T150)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6" t="s">
        <v>109</v>
      </c>
      <c r="AT114" s="197" t="s">
        <v>79</v>
      </c>
      <c r="AU114" s="197" t="s">
        <v>80</v>
      </c>
      <c r="AY114" s="196" t="s">
        <v>110</v>
      </c>
      <c r="BK114" s="198">
        <f>SUM(BK115:BK150)</f>
        <v>0</v>
      </c>
    </row>
    <row r="115" s="2" customFormat="1" ht="16.5" customHeight="1">
      <c r="A115" s="34"/>
      <c r="B115" s="35"/>
      <c r="C115" s="199" t="s">
        <v>85</v>
      </c>
      <c r="D115" s="199" t="s">
        <v>111</v>
      </c>
      <c r="E115" s="200" t="s">
        <v>112</v>
      </c>
      <c r="F115" s="201" t="s">
        <v>113</v>
      </c>
      <c r="G115" s="202" t="s">
        <v>114</v>
      </c>
      <c r="H115" s="203">
        <v>1</v>
      </c>
      <c r="I115" s="204"/>
      <c r="J115" s="205">
        <f>ROUND(I115*H115,2)</f>
        <v>0</v>
      </c>
      <c r="K115" s="201" t="s">
        <v>1</v>
      </c>
      <c r="L115" s="40"/>
      <c r="M115" s="206" t="s">
        <v>1</v>
      </c>
      <c r="N115" s="207" t="s">
        <v>45</v>
      </c>
      <c r="O115" s="87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0" t="s">
        <v>115</v>
      </c>
      <c r="AT115" s="210" t="s">
        <v>111</v>
      </c>
      <c r="AU115" s="210" t="s">
        <v>85</v>
      </c>
      <c r="AY115" s="13" t="s">
        <v>110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85</v>
      </c>
      <c r="BK115" s="211">
        <f>ROUND(I115*H115,2)</f>
        <v>0</v>
      </c>
      <c r="BL115" s="13" t="s">
        <v>115</v>
      </c>
      <c r="BM115" s="210" t="s">
        <v>116</v>
      </c>
    </row>
    <row r="116" s="2" customFormat="1">
      <c r="A116" s="34"/>
      <c r="B116" s="35"/>
      <c r="C116" s="36"/>
      <c r="D116" s="212" t="s">
        <v>117</v>
      </c>
      <c r="E116" s="36"/>
      <c r="F116" s="213" t="s">
        <v>113</v>
      </c>
      <c r="G116" s="36"/>
      <c r="H116" s="36"/>
      <c r="I116" s="214"/>
      <c r="J116" s="36"/>
      <c r="K116" s="36"/>
      <c r="L116" s="40"/>
      <c r="M116" s="215"/>
      <c r="N116" s="216"/>
      <c r="O116" s="87"/>
      <c r="P116" s="87"/>
      <c r="Q116" s="87"/>
      <c r="R116" s="87"/>
      <c r="S116" s="87"/>
      <c r="T116" s="88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117</v>
      </c>
      <c r="AU116" s="13" t="s">
        <v>85</v>
      </c>
    </row>
    <row r="117" s="2" customFormat="1" ht="16.5" customHeight="1">
      <c r="A117" s="34"/>
      <c r="B117" s="35"/>
      <c r="C117" s="199" t="s">
        <v>87</v>
      </c>
      <c r="D117" s="199" t="s">
        <v>111</v>
      </c>
      <c r="E117" s="200" t="s">
        <v>118</v>
      </c>
      <c r="F117" s="201" t="s">
        <v>119</v>
      </c>
      <c r="G117" s="202" t="s">
        <v>120</v>
      </c>
      <c r="H117" s="203">
        <v>30</v>
      </c>
      <c r="I117" s="204"/>
      <c r="J117" s="205">
        <f>ROUND(I117*H117,2)</f>
        <v>0</v>
      </c>
      <c r="K117" s="201" t="s">
        <v>1</v>
      </c>
      <c r="L117" s="40"/>
      <c r="M117" s="206" t="s">
        <v>1</v>
      </c>
      <c r="N117" s="207" t="s">
        <v>45</v>
      </c>
      <c r="O117" s="87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0" t="s">
        <v>115</v>
      </c>
      <c r="AT117" s="210" t="s">
        <v>111</v>
      </c>
      <c r="AU117" s="210" t="s">
        <v>85</v>
      </c>
      <c r="AY117" s="13" t="s">
        <v>110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85</v>
      </c>
      <c r="BK117" s="211">
        <f>ROUND(I117*H117,2)</f>
        <v>0</v>
      </c>
      <c r="BL117" s="13" t="s">
        <v>115</v>
      </c>
      <c r="BM117" s="210" t="s">
        <v>121</v>
      </c>
    </row>
    <row r="118" s="2" customFormat="1">
      <c r="A118" s="34"/>
      <c r="B118" s="35"/>
      <c r="C118" s="36"/>
      <c r="D118" s="212" t="s">
        <v>117</v>
      </c>
      <c r="E118" s="36"/>
      <c r="F118" s="213" t="s">
        <v>119</v>
      </c>
      <c r="G118" s="36"/>
      <c r="H118" s="36"/>
      <c r="I118" s="214"/>
      <c r="J118" s="36"/>
      <c r="K118" s="36"/>
      <c r="L118" s="40"/>
      <c r="M118" s="215"/>
      <c r="N118" s="216"/>
      <c r="O118" s="87"/>
      <c r="P118" s="87"/>
      <c r="Q118" s="87"/>
      <c r="R118" s="87"/>
      <c r="S118" s="87"/>
      <c r="T118" s="88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3" t="s">
        <v>117</v>
      </c>
      <c r="AU118" s="13" t="s">
        <v>85</v>
      </c>
    </row>
    <row r="119" s="2" customFormat="1" ht="21.75" customHeight="1">
      <c r="A119" s="34"/>
      <c r="B119" s="35"/>
      <c r="C119" s="217" t="s">
        <v>122</v>
      </c>
      <c r="D119" s="217" t="s">
        <v>123</v>
      </c>
      <c r="E119" s="218" t="s">
        <v>124</v>
      </c>
      <c r="F119" s="219" t="s">
        <v>125</v>
      </c>
      <c r="G119" s="220" t="s">
        <v>126</v>
      </c>
      <c r="H119" s="221">
        <v>4</v>
      </c>
      <c r="I119" s="222"/>
      <c r="J119" s="223">
        <f>ROUND(I119*H119,2)</f>
        <v>0</v>
      </c>
      <c r="K119" s="219" t="s">
        <v>1</v>
      </c>
      <c r="L119" s="224"/>
      <c r="M119" s="225" t="s">
        <v>1</v>
      </c>
      <c r="N119" s="226" t="s">
        <v>45</v>
      </c>
      <c r="O119" s="87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0" t="s">
        <v>115</v>
      </c>
      <c r="AT119" s="210" t="s">
        <v>123</v>
      </c>
      <c r="AU119" s="210" t="s">
        <v>85</v>
      </c>
      <c r="AY119" s="13" t="s">
        <v>110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85</v>
      </c>
      <c r="BK119" s="211">
        <f>ROUND(I119*H119,2)</f>
        <v>0</v>
      </c>
      <c r="BL119" s="13" t="s">
        <v>115</v>
      </c>
      <c r="BM119" s="210" t="s">
        <v>127</v>
      </c>
    </row>
    <row r="120" s="2" customFormat="1">
      <c r="A120" s="34"/>
      <c r="B120" s="35"/>
      <c r="C120" s="36"/>
      <c r="D120" s="212" t="s">
        <v>117</v>
      </c>
      <c r="E120" s="36"/>
      <c r="F120" s="213" t="s">
        <v>125</v>
      </c>
      <c r="G120" s="36"/>
      <c r="H120" s="36"/>
      <c r="I120" s="214"/>
      <c r="J120" s="36"/>
      <c r="K120" s="36"/>
      <c r="L120" s="40"/>
      <c r="M120" s="215"/>
      <c r="N120" s="216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117</v>
      </c>
      <c r="AU120" s="13" t="s">
        <v>85</v>
      </c>
    </row>
    <row r="121" s="2" customFormat="1" ht="21.75" customHeight="1">
      <c r="A121" s="34"/>
      <c r="B121" s="35"/>
      <c r="C121" s="217" t="s">
        <v>109</v>
      </c>
      <c r="D121" s="217" t="s">
        <v>123</v>
      </c>
      <c r="E121" s="218" t="s">
        <v>128</v>
      </c>
      <c r="F121" s="219" t="s">
        <v>129</v>
      </c>
      <c r="G121" s="220" t="s">
        <v>126</v>
      </c>
      <c r="H121" s="221">
        <v>3</v>
      </c>
      <c r="I121" s="222"/>
      <c r="J121" s="223">
        <f>ROUND(I121*H121,2)</f>
        <v>0</v>
      </c>
      <c r="K121" s="219" t="s">
        <v>1</v>
      </c>
      <c r="L121" s="224"/>
      <c r="M121" s="225" t="s">
        <v>1</v>
      </c>
      <c r="N121" s="226" t="s">
        <v>45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0" t="s">
        <v>115</v>
      </c>
      <c r="AT121" s="210" t="s">
        <v>123</v>
      </c>
      <c r="AU121" s="210" t="s">
        <v>85</v>
      </c>
      <c r="AY121" s="13" t="s">
        <v>110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85</v>
      </c>
      <c r="BK121" s="211">
        <f>ROUND(I121*H121,2)</f>
        <v>0</v>
      </c>
      <c r="BL121" s="13" t="s">
        <v>115</v>
      </c>
      <c r="BM121" s="210" t="s">
        <v>130</v>
      </c>
    </row>
    <row r="122" s="2" customFormat="1">
      <c r="A122" s="34"/>
      <c r="B122" s="35"/>
      <c r="C122" s="36"/>
      <c r="D122" s="212" t="s">
        <v>117</v>
      </c>
      <c r="E122" s="36"/>
      <c r="F122" s="213" t="s">
        <v>129</v>
      </c>
      <c r="G122" s="36"/>
      <c r="H122" s="36"/>
      <c r="I122" s="214"/>
      <c r="J122" s="36"/>
      <c r="K122" s="36"/>
      <c r="L122" s="40"/>
      <c r="M122" s="215"/>
      <c r="N122" s="216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117</v>
      </c>
      <c r="AU122" s="13" t="s">
        <v>85</v>
      </c>
    </row>
    <row r="123" s="2" customFormat="1" ht="24.15" customHeight="1">
      <c r="A123" s="34"/>
      <c r="B123" s="35"/>
      <c r="C123" s="217" t="s">
        <v>131</v>
      </c>
      <c r="D123" s="217" t="s">
        <v>123</v>
      </c>
      <c r="E123" s="218" t="s">
        <v>132</v>
      </c>
      <c r="F123" s="219" t="s">
        <v>133</v>
      </c>
      <c r="G123" s="220" t="s">
        <v>126</v>
      </c>
      <c r="H123" s="221">
        <v>5</v>
      </c>
      <c r="I123" s="222"/>
      <c r="J123" s="223">
        <f>ROUND(I123*H123,2)</f>
        <v>0</v>
      </c>
      <c r="K123" s="219" t="s">
        <v>1</v>
      </c>
      <c r="L123" s="224"/>
      <c r="M123" s="225" t="s">
        <v>1</v>
      </c>
      <c r="N123" s="226" t="s">
        <v>45</v>
      </c>
      <c r="O123" s="8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0" t="s">
        <v>115</v>
      </c>
      <c r="AT123" s="210" t="s">
        <v>123</v>
      </c>
      <c r="AU123" s="210" t="s">
        <v>85</v>
      </c>
      <c r="AY123" s="13" t="s">
        <v>110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85</v>
      </c>
      <c r="BK123" s="211">
        <f>ROUND(I123*H123,2)</f>
        <v>0</v>
      </c>
      <c r="BL123" s="13" t="s">
        <v>115</v>
      </c>
      <c r="BM123" s="210" t="s">
        <v>134</v>
      </c>
    </row>
    <row r="124" s="2" customFormat="1">
      <c r="A124" s="34"/>
      <c r="B124" s="35"/>
      <c r="C124" s="36"/>
      <c r="D124" s="212" t="s">
        <v>117</v>
      </c>
      <c r="E124" s="36"/>
      <c r="F124" s="213" t="s">
        <v>133</v>
      </c>
      <c r="G124" s="36"/>
      <c r="H124" s="36"/>
      <c r="I124" s="214"/>
      <c r="J124" s="36"/>
      <c r="K124" s="36"/>
      <c r="L124" s="40"/>
      <c r="M124" s="215"/>
      <c r="N124" s="216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117</v>
      </c>
      <c r="AU124" s="13" t="s">
        <v>85</v>
      </c>
    </row>
    <row r="125" s="2" customFormat="1" ht="24.15" customHeight="1">
      <c r="A125" s="34"/>
      <c r="B125" s="35"/>
      <c r="C125" s="217" t="s">
        <v>135</v>
      </c>
      <c r="D125" s="217" t="s">
        <v>123</v>
      </c>
      <c r="E125" s="218" t="s">
        <v>136</v>
      </c>
      <c r="F125" s="219" t="s">
        <v>137</v>
      </c>
      <c r="G125" s="220" t="s">
        <v>126</v>
      </c>
      <c r="H125" s="221">
        <v>1</v>
      </c>
      <c r="I125" s="222"/>
      <c r="J125" s="223">
        <f>ROUND(I125*H125,2)</f>
        <v>0</v>
      </c>
      <c r="K125" s="219" t="s">
        <v>1</v>
      </c>
      <c r="L125" s="224"/>
      <c r="M125" s="225" t="s">
        <v>1</v>
      </c>
      <c r="N125" s="226" t="s">
        <v>45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0" t="s">
        <v>115</v>
      </c>
      <c r="AT125" s="210" t="s">
        <v>123</v>
      </c>
      <c r="AU125" s="210" t="s">
        <v>85</v>
      </c>
      <c r="AY125" s="13" t="s">
        <v>110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85</v>
      </c>
      <c r="BK125" s="211">
        <f>ROUND(I125*H125,2)</f>
        <v>0</v>
      </c>
      <c r="BL125" s="13" t="s">
        <v>115</v>
      </c>
      <c r="BM125" s="210" t="s">
        <v>138</v>
      </c>
    </row>
    <row r="126" s="2" customFormat="1">
      <c r="A126" s="34"/>
      <c r="B126" s="35"/>
      <c r="C126" s="36"/>
      <c r="D126" s="212" t="s">
        <v>117</v>
      </c>
      <c r="E126" s="36"/>
      <c r="F126" s="213" t="s">
        <v>137</v>
      </c>
      <c r="G126" s="36"/>
      <c r="H126" s="36"/>
      <c r="I126" s="214"/>
      <c r="J126" s="36"/>
      <c r="K126" s="36"/>
      <c r="L126" s="40"/>
      <c r="M126" s="215"/>
      <c r="N126" s="216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117</v>
      </c>
      <c r="AU126" s="13" t="s">
        <v>85</v>
      </c>
    </row>
    <row r="127" s="2" customFormat="1" ht="24.15" customHeight="1">
      <c r="A127" s="34"/>
      <c r="B127" s="35"/>
      <c r="C127" s="217" t="s">
        <v>139</v>
      </c>
      <c r="D127" s="217" t="s">
        <v>123</v>
      </c>
      <c r="E127" s="218" t="s">
        <v>140</v>
      </c>
      <c r="F127" s="219" t="s">
        <v>141</v>
      </c>
      <c r="G127" s="220" t="s">
        <v>126</v>
      </c>
      <c r="H127" s="221">
        <v>6</v>
      </c>
      <c r="I127" s="222"/>
      <c r="J127" s="223">
        <f>ROUND(I127*H127,2)</f>
        <v>0</v>
      </c>
      <c r="K127" s="219" t="s">
        <v>1</v>
      </c>
      <c r="L127" s="224"/>
      <c r="M127" s="225" t="s">
        <v>1</v>
      </c>
      <c r="N127" s="226" t="s">
        <v>45</v>
      </c>
      <c r="O127" s="87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0" t="s">
        <v>115</v>
      </c>
      <c r="AT127" s="210" t="s">
        <v>123</v>
      </c>
      <c r="AU127" s="210" t="s">
        <v>85</v>
      </c>
      <c r="AY127" s="13" t="s">
        <v>110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85</v>
      </c>
      <c r="BK127" s="211">
        <f>ROUND(I127*H127,2)</f>
        <v>0</v>
      </c>
      <c r="BL127" s="13" t="s">
        <v>115</v>
      </c>
      <c r="BM127" s="210" t="s">
        <v>142</v>
      </c>
    </row>
    <row r="128" s="2" customFormat="1">
      <c r="A128" s="34"/>
      <c r="B128" s="35"/>
      <c r="C128" s="36"/>
      <c r="D128" s="212" t="s">
        <v>117</v>
      </c>
      <c r="E128" s="36"/>
      <c r="F128" s="213" t="s">
        <v>141</v>
      </c>
      <c r="G128" s="36"/>
      <c r="H128" s="36"/>
      <c r="I128" s="214"/>
      <c r="J128" s="36"/>
      <c r="K128" s="36"/>
      <c r="L128" s="40"/>
      <c r="M128" s="215"/>
      <c r="N128" s="216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117</v>
      </c>
      <c r="AU128" s="13" t="s">
        <v>85</v>
      </c>
    </row>
    <row r="129" s="2" customFormat="1" ht="16.5" customHeight="1">
      <c r="A129" s="34"/>
      <c r="B129" s="35"/>
      <c r="C129" s="217" t="s">
        <v>143</v>
      </c>
      <c r="D129" s="217" t="s">
        <v>123</v>
      </c>
      <c r="E129" s="218" t="s">
        <v>144</v>
      </c>
      <c r="F129" s="219" t="s">
        <v>145</v>
      </c>
      <c r="G129" s="220" t="s">
        <v>126</v>
      </c>
      <c r="H129" s="221">
        <v>1</v>
      </c>
      <c r="I129" s="222"/>
      <c r="J129" s="223">
        <f>ROUND(I129*H129,2)</f>
        <v>0</v>
      </c>
      <c r="K129" s="219" t="s">
        <v>1</v>
      </c>
      <c r="L129" s="224"/>
      <c r="M129" s="225" t="s">
        <v>1</v>
      </c>
      <c r="N129" s="226" t="s">
        <v>45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0" t="s">
        <v>115</v>
      </c>
      <c r="AT129" s="210" t="s">
        <v>123</v>
      </c>
      <c r="AU129" s="210" t="s">
        <v>85</v>
      </c>
      <c r="AY129" s="13" t="s">
        <v>110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85</v>
      </c>
      <c r="BK129" s="211">
        <f>ROUND(I129*H129,2)</f>
        <v>0</v>
      </c>
      <c r="BL129" s="13" t="s">
        <v>115</v>
      </c>
      <c r="BM129" s="210" t="s">
        <v>146</v>
      </c>
    </row>
    <row r="130" s="2" customFormat="1">
      <c r="A130" s="34"/>
      <c r="B130" s="35"/>
      <c r="C130" s="36"/>
      <c r="D130" s="212" t="s">
        <v>117</v>
      </c>
      <c r="E130" s="36"/>
      <c r="F130" s="213" t="s">
        <v>145</v>
      </c>
      <c r="G130" s="36"/>
      <c r="H130" s="36"/>
      <c r="I130" s="214"/>
      <c r="J130" s="36"/>
      <c r="K130" s="36"/>
      <c r="L130" s="40"/>
      <c r="M130" s="215"/>
      <c r="N130" s="216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117</v>
      </c>
      <c r="AU130" s="13" t="s">
        <v>85</v>
      </c>
    </row>
    <row r="131" s="2" customFormat="1" ht="16.5" customHeight="1">
      <c r="A131" s="34"/>
      <c r="B131" s="35"/>
      <c r="C131" s="217" t="s">
        <v>147</v>
      </c>
      <c r="D131" s="217" t="s">
        <v>123</v>
      </c>
      <c r="E131" s="218" t="s">
        <v>148</v>
      </c>
      <c r="F131" s="219" t="s">
        <v>149</v>
      </c>
      <c r="G131" s="220" t="s">
        <v>126</v>
      </c>
      <c r="H131" s="221">
        <v>4</v>
      </c>
      <c r="I131" s="222"/>
      <c r="J131" s="223">
        <f>ROUND(I131*H131,2)</f>
        <v>0</v>
      </c>
      <c r="K131" s="219" t="s">
        <v>1</v>
      </c>
      <c r="L131" s="224"/>
      <c r="M131" s="225" t="s">
        <v>1</v>
      </c>
      <c r="N131" s="226" t="s">
        <v>45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0" t="s">
        <v>115</v>
      </c>
      <c r="AT131" s="210" t="s">
        <v>123</v>
      </c>
      <c r="AU131" s="210" t="s">
        <v>85</v>
      </c>
      <c r="AY131" s="13" t="s">
        <v>110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85</v>
      </c>
      <c r="BK131" s="211">
        <f>ROUND(I131*H131,2)</f>
        <v>0</v>
      </c>
      <c r="BL131" s="13" t="s">
        <v>115</v>
      </c>
      <c r="BM131" s="210" t="s">
        <v>150</v>
      </c>
    </row>
    <row r="132" s="2" customFormat="1">
      <c r="A132" s="34"/>
      <c r="B132" s="35"/>
      <c r="C132" s="36"/>
      <c r="D132" s="212" t="s">
        <v>117</v>
      </c>
      <c r="E132" s="36"/>
      <c r="F132" s="213" t="s">
        <v>149</v>
      </c>
      <c r="G132" s="36"/>
      <c r="H132" s="36"/>
      <c r="I132" s="214"/>
      <c r="J132" s="36"/>
      <c r="K132" s="36"/>
      <c r="L132" s="40"/>
      <c r="M132" s="215"/>
      <c r="N132" s="216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117</v>
      </c>
      <c r="AU132" s="13" t="s">
        <v>85</v>
      </c>
    </row>
    <row r="133" s="2" customFormat="1" ht="16.5" customHeight="1">
      <c r="A133" s="34"/>
      <c r="B133" s="35"/>
      <c r="C133" s="217" t="s">
        <v>151</v>
      </c>
      <c r="D133" s="217" t="s">
        <v>123</v>
      </c>
      <c r="E133" s="218" t="s">
        <v>152</v>
      </c>
      <c r="F133" s="219" t="s">
        <v>153</v>
      </c>
      <c r="G133" s="220" t="s">
        <v>126</v>
      </c>
      <c r="H133" s="221">
        <v>9</v>
      </c>
      <c r="I133" s="222"/>
      <c r="J133" s="223">
        <f>ROUND(I133*H133,2)</f>
        <v>0</v>
      </c>
      <c r="K133" s="219" t="s">
        <v>1</v>
      </c>
      <c r="L133" s="224"/>
      <c r="M133" s="225" t="s">
        <v>1</v>
      </c>
      <c r="N133" s="226" t="s">
        <v>45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0" t="s">
        <v>115</v>
      </c>
      <c r="AT133" s="210" t="s">
        <v>123</v>
      </c>
      <c r="AU133" s="210" t="s">
        <v>85</v>
      </c>
      <c r="AY133" s="13" t="s">
        <v>110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85</v>
      </c>
      <c r="BK133" s="211">
        <f>ROUND(I133*H133,2)</f>
        <v>0</v>
      </c>
      <c r="BL133" s="13" t="s">
        <v>115</v>
      </c>
      <c r="BM133" s="210" t="s">
        <v>154</v>
      </c>
    </row>
    <row r="134" s="2" customFormat="1">
      <c r="A134" s="34"/>
      <c r="B134" s="35"/>
      <c r="C134" s="36"/>
      <c r="D134" s="212" t="s">
        <v>117</v>
      </c>
      <c r="E134" s="36"/>
      <c r="F134" s="213" t="s">
        <v>153</v>
      </c>
      <c r="G134" s="36"/>
      <c r="H134" s="36"/>
      <c r="I134" s="214"/>
      <c r="J134" s="36"/>
      <c r="K134" s="36"/>
      <c r="L134" s="40"/>
      <c r="M134" s="215"/>
      <c r="N134" s="216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117</v>
      </c>
      <c r="AU134" s="13" t="s">
        <v>85</v>
      </c>
    </row>
    <row r="135" s="2" customFormat="1" ht="16.5" customHeight="1">
      <c r="A135" s="34"/>
      <c r="B135" s="35"/>
      <c r="C135" s="217" t="s">
        <v>155</v>
      </c>
      <c r="D135" s="217" t="s">
        <v>123</v>
      </c>
      <c r="E135" s="218" t="s">
        <v>156</v>
      </c>
      <c r="F135" s="219" t="s">
        <v>157</v>
      </c>
      <c r="G135" s="220" t="s">
        <v>126</v>
      </c>
      <c r="H135" s="221">
        <v>2</v>
      </c>
      <c r="I135" s="222"/>
      <c r="J135" s="223">
        <f>ROUND(I135*H135,2)</f>
        <v>0</v>
      </c>
      <c r="K135" s="219" t="s">
        <v>1</v>
      </c>
      <c r="L135" s="224"/>
      <c r="M135" s="225" t="s">
        <v>1</v>
      </c>
      <c r="N135" s="226" t="s">
        <v>45</v>
      </c>
      <c r="O135" s="8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0" t="s">
        <v>115</v>
      </c>
      <c r="AT135" s="210" t="s">
        <v>123</v>
      </c>
      <c r="AU135" s="210" t="s">
        <v>85</v>
      </c>
      <c r="AY135" s="13" t="s">
        <v>110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85</v>
      </c>
      <c r="BK135" s="211">
        <f>ROUND(I135*H135,2)</f>
        <v>0</v>
      </c>
      <c r="BL135" s="13" t="s">
        <v>115</v>
      </c>
      <c r="BM135" s="210" t="s">
        <v>158</v>
      </c>
    </row>
    <row r="136" s="2" customFormat="1">
      <c r="A136" s="34"/>
      <c r="B136" s="35"/>
      <c r="C136" s="36"/>
      <c r="D136" s="212" t="s">
        <v>117</v>
      </c>
      <c r="E136" s="36"/>
      <c r="F136" s="213" t="s">
        <v>157</v>
      </c>
      <c r="G136" s="36"/>
      <c r="H136" s="36"/>
      <c r="I136" s="214"/>
      <c r="J136" s="36"/>
      <c r="K136" s="36"/>
      <c r="L136" s="40"/>
      <c r="M136" s="215"/>
      <c r="N136" s="216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117</v>
      </c>
      <c r="AU136" s="13" t="s">
        <v>85</v>
      </c>
    </row>
    <row r="137" s="2" customFormat="1" ht="16.5" customHeight="1">
      <c r="A137" s="34"/>
      <c r="B137" s="35"/>
      <c r="C137" s="217" t="s">
        <v>159</v>
      </c>
      <c r="D137" s="217" t="s">
        <v>123</v>
      </c>
      <c r="E137" s="218" t="s">
        <v>160</v>
      </c>
      <c r="F137" s="219" t="s">
        <v>161</v>
      </c>
      <c r="G137" s="220" t="s">
        <v>126</v>
      </c>
      <c r="H137" s="221">
        <v>1</v>
      </c>
      <c r="I137" s="222"/>
      <c r="J137" s="223">
        <f>ROUND(I137*H137,2)</f>
        <v>0</v>
      </c>
      <c r="K137" s="219" t="s">
        <v>1</v>
      </c>
      <c r="L137" s="224"/>
      <c r="M137" s="225" t="s">
        <v>1</v>
      </c>
      <c r="N137" s="226" t="s">
        <v>45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0" t="s">
        <v>115</v>
      </c>
      <c r="AT137" s="210" t="s">
        <v>123</v>
      </c>
      <c r="AU137" s="210" t="s">
        <v>85</v>
      </c>
      <c r="AY137" s="13" t="s">
        <v>110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85</v>
      </c>
      <c r="BK137" s="211">
        <f>ROUND(I137*H137,2)</f>
        <v>0</v>
      </c>
      <c r="BL137" s="13" t="s">
        <v>115</v>
      </c>
      <c r="BM137" s="210" t="s">
        <v>162</v>
      </c>
    </row>
    <row r="138" s="2" customFormat="1">
      <c r="A138" s="34"/>
      <c r="B138" s="35"/>
      <c r="C138" s="36"/>
      <c r="D138" s="212" t="s">
        <v>117</v>
      </c>
      <c r="E138" s="36"/>
      <c r="F138" s="213" t="s">
        <v>161</v>
      </c>
      <c r="G138" s="36"/>
      <c r="H138" s="36"/>
      <c r="I138" s="214"/>
      <c r="J138" s="36"/>
      <c r="K138" s="36"/>
      <c r="L138" s="40"/>
      <c r="M138" s="215"/>
      <c r="N138" s="216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117</v>
      </c>
      <c r="AU138" s="13" t="s">
        <v>85</v>
      </c>
    </row>
    <row r="139" s="2" customFormat="1" ht="16.5" customHeight="1">
      <c r="A139" s="34"/>
      <c r="B139" s="35"/>
      <c r="C139" s="217" t="s">
        <v>163</v>
      </c>
      <c r="D139" s="217" t="s">
        <v>123</v>
      </c>
      <c r="E139" s="218" t="s">
        <v>164</v>
      </c>
      <c r="F139" s="219" t="s">
        <v>165</v>
      </c>
      <c r="G139" s="220" t="s">
        <v>126</v>
      </c>
      <c r="H139" s="221">
        <v>6</v>
      </c>
      <c r="I139" s="222"/>
      <c r="J139" s="223">
        <f>ROUND(I139*H139,2)</f>
        <v>0</v>
      </c>
      <c r="K139" s="219" t="s">
        <v>1</v>
      </c>
      <c r="L139" s="224"/>
      <c r="M139" s="225" t="s">
        <v>1</v>
      </c>
      <c r="N139" s="226" t="s">
        <v>45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0" t="s">
        <v>115</v>
      </c>
      <c r="AT139" s="210" t="s">
        <v>123</v>
      </c>
      <c r="AU139" s="210" t="s">
        <v>85</v>
      </c>
      <c r="AY139" s="13" t="s">
        <v>110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85</v>
      </c>
      <c r="BK139" s="211">
        <f>ROUND(I139*H139,2)</f>
        <v>0</v>
      </c>
      <c r="BL139" s="13" t="s">
        <v>115</v>
      </c>
      <c r="BM139" s="210" t="s">
        <v>166</v>
      </c>
    </row>
    <row r="140" s="2" customFormat="1">
      <c r="A140" s="34"/>
      <c r="B140" s="35"/>
      <c r="C140" s="36"/>
      <c r="D140" s="212" t="s">
        <v>117</v>
      </c>
      <c r="E140" s="36"/>
      <c r="F140" s="213" t="s">
        <v>165</v>
      </c>
      <c r="G140" s="36"/>
      <c r="H140" s="36"/>
      <c r="I140" s="214"/>
      <c r="J140" s="36"/>
      <c r="K140" s="36"/>
      <c r="L140" s="40"/>
      <c r="M140" s="215"/>
      <c r="N140" s="216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117</v>
      </c>
      <c r="AU140" s="13" t="s">
        <v>85</v>
      </c>
    </row>
    <row r="141" s="2" customFormat="1" ht="16.5" customHeight="1">
      <c r="A141" s="34"/>
      <c r="B141" s="35"/>
      <c r="C141" s="217" t="s">
        <v>167</v>
      </c>
      <c r="D141" s="217" t="s">
        <v>123</v>
      </c>
      <c r="E141" s="218" t="s">
        <v>168</v>
      </c>
      <c r="F141" s="219" t="s">
        <v>169</v>
      </c>
      <c r="G141" s="220" t="s">
        <v>126</v>
      </c>
      <c r="H141" s="221">
        <v>2</v>
      </c>
      <c r="I141" s="222"/>
      <c r="J141" s="223">
        <f>ROUND(I141*H141,2)</f>
        <v>0</v>
      </c>
      <c r="K141" s="219" t="s">
        <v>1</v>
      </c>
      <c r="L141" s="224"/>
      <c r="M141" s="225" t="s">
        <v>1</v>
      </c>
      <c r="N141" s="226" t="s">
        <v>45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0" t="s">
        <v>115</v>
      </c>
      <c r="AT141" s="210" t="s">
        <v>123</v>
      </c>
      <c r="AU141" s="210" t="s">
        <v>85</v>
      </c>
      <c r="AY141" s="13" t="s">
        <v>110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85</v>
      </c>
      <c r="BK141" s="211">
        <f>ROUND(I141*H141,2)</f>
        <v>0</v>
      </c>
      <c r="BL141" s="13" t="s">
        <v>115</v>
      </c>
      <c r="BM141" s="210" t="s">
        <v>170</v>
      </c>
    </row>
    <row r="142" s="2" customFormat="1">
      <c r="A142" s="34"/>
      <c r="B142" s="35"/>
      <c r="C142" s="36"/>
      <c r="D142" s="212" t="s">
        <v>117</v>
      </c>
      <c r="E142" s="36"/>
      <c r="F142" s="213" t="s">
        <v>169</v>
      </c>
      <c r="G142" s="36"/>
      <c r="H142" s="36"/>
      <c r="I142" s="214"/>
      <c r="J142" s="36"/>
      <c r="K142" s="36"/>
      <c r="L142" s="40"/>
      <c r="M142" s="215"/>
      <c r="N142" s="216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117</v>
      </c>
      <c r="AU142" s="13" t="s">
        <v>85</v>
      </c>
    </row>
    <row r="143" s="2" customFormat="1" ht="16.5" customHeight="1">
      <c r="A143" s="34"/>
      <c r="B143" s="35"/>
      <c r="C143" s="217" t="s">
        <v>8</v>
      </c>
      <c r="D143" s="217" t="s">
        <v>123</v>
      </c>
      <c r="E143" s="218" t="s">
        <v>171</v>
      </c>
      <c r="F143" s="219" t="s">
        <v>172</v>
      </c>
      <c r="G143" s="220" t="s">
        <v>126</v>
      </c>
      <c r="H143" s="221">
        <v>7</v>
      </c>
      <c r="I143" s="222"/>
      <c r="J143" s="223">
        <f>ROUND(I143*H143,2)</f>
        <v>0</v>
      </c>
      <c r="K143" s="219" t="s">
        <v>1</v>
      </c>
      <c r="L143" s="224"/>
      <c r="M143" s="225" t="s">
        <v>1</v>
      </c>
      <c r="N143" s="226" t="s">
        <v>45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0" t="s">
        <v>115</v>
      </c>
      <c r="AT143" s="210" t="s">
        <v>123</v>
      </c>
      <c r="AU143" s="210" t="s">
        <v>85</v>
      </c>
      <c r="AY143" s="13" t="s">
        <v>110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85</v>
      </c>
      <c r="BK143" s="211">
        <f>ROUND(I143*H143,2)</f>
        <v>0</v>
      </c>
      <c r="BL143" s="13" t="s">
        <v>115</v>
      </c>
      <c r="BM143" s="210" t="s">
        <v>173</v>
      </c>
    </row>
    <row r="144" s="2" customFormat="1">
      <c r="A144" s="34"/>
      <c r="B144" s="35"/>
      <c r="C144" s="36"/>
      <c r="D144" s="212" t="s">
        <v>117</v>
      </c>
      <c r="E144" s="36"/>
      <c r="F144" s="213" t="s">
        <v>172</v>
      </c>
      <c r="G144" s="36"/>
      <c r="H144" s="36"/>
      <c r="I144" s="214"/>
      <c r="J144" s="36"/>
      <c r="K144" s="36"/>
      <c r="L144" s="40"/>
      <c r="M144" s="215"/>
      <c r="N144" s="216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117</v>
      </c>
      <c r="AU144" s="13" t="s">
        <v>85</v>
      </c>
    </row>
    <row r="145" s="2" customFormat="1" ht="16.5" customHeight="1">
      <c r="A145" s="34"/>
      <c r="B145" s="35"/>
      <c r="C145" s="217" t="s">
        <v>174</v>
      </c>
      <c r="D145" s="217" t="s">
        <v>123</v>
      </c>
      <c r="E145" s="218" t="s">
        <v>175</v>
      </c>
      <c r="F145" s="219" t="s">
        <v>176</v>
      </c>
      <c r="G145" s="220" t="s">
        <v>126</v>
      </c>
      <c r="H145" s="221">
        <v>1</v>
      </c>
      <c r="I145" s="222"/>
      <c r="J145" s="223">
        <f>ROUND(I145*H145,2)</f>
        <v>0</v>
      </c>
      <c r="K145" s="219" t="s">
        <v>1</v>
      </c>
      <c r="L145" s="224"/>
      <c r="M145" s="225" t="s">
        <v>1</v>
      </c>
      <c r="N145" s="226" t="s">
        <v>45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115</v>
      </c>
      <c r="AT145" s="210" t="s">
        <v>123</v>
      </c>
      <c r="AU145" s="210" t="s">
        <v>85</v>
      </c>
      <c r="AY145" s="13" t="s">
        <v>110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85</v>
      </c>
      <c r="BK145" s="211">
        <f>ROUND(I145*H145,2)</f>
        <v>0</v>
      </c>
      <c r="BL145" s="13" t="s">
        <v>115</v>
      </c>
      <c r="BM145" s="210" t="s">
        <v>177</v>
      </c>
    </row>
    <row r="146" s="2" customFormat="1">
      <c r="A146" s="34"/>
      <c r="B146" s="35"/>
      <c r="C146" s="36"/>
      <c r="D146" s="212" t="s">
        <v>117</v>
      </c>
      <c r="E146" s="36"/>
      <c r="F146" s="213" t="s">
        <v>176</v>
      </c>
      <c r="G146" s="36"/>
      <c r="H146" s="36"/>
      <c r="I146" s="214"/>
      <c r="J146" s="36"/>
      <c r="K146" s="36"/>
      <c r="L146" s="40"/>
      <c r="M146" s="215"/>
      <c r="N146" s="216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117</v>
      </c>
      <c r="AU146" s="13" t="s">
        <v>85</v>
      </c>
    </row>
    <row r="147" s="2" customFormat="1" ht="16.5" customHeight="1">
      <c r="A147" s="34"/>
      <c r="B147" s="35"/>
      <c r="C147" s="217" t="s">
        <v>178</v>
      </c>
      <c r="D147" s="217" t="s">
        <v>123</v>
      </c>
      <c r="E147" s="218" t="s">
        <v>179</v>
      </c>
      <c r="F147" s="219" t="s">
        <v>180</v>
      </c>
      <c r="G147" s="220" t="s">
        <v>126</v>
      </c>
      <c r="H147" s="221">
        <v>1</v>
      </c>
      <c r="I147" s="222"/>
      <c r="J147" s="223">
        <f>ROUND(I147*H147,2)</f>
        <v>0</v>
      </c>
      <c r="K147" s="219" t="s">
        <v>1</v>
      </c>
      <c r="L147" s="224"/>
      <c r="M147" s="225" t="s">
        <v>1</v>
      </c>
      <c r="N147" s="226" t="s">
        <v>45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0" t="s">
        <v>115</v>
      </c>
      <c r="AT147" s="210" t="s">
        <v>123</v>
      </c>
      <c r="AU147" s="210" t="s">
        <v>85</v>
      </c>
      <c r="AY147" s="13" t="s">
        <v>110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85</v>
      </c>
      <c r="BK147" s="211">
        <f>ROUND(I147*H147,2)</f>
        <v>0</v>
      </c>
      <c r="BL147" s="13" t="s">
        <v>115</v>
      </c>
      <c r="BM147" s="210" t="s">
        <v>181</v>
      </c>
    </row>
    <row r="148" s="2" customFormat="1">
      <c r="A148" s="34"/>
      <c r="B148" s="35"/>
      <c r="C148" s="36"/>
      <c r="D148" s="212" t="s">
        <v>117</v>
      </c>
      <c r="E148" s="36"/>
      <c r="F148" s="213" t="s">
        <v>180</v>
      </c>
      <c r="G148" s="36"/>
      <c r="H148" s="36"/>
      <c r="I148" s="214"/>
      <c r="J148" s="36"/>
      <c r="K148" s="36"/>
      <c r="L148" s="40"/>
      <c r="M148" s="215"/>
      <c r="N148" s="216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117</v>
      </c>
      <c r="AU148" s="13" t="s">
        <v>85</v>
      </c>
    </row>
    <row r="149" s="2" customFormat="1" ht="16.5" customHeight="1">
      <c r="A149" s="34"/>
      <c r="B149" s="35"/>
      <c r="C149" s="217" t="s">
        <v>182</v>
      </c>
      <c r="D149" s="217" t="s">
        <v>123</v>
      </c>
      <c r="E149" s="218" t="s">
        <v>183</v>
      </c>
      <c r="F149" s="219" t="s">
        <v>184</v>
      </c>
      <c r="G149" s="220" t="s">
        <v>126</v>
      </c>
      <c r="H149" s="221">
        <v>1</v>
      </c>
      <c r="I149" s="222"/>
      <c r="J149" s="223">
        <f>ROUND(I149*H149,2)</f>
        <v>0</v>
      </c>
      <c r="K149" s="219" t="s">
        <v>1</v>
      </c>
      <c r="L149" s="224"/>
      <c r="M149" s="225" t="s">
        <v>1</v>
      </c>
      <c r="N149" s="226" t="s">
        <v>45</v>
      </c>
      <c r="O149" s="87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0" t="s">
        <v>115</v>
      </c>
      <c r="AT149" s="210" t="s">
        <v>123</v>
      </c>
      <c r="AU149" s="210" t="s">
        <v>85</v>
      </c>
      <c r="AY149" s="13" t="s">
        <v>110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3" t="s">
        <v>85</v>
      </c>
      <c r="BK149" s="211">
        <f>ROUND(I149*H149,2)</f>
        <v>0</v>
      </c>
      <c r="BL149" s="13" t="s">
        <v>115</v>
      </c>
      <c r="BM149" s="210" t="s">
        <v>185</v>
      </c>
    </row>
    <row r="150" s="2" customFormat="1">
      <c r="A150" s="34"/>
      <c r="B150" s="35"/>
      <c r="C150" s="36"/>
      <c r="D150" s="212" t="s">
        <v>117</v>
      </c>
      <c r="E150" s="36"/>
      <c r="F150" s="213" t="s">
        <v>184</v>
      </c>
      <c r="G150" s="36"/>
      <c r="H150" s="36"/>
      <c r="I150" s="214"/>
      <c r="J150" s="36"/>
      <c r="K150" s="36"/>
      <c r="L150" s="40"/>
      <c r="M150" s="227"/>
      <c r="N150" s="228"/>
      <c r="O150" s="229"/>
      <c r="P150" s="229"/>
      <c r="Q150" s="229"/>
      <c r="R150" s="229"/>
      <c r="S150" s="229"/>
      <c r="T150" s="23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117</v>
      </c>
      <c r="AU150" s="13" t="s">
        <v>85</v>
      </c>
    </row>
    <row r="151" s="2" customFormat="1" ht="6.96" customHeight="1">
      <c r="A151" s="34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0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sheet="1" autoFilter="0" formatColumns="0" formatRows="0" objects="1" scenarios="1" spinCount="100000" saltValue="3af7T8cSlsiVn90wM6pwBrEJk3D4P4H1agakPQhAyvBfjjWjEAkStE8uuK65GSs2+lkTHS3l2q5N2KSZs0hSUw==" hashValue="eeecokb7Jfs8OsiKM5bYDoFZuh0Bg0OTCsE6Ih30Ty/yscrf9u3QktEmjzJllVj4tITNijB1yMrk3wEJ2bjykw==" algorithmName="SHA-512" password="CC35"/>
  <autoFilter ref="C112:K150"/>
  <mergeCells count="6">
    <mergeCell ref="E7:H7"/>
    <mergeCell ref="E16:H16"/>
    <mergeCell ref="E25:H25"/>
    <mergeCell ref="E85:H85"/>
    <mergeCell ref="E105:H10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JANA_2018\jana</dc:creator>
  <cp:lastModifiedBy>JANA_2018\jana</cp:lastModifiedBy>
  <dcterms:created xsi:type="dcterms:W3CDTF">2023-01-16T10:13:12Z</dcterms:created>
  <dcterms:modified xsi:type="dcterms:W3CDTF">2023-01-16T10:13:14Z</dcterms:modified>
</cp:coreProperties>
</file>