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3\VZ ostatní\xxx ZPŘ_Enterální výživa\ZD_enterální výživa\"/>
    </mc:Choice>
  </mc:AlternateContent>
  <xr:revisionPtr revIDLastSave="0" documentId="13_ncr:1_{9FDADC2F-2AB9-4359-A006-F354CDD73E4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terální výživa_Sipping " sheetId="1" r:id="rId1"/>
    <sheet name="Pumpy, sety, sondy" sheetId="3" r:id="rId2"/>
    <sheet name="Cenová nabídka" sheetId="5" r:id="rId3"/>
  </sheets>
  <definedNames>
    <definedName name="_xlnm.Print_Area" localSheetId="2">'Cenová nabídka'!$A$1:$I$36</definedName>
    <definedName name="_xlnm.Print_Area" localSheetId="0">'Enterální výživa_Sipping '!$A$1:$J$20</definedName>
    <definedName name="_xlnm.Print_Area" localSheetId="1">'Pumpy, sety, sondy'!$A$20:$D$32</definedName>
  </definedNames>
  <calcPr calcId="181029"/>
</workbook>
</file>

<file path=xl/calcChain.xml><?xml version="1.0" encoding="utf-8"?>
<calcChain xmlns="http://schemas.openxmlformats.org/spreadsheetml/2006/main">
  <c r="D24" i="3" l="1"/>
  <c r="D30" i="3" s="1"/>
  <c r="C24" i="3"/>
  <c r="C30" i="3" s="1"/>
  <c r="B24" i="3"/>
  <c r="B30" i="3" s="1"/>
  <c r="D10" i="3"/>
  <c r="B10" i="3"/>
  <c r="A24" i="3" l="1"/>
  <c r="E23" i="5"/>
  <c r="E24" i="5"/>
  <c r="E25" i="5"/>
  <c r="G23" i="5"/>
  <c r="G24" i="5"/>
  <c r="G25" i="5"/>
  <c r="H23" i="5"/>
  <c r="H24" i="5"/>
  <c r="H25" i="5"/>
  <c r="E14" i="5"/>
  <c r="J12" i="1"/>
  <c r="J13" i="1"/>
  <c r="J14" i="1"/>
  <c r="I24" i="5" l="1"/>
  <c r="I23" i="5"/>
  <c r="I25" i="5"/>
  <c r="H27" i="5"/>
  <c r="G27" i="5"/>
  <c r="E27" i="5"/>
  <c r="I27" i="5" l="1"/>
  <c r="J15" i="1"/>
  <c r="J11" i="1"/>
  <c r="J10" i="1"/>
  <c r="J7" i="1"/>
  <c r="J6" i="1"/>
  <c r="J5" i="1"/>
  <c r="J4" i="1"/>
  <c r="J3" i="1"/>
  <c r="E28" i="5" l="1"/>
  <c r="E26" i="5"/>
  <c r="E22" i="5"/>
  <c r="E21" i="5"/>
  <c r="E20" i="5"/>
  <c r="E15" i="5"/>
  <c r="E16" i="5"/>
  <c r="E17" i="5"/>
  <c r="E18" i="5"/>
  <c r="H22" i="5" l="1"/>
  <c r="G22" i="5"/>
  <c r="H21" i="5"/>
  <c r="G21" i="5"/>
  <c r="H20" i="5"/>
  <c r="G20" i="5"/>
  <c r="H18" i="5"/>
  <c r="G18" i="5"/>
  <c r="H17" i="5"/>
  <c r="G17" i="5"/>
  <c r="H16" i="5"/>
  <c r="G16" i="5"/>
  <c r="H15" i="5"/>
  <c r="G15" i="5"/>
  <c r="H14" i="5"/>
  <c r="G14" i="5"/>
  <c r="H28" i="5"/>
  <c r="G28" i="5"/>
  <c r="H26" i="5"/>
  <c r="G26" i="5"/>
  <c r="I29" i="5" l="1"/>
  <c r="I14" i="5"/>
  <c r="I16" i="5"/>
  <c r="I21" i="5"/>
  <c r="I18" i="5"/>
  <c r="I22" i="5"/>
  <c r="I20" i="5"/>
  <c r="I26" i="5"/>
  <c r="I28" i="5"/>
  <c r="I15" i="5"/>
  <c r="I17" i="5"/>
</calcChain>
</file>

<file path=xl/sharedStrings.xml><?xml version="1.0" encoding="utf-8"?>
<sst xmlns="http://schemas.openxmlformats.org/spreadsheetml/2006/main" count="122" uniqueCount="88">
  <si>
    <t>Kcal</t>
  </si>
  <si>
    <t>Požadovaný počet pump</t>
  </si>
  <si>
    <t>Počet kusů  nasojejunálních sond
(ks/rok)</t>
  </si>
  <si>
    <t>Interna</t>
  </si>
  <si>
    <t>OARIM</t>
  </si>
  <si>
    <t>Neurologie</t>
  </si>
  <si>
    <t>Chirurgie</t>
  </si>
  <si>
    <t>ORL</t>
  </si>
  <si>
    <t>CELKEM</t>
  </si>
  <si>
    <t>ARO</t>
  </si>
  <si>
    <t>Dětské</t>
  </si>
  <si>
    <t>Onkologie</t>
  </si>
  <si>
    <t xml:space="preserve">Polymerní výživa </t>
  </si>
  <si>
    <t>Sipping</t>
  </si>
  <si>
    <t>Bílkovina 
(g)</t>
  </si>
  <si>
    <t>Sacharidy 
(g)</t>
  </si>
  <si>
    <t>Tuky 
(g)</t>
  </si>
  <si>
    <t>Vláknina 
(g)</t>
  </si>
  <si>
    <t>Odběr za rok 
(v litrech)</t>
  </si>
  <si>
    <t>Cena za kus setu
určeno do pump
(v Kč bez DPH)</t>
  </si>
  <si>
    <t xml:space="preserve">Cena za kus 
nasojejunální sondy
(v Kč bez DPH) </t>
  </si>
  <si>
    <t>Celkem za KV + CH</t>
  </si>
  <si>
    <t>SPOTŘEBA SOND A SETŮ ZA ROK</t>
  </si>
  <si>
    <t>Počet kusů setů 
(určeno do pump)
(ks/rok)</t>
  </si>
  <si>
    <t xml:space="preserve">Cena za ks bez DPH </t>
  </si>
  <si>
    <t>Cena za litr bez DPH</t>
  </si>
  <si>
    <t>Výživové údaje (100 ml)</t>
  </si>
  <si>
    <t>Příloha č. 1</t>
  </si>
  <si>
    <t>Cenová nabídka</t>
  </si>
  <si>
    <t xml:space="preserve">Název firmy: </t>
  </si>
  <si>
    <t>Kontaktní osoba:</t>
  </si>
  <si>
    <t>Telefon:</t>
  </si>
  <si>
    <t>e-mail:</t>
  </si>
  <si>
    <t>Popis</t>
  </si>
  <si>
    <t>Celková nabídková cena bez DPH za 2 roky plnění</t>
  </si>
  <si>
    <t>………………………………….</t>
  </si>
  <si>
    <t xml:space="preserve">jméno a podpis </t>
  </si>
  <si>
    <t>oprávněného zástupce dodavatele</t>
  </si>
  <si>
    <t xml:space="preserve"> „Komplexní řešení enterální výživy“</t>
  </si>
  <si>
    <t>Sety</t>
  </si>
  <si>
    <t>Jednotková cena za 1 litr/1 ks bez DPH</t>
  </si>
  <si>
    <t>Jednotková cena za 1 litr/1 ks včetně DPH</t>
  </si>
  <si>
    <t>Předpokládaný počet ks/litrů za 1 rok</t>
  </si>
  <si>
    <t>Celková cena/1 rok včetně DPH</t>
  </si>
  <si>
    <t>DPH/1 rok</t>
  </si>
  <si>
    <r>
      <t xml:space="preserve">V </t>
    </r>
    <r>
      <rPr>
        <sz val="4"/>
        <color theme="1"/>
        <rFont val="Calibri"/>
        <family val="2"/>
        <charset val="238"/>
      </rPr>
      <t xml:space="preserve">…………………………………………….…………………………………………………….. </t>
    </r>
    <r>
      <rPr>
        <sz val="12"/>
        <color theme="1"/>
        <rFont val="Calibri"/>
        <family val="2"/>
        <charset val="238"/>
      </rPr>
      <t xml:space="preserve">dne </t>
    </r>
    <r>
      <rPr>
        <sz val="4"/>
        <color theme="1"/>
        <rFont val="Calibri"/>
        <family val="2"/>
        <charset val="238"/>
      </rPr>
      <t>…………………………………</t>
    </r>
  </si>
  <si>
    <t>DPH v Kč za 1 litr/1 ks</t>
  </si>
  <si>
    <t>Celková cena/1 rok bez DPH</t>
  </si>
  <si>
    <t>NACENĚNÍ SOND a SETŮ V RÁMCI ZÁPŮJČNÍ SMLOUVY NA PUMPY</t>
  </si>
  <si>
    <r>
      <t xml:space="preserve">Celková částka za 2 roky 
</t>
    </r>
    <r>
      <rPr>
        <b/>
        <sz val="10"/>
        <rFont val="Calibri"/>
        <family val="2"/>
        <charset val="238"/>
        <scheme val="minor"/>
      </rPr>
      <t>(na základě: celkem za KV + CHEB)</t>
    </r>
  </si>
  <si>
    <t>Nabídková cena:</t>
  </si>
  <si>
    <t>šedá pole vyplňuje účastník zadávacího řízení</t>
  </si>
  <si>
    <t>Celková cena za rok bez DPH</t>
  </si>
  <si>
    <t>Počet kusů  nasogastrických sond
(ks/rok)</t>
  </si>
  <si>
    <t xml:space="preserve">Cena za kus 
nasogastrické sondy
(v Kč bez DPH) </t>
  </si>
  <si>
    <t>nemocnice KARLOVY VARY (KV)</t>
  </si>
  <si>
    <t>nemocnice CHEB (CH)</t>
  </si>
  <si>
    <t>Sondy nasojejunální</t>
  </si>
  <si>
    <t>Sondy nasogastrické</t>
  </si>
  <si>
    <t>Izokalorická výživa bez vlákniny</t>
  </si>
  <si>
    <t>Izokalorická výživa s vlákninou</t>
  </si>
  <si>
    <t>Hyperkalorická bez vlákniny a se zvýšeným obsahem bílkovin</t>
  </si>
  <si>
    <t>Hyperkalorická s vlákninou</t>
  </si>
  <si>
    <t xml:space="preserve">Pro diabetiky </t>
  </si>
  <si>
    <t>Hyperkalorický</t>
  </si>
  <si>
    <t>Se zvýšeným obsahem bílkovin</t>
  </si>
  <si>
    <t>Hyperkalorický s vlákninou</t>
  </si>
  <si>
    <t>Bez tuku</t>
  </si>
  <si>
    <t>Konzistence krému</t>
  </si>
  <si>
    <t>Pro diabetiky</t>
  </si>
  <si>
    <t>Odběr za rok 
v ks (200 ml, u krému 125 g)</t>
  </si>
  <si>
    <t>Maximální jednotková cena za 1 litr/1 ks bez DPH</t>
  </si>
  <si>
    <t>Obchodní název</t>
  </si>
  <si>
    <t>TRN</t>
  </si>
  <si>
    <t>Interna + JIP</t>
  </si>
  <si>
    <t>Sipping *</t>
  </si>
  <si>
    <t>* Zadavatel požaduje různé druhy příchutí</t>
  </si>
  <si>
    <t>IČO:</t>
  </si>
  <si>
    <t>Oddělení</t>
  </si>
  <si>
    <t>Pumpy</t>
  </si>
  <si>
    <t>Počet kusů za rok</t>
  </si>
  <si>
    <t>Položka</t>
  </si>
  <si>
    <t>Nasogastrické sondy</t>
  </si>
  <si>
    <t>Nasojejunální sondy</t>
  </si>
  <si>
    <t>Sety (určeno do pump)</t>
  </si>
  <si>
    <t>Spotřební materiál</t>
  </si>
  <si>
    <t>x</t>
  </si>
  <si>
    <t>Polymerní výživa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</si>
</sst>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.0"/>
    <numFmt numFmtId="165" formatCode="#,##0.00\ &quot;Kč&quot;"/>
    <numFmt numFmtId="166" formatCode="_-* #,##0\ &quot;Kč&quot;_-;\-* #,##0\ &quot;Kč&quot;_-;_-* &quot;-&quot;??\ &quot;Kč&quot;_-;_-@_-"/>
    <numFmt numFmtId="167" formatCode="#,##0\ &quot;Kč&quot;"/>
  </numFmts>
  <fonts count="2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0" fontId="5" fillId="0" borderId="0"/>
    <xf numFmtId="44" fontId="7" fillId="0" borderId="0" applyFont="0" applyFill="0" applyBorder="0" applyAlignment="0" applyProtection="0"/>
  </cellStyleXfs>
  <cellXfs count="131">
    <xf numFmtId="0" fontId="0" fillId="0" borderId="0" xfId="0"/>
    <xf numFmtId="0" fontId="11" fillId="4" borderId="2" xfId="2" applyFont="1" applyFill="1" applyBorder="1" applyAlignment="1">
      <alignment horizontal="center" vertical="center" wrapText="1"/>
    </xf>
    <xf numFmtId="0" fontId="14" fillId="0" borderId="0" xfId="0" applyFont="1"/>
    <xf numFmtId="44" fontId="11" fillId="6" borderId="4" xfId="4" applyFont="1" applyFill="1" applyBorder="1" applyAlignment="1" applyProtection="1">
      <alignment horizontal="center" vertical="center"/>
      <protection locked="0"/>
    </xf>
    <xf numFmtId="44" fontId="11" fillId="6" borderId="4" xfId="4" applyFont="1" applyFill="1" applyBorder="1" applyAlignment="1" applyProtection="1">
      <alignment horizontal="left" vertical="center"/>
      <protection locked="0"/>
    </xf>
    <xf numFmtId="44" fontId="11" fillId="6" borderId="1" xfId="4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44" fontId="4" fillId="0" borderId="4" xfId="4" applyFont="1" applyFill="1" applyBorder="1" applyAlignment="1" applyProtection="1">
      <alignment horizontal="center" vertical="center"/>
    </xf>
    <xf numFmtId="44" fontId="4" fillId="0" borderId="4" xfId="4" applyFont="1" applyFill="1" applyBorder="1" applyAlignment="1" applyProtection="1">
      <alignment horizontal="left" vertical="center"/>
    </xf>
    <xf numFmtId="44" fontId="4" fillId="0" borderId="1" xfId="4" applyFont="1" applyFill="1" applyBorder="1" applyAlignment="1" applyProtection="1">
      <alignment horizontal="center" vertical="center"/>
    </xf>
    <xf numFmtId="166" fontId="11" fillId="0" borderId="4" xfId="4" applyNumberFormat="1" applyFont="1" applyFill="1" applyBorder="1" applyAlignment="1" applyProtection="1">
      <alignment horizontal="center" vertical="center"/>
    </xf>
    <xf numFmtId="166" fontId="4" fillId="0" borderId="4" xfId="4" applyNumberFormat="1" applyFont="1" applyFill="1" applyBorder="1" applyAlignment="1" applyProtection="1">
      <alignment horizontal="center" vertical="center"/>
    </xf>
    <xf numFmtId="166" fontId="11" fillId="0" borderId="4" xfId="4" applyNumberFormat="1" applyFont="1" applyFill="1" applyBorder="1" applyAlignment="1" applyProtection="1">
      <alignment horizontal="left" vertical="center"/>
    </xf>
    <xf numFmtId="166" fontId="4" fillId="0" borderId="4" xfId="4" applyNumberFormat="1" applyFont="1" applyFill="1" applyBorder="1" applyAlignment="1" applyProtection="1">
      <alignment horizontal="left" vertical="center"/>
    </xf>
    <xf numFmtId="166" fontId="11" fillId="0" borderId="1" xfId="4" applyNumberFormat="1" applyFont="1" applyFill="1" applyBorder="1" applyAlignment="1" applyProtection="1">
      <alignment horizontal="center" vertical="center"/>
    </xf>
    <xf numFmtId="166" fontId="4" fillId="0" borderId="1" xfId="4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justify" vertical="center"/>
      <protection locked="0"/>
    </xf>
    <xf numFmtId="0" fontId="13" fillId="6" borderId="0" xfId="0" applyFont="1" applyFill="1"/>
    <xf numFmtId="166" fontId="19" fillId="3" borderId="2" xfId="4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166" fontId="9" fillId="0" borderId="4" xfId="4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2" fontId="9" fillId="0" borderId="0" xfId="0" applyNumberFormat="1" applyFont="1" applyAlignment="1">
      <alignment horizontal="center"/>
    </xf>
    <xf numFmtId="0" fontId="25" fillId="6" borderId="4" xfId="0" applyFont="1" applyFill="1" applyBorder="1" applyAlignment="1" applyProtection="1">
      <alignment horizontal="center" vertical="center"/>
      <protection locked="0"/>
    </xf>
    <xf numFmtId="44" fontId="25" fillId="6" borderId="4" xfId="4" applyFont="1" applyFill="1" applyBorder="1" applyAlignment="1" applyProtection="1">
      <alignment horizontal="center" vertical="center"/>
      <protection locked="0"/>
    </xf>
    <xf numFmtId="164" fontId="25" fillId="6" borderId="4" xfId="0" applyNumberFormat="1" applyFont="1" applyFill="1" applyBorder="1" applyAlignment="1" applyProtection="1">
      <alignment horizontal="center" vertical="center"/>
      <protection locked="0"/>
    </xf>
    <xf numFmtId="2" fontId="25" fillId="6" borderId="4" xfId="0" applyNumberFormat="1" applyFont="1" applyFill="1" applyBorder="1" applyAlignment="1" applyProtection="1">
      <alignment horizontal="center" vertical="center"/>
      <protection locked="0"/>
    </xf>
    <xf numFmtId="0" fontId="15" fillId="3" borderId="4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7" fillId="0" borderId="0" xfId="0" applyFont="1"/>
    <xf numFmtId="3" fontId="0" fillId="0" borderId="0" xfId="0" applyNumberFormat="1"/>
    <xf numFmtId="3" fontId="11" fillId="5" borderId="9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166" fontId="11" fillId="7" borderId="4" xfId="4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26" fillId="0" borderId="0" xfId="0" applyFont="1"/>
    <xf numFmtId="0" fontId="25" fillId="0" borderId="0" xfId="0" applyFont="1" applyAlignment="1">
      <alignment vertical="center"/>
    </xf>
    <xf numFmtId="3" fontId="25" fillId="2" borderId="0" xfId="0" applyNumberFormat="1" applyFont="1" applyFill="1" applyAlignment="1">
      <alignment horizontal="center" vertical="center"/>
    </xf>
    <xf numFmtId="166" fontId="9" fillId="0" borderId="0" xfId="4" applyNumberFormat="1" applyFont="1" applyFill="1" applyBorder="1" applyAlignment="1" applyProtection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2" fillId="0" borderId="14" xfId="2" applyFont="1" applyBorder="1" applyAlignment="1">
      <alignment horizontal="left" vertical="center" wrapText="1"/>
    </xf>
    <xf numFmtId="0" fontId="24" fillId="0" borderId="14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" fillId="0" borderId="14" xfId="2" applyFont="1" applyBorder="1" applyAlignment="1">
      <alignment horizontal="left" vertical="center"/>
    </xf>
    <xf numFmtId="0" fontId="24" fillId="2" borderId="15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/>
    </xf>
    <xf numFmtId="0" fontId="15" fillId="2" borderId="17" xfId="2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2" fillId="0" borderId="13" xfId="2" applyFont="1" applyBorder="1" applyAlignment="1">
      <alignment horizontal="left" vertical="center"/>
    </xf>
    <xf numFmtId="0" fontId="11" fillId="0" borderId="22" xfId="2" applyFont="1" applyBorder="1" applyAlignment="1">
      <alignment horizontal="center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24" fillId="0" borderId="13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3" fontId="24" fillId="2" borderId="4" xfId="0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6" fontId="15" fillId="7" borderId="4" xfId="4" applyNumberFormat="1" applyFont="1" applyFill="1" applyBorder="1" applyAlignment="1" applyProtection="1">
      <alignment horizontal="center" vertical="center"/>
      <protection locked="0"/>
    </xf>
    <xf numFmtId="166" fontId="15" fillId="7" borderId="1" xfId="4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44" fontId="25" fillId="2" borderId="0" xfId="4" applyFont="1" applyFill="1" applyBorder="1" applyAlignment="1" applyProtection="1">
      <alignment horizontal="center" vertical="center"/>
      <protection locked="0"/>
    </xf>
    <xf numFmtId="0" fontId="1" fillId="0" borderId="13" xfId="2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/>
    </xf>
    <xf numFmtId="167" fontId="12" fillId="3" borderId="4" xfId="0" applyNumberFormat="1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165" fontId="12" fillId="6" borderId="3" xfId="0" applyNumberFormat="1" applyFont="1" applyFill="1" applyBorder="1" applyAlignment="1" applyProtection="1">
      <alignment horizontal="center" vertical="center"/>
      <protection locked="0"/>
    </xf>
    <xf numFmtId="165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/>
    </xf>
    <xf numFmtId="0" fontId="11" fillId="4" borderId="6" xfId="2" applyFont="1" applyFill="1" applyBorder="1" applyAlignment="1">
      <alignment horizontal="center"/>
    </xf>
    <xf numFmtId="0" fontId="11" fillId="4" borderId="7" xfId="2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4" fontId="11" fillId="2" borderId="11" xfId="4" applyFont="1" applyFill="1" applyBorder="1" applyAlignment="1" applyProtection="1">
      <alignment horizontal="center" vertical="center"/>
    </xf>
    <xf numFmtId="44" fontId="11" fillId="2" borderId="12" xfId="4" applyFont="1" applyFill="1" applyBorder="1" applyAlignment="1" applyProtection="1">
      <alignment horizontal="center" vertical="center"/>
    </xf>
    <xf numFmtId="44" fontId="11" fillId="2" borderId="13" xfId="4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/>
    </xf>
    <xf numFmtId="0" fontId="24" fillId="6" borderId="0" xfId="0" applyFont="1" applyFill="1" applyAlignment="1" applyProtection="1">
      <alignment horizontal="left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</cellXfs>
  <cellStyles count="5">
    <cellStyle name="Měna" xfId="4" builtinId="4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1447800</xdr:colOff>
      <xdr:row>1</xdr:row>
      <xdr:rowOff>447675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4478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showGridLines="0" zoomScaleNormal="100" zoomScaleSheetLayoutView="100" workbookViewId="0">
      <selection activeCell="A14" sqref="A14"/>
    </sheetView>
  </sheetViews>
  <sheetFormatPr defaultRowHeight="15.75" x14ac:dyDescent="0.25"/>
  <cols>
    <col min="1" max="1" width="58" style="25" customWidth="1"/>
    <col min="2" max="2" width="37.42578125" style="25" customWidth="1"/>
    <col min="3" max="3" width="23.85546875" style="25" customWidth="1"/>
    <col min="4" max="8" width="18.140625" style="25" customWidth="1"/>
    <col min="9" max="9" width="19.140625" style="25" customWidth="1"/>
    <col min="10" max="10" width="22.42578125" style="30" customWidth="1"/>
    <col min="11" max="16384" width="9.140625" style="25"/>
  </cols>
  <sheetData>
    <row r="1" spans="1:10" ht="16.5" customHeight="1" x14ac:dyDescent="0.25">
      <c r="A1" s="88" t="s">
        <v>12</v>
      </c>
      <c r="B1" s="85" t="s">
        <v>72</v>
      </c>
      <c r="C1" s="89" t="s">
        <v>18</v>
      </c>
      <c r="D1" s="84" t="s">
        <v>26</v>
      </c>
      <c r="E1" s="84"/>
      <c r="F1" s="84"/>
      <c r="G1" s="84"/>
      <c r="H1" s="84"/>
      <c r="I1" s="83" t="s">
        <v>25</v>
      </c>
      <c r="J1" s="83" t="s">
        <v>52</v>
      </c>
    </row>
    <row r="2" spans="1:10" ht="57" customHeight="1" x14ac:dyDescent="0.2">
      <c r="A2" s="88"/>
      <c r="B2" s="86"/>
      <c r="C2" s="89"/>
      <c r="D2" s="26" t="s">
        <v>0</v>
      </c>
      <c r="E2" s="26" t="s">
        <v>14</v>
      </c>
      <c r="F2" s="26" t="s">
        <v>15</v>
      </c>
      <c r="G2" s="26" t="s">
        <v>16</v>
      </c>
      <c r="H2" s="26" t="s">
        <v>17</v>
      </c>
      <c r="I2" s="83"/>
      <c r="J2" s="83"/>
    </row>
    <row r="3" spans="1:10" s="29" customFormat="1" ht="24" customHeight="1" x14ac:dyDescent="0.2">
      <c r="A3" s="27" t="s">
        <v>59</v>
      </c>
      <c r="B3" s="27"/>
      <c r="C3" s="45">
        <v>700</v>
      </c>
      <c r="D3" s="31"/>
      <c r="E3" s="31"/>
      <c r="F3" s="31"/>
      <c r="G3" s="31"/>
      <c r="H3" s="31"/>
      <c r="I3" s="32"/>
      <c r="J3" s="28">
        <f>+I3*C3</f>
        <v>0</v>
      </c>
    </row>
    <row r="4" spans="1:10" s="29" customFormat="1" ht="24" customHeight="1" x14ac:dyDescent="0.2">
      <c r="A4" s="27" t="s">
        <v>60</v>
      </c>
      <c r="B4" s="27"/>
      <c r="C4" s="45">
        <v>120</v>
      </c>
      <c r="D4" s="31"/>
      <c r="E4" s="31"/>
      <c r="F4" s="31"/>
      <c r="G4" s="31"/>
      <c r="H4" s="31"/>
      <c r="I4" s="32"/>
      <c r="J4" s="28">
        <f t="shared" ref="J4:J7" si="0">+I4*C4</f>
        <v>0</v>
      </c>
    </row>
    <row r="5" spans="1:10" s="29" customFormat="1" ht="24" customHeight="1" x14ac:dyDescent="0.2">
      <c r="A5" s="27" t="s">
        <v>61</v>
      </c>
      <c r="B5" s="27"/>
      <c r="C5" s="45">
        <v>1800</v>
      </c>
      <c r="D5" s="31"/>
      <c r="E5" s="31"/>
      <c r="F5" s="31"/>
      <c r="G5" s="31"/>
      <c r="H5" s="31"/>
      <c r="I5" s="32"/>
      <c r="J5" s="28">
        <f t="shared" si="0"/>
        <v>0</v>
      </c>
    </row>
    <row r="6" spans="1:10" s="29" customFormat="1" ht="24" customHeight="1" x14ac:dyDescent="0.2">
      <c r="A6" s="27" t="s">
        <v>62</v>
      </c>
      <c r="B6" s="27"/>
      <c r="C6" s="45">
        <v>400</v>
      </c>
      <c r="D6" s="31"/>
      <c r="E6" s="31"/>
      <c r="F6" s="31"/>
      <c r="G6" s="33"/>
      <c r="H6" s="31"/>
      <c r="I6" s="32"/>
      <c r="J6" s="28">
        <f t="shared" si="0"/>
        <v>0</v>
      </c>
    </row>
    <row r="7" spans="1:10" s="29" customFormat="1" ht="24" customHeight="1" x14ac:dyDescent="0.2">
      <c r="A7" s="27" t="s">
        <v>63</v>
      </c>
      <c r="B7" s="27"/>
      <c r="C7" s="45">
        <v>560</v>
      </c>
      <c r="D7" s="31"/>
      <c r="E7" s="31"/>
      <c r="F7" s="31"/>
      <c r="G7" s="33"/>
      <c r="H7" s="31"/>
      <c r="I7" s="32"/>
      <c r="J7" s="28">
        <f t="shared" si="0"/>
        <v>0</v>
      </c>
    </row>
    <row r="8" spans="1:10" ht="15.75" customHeight="1" x14ac:dyDescent="0.25">
      <c r="A8" s="88" t="s">
        <v>75</v>
      </c>
      <c r="B8" s="85" t="s">
        <v>72</v>
      </c>
      <c r="C8" s="89" t="s">
        <v>70</v>
      </c>
      <c r="D8" s="84" t="s">
        <v>26</v>
      </c>
      <c r="E8" s="84"/>
      <c r="F8" s="84"/>
      <c r="G8" s="84"/>
      <c r="H8" s="84"/>
      <c r="I8" s="83" t="s">
        <v>24</v>
      </c>
      <c r="J8" s="83" t="s">
        <v>52</v>
      </c>
    </row>
    <row r="9" spans="1:10" ht="51" customHeight="1" x14ac:dyDescent="0.2">
      <c r="A9" s="88"/>
      <c r="B9" s="86"/>
      <c r="C9" s="89"/>
      <c r="D9" s="26" t="s">
        <v>0</v>
      </c>
      <c r="E9" s="26" t="s">
        <v>14</v>
      </c>
      <c r="F9" s="26" t="s">
        <v>15</v>
      </c>
      <c r="G9" s="26" t="s">
        <v>16</v>
      </c>
      <c r="H9" s="26" t="s">
        <v>17</v>
      </c>
      <c r="I9" s="83"/>
      <c r="J9" s="83"/>
    </row>
    <row r="10" spans="1:10" ht="24" customHeight="1" x14ac:dyDescent="0.2">
      <c r="A10" s="27" t="s">
        <v>64</v>
      </c>
      <c r="B10" s="27"/>
      <c r="C10" s="45">
        <v>4350</v>
      </c>
      <c r="D10" s="31"/>
      <c r="E10" s="31"/>
      <c r="F10" s="31"/>
      <c r="G10" s="34"/>
      <c r="H10" s="31"/>
      <c r="I10" s="32"/>
      <c r="J10" s="28">
        <f t="shared" ref="J10:J15" si="1">+I10*C10</f>
        <v>0</v>
      </c>
    </row>
    <row r="11" spans="1:10" ht="24" customHeight="1" x14ac:dyDescent="0.2">
      <c r="A11" s="27" t="s">
        <v>65</v>
      </c>
      <c r="B11" s="27"/>
      <c r="C11" s="45">
        <v>3220</v>
      </c>
      <c r="D11" s="31"/>
      <c r="E11" s="31"/>
      <c r="F11" s="31"/>
      <c r="G11" s="31"/>
      <c r="H11" s="31"/>
      <c r="I11" s="32"/>
      <c r="J11" s="28">
        <f t="shared" si="1"/>
        <v>0</v>
      </c>
    </row>
    <row r="12" spans="1:10" ht="24" customHeight="1" x14ac:dyDescent="0.2">
      <c r="A12" s="27" t="s">
        <v>66</v>
      </c>
      <c r="B12" s="27"/>
      <c r="C12" s="45">
        <v>1600</v>
      </c>
      <c r="D12" s="31"/>
      <c r="E12" s="31"/>
      <c r="F12" s="31"/>
      <c r="G12" s="31"/>
      <c r="H12" s="31"/>
      <c r="I12" s="32"/>
      <c r="J12" s="28">
        <f t="shared" si="1"/>
        <v>0</v>
      </c>
    </row>
    <row r="13" spans="1:10" ht="24" customHeight="1" x14ac:dyDescent="0.2">
      <c r="A13" s="27" t="s">
        <v>67</v>
      </c>
      <c r="B13" s="27"/>
      <c r="C13" s="45">
        <v>2400</v>
      </c>
      <c r="D13" s="31"/>
      <c r="E13" s="31"/>
      <c r="F13" s="31"/>
      <c r="G13" s="31"/>
      <c r="H13" s="31"/>
      <c r="I13" s="32"/>
      <c r="J13" s="28">
        <f t="shared" si="1"/>
        <v>0</v>
      </c>
    </row>
    <row r="14" spans="1:10" ht="24" customHeight="1" x14ac:dyDescent="0.2">
      <c r="A14" s="27" t="s">
        <v>68</v>
      </c>
      <c r="B14" s="27"/>
      <c r="C14" s="45">
        <v>2100</v>
      </c>
      <c r="D14" s="31"/>
      <c r="E14" s="31"/>
      <c r="F14" s="31"/>
      <c r="G14" s="31"/>
      <c r="H14" s="31"/>
      <c r="I14" s="32"/>
      <c r="J14" s="28">
        <f t="shared" si="1"/>
        <v>0</v>
      </c>
    </row>
    <row r="15" spans="1:10" ht="24" customHeight="1" x14ac:dyDescent="0.2">
      <c r="A15" s="27" t="s">
        <v>69</v>
      </c>
      <c r="B15" s="27"/>
      <c r="C15" s="45">
        <v>4100</v>
      </c>
      <c r="D15" s="31"/>
      <c r="E15" s="31"/>
      <c r="F15" s="31"/>
      <c r="G15" s="31"/>
      <c r="H15" s="31"/>
      <c r="I15" s="32"/>
      <c r="J15" s="28">
        <f t="shared" si="1"/>
        <v>0</v>
      </c>
    </row>
    <row r="16" spans="1:10" ht="13.5" customHeight="1" x14ac:dyDescent="0.2">
      <c r="A16" s="48"/>
      <c r="B16" s="48"/>
      <c r="C16" s="49"/>
      <c r="D16" s="79"/>
      <c r="E16" s="79"/>
      <c r="F16" s="79"/>
      <c r="G16" s="79"/>
      <c r="H16" s="79"/>
      <c r="I16" s="80"/>
      <c r="J16" s="50"/>
    </row>
    <row r="17" spans="1:3" ht="14.25" customHeight="1" x14ac:dyDescent="0.25">
      <c r="A17" s="47" t="s">
        <v>76</v>
      </c>
    </row>
    <row r="18" spans="1:3" ht="33.75" customHeight="1" x14ac:dyDescent="0.25"/>
    <row r="19" spans="1:3" x14ac:dyDescent="0.25">
      <c r="A19" s="87" t="s">
        <v>51</v>
      </c>
      <c r="B19" s="87"/>
      <c r="C19" s="87"/>
    </row>
    <row r="20" spans="1:3" ht="24.75" customHeight="1" x14ac:dyDescent="0.25"/>
  </sheetData>
  <mergeCells count="13">
    <mergeCell ref="B1:B2"/>
    <mergeCell ref="B8:B9"/>
    <mergeCell ref="A19:C19"/>
    <mergeCell ref="I1:I2"/>
    <mergeCell ref="A8:A9"/>
    <mergeCell ref="C8:C9"/>
    <mergeCell ref="A1:A2"/>
    <mergeCell ref="C1:C2"/>
    <mergeCell ref="J1:J2"/>
    <mergeCell ref="I8:I9"/>
    <mergeCell ref="J8:J9"/>
    <mergeCell ref="D1:H1"/>
    <mergeCell ref="D8:H8"/>
  </mergeCells>
  <printOptions horizontalCentered="1" verticalCentered="1"/>
  <pageMargins left="0.7" right="0.7" top="0.75" bottom="0.75" header="0.3" footer="0.3"/>
  <pageSetup paperSize="9" scale="6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showGridLines="0" workbookViewId="0">
      <selection activeCell="B17" sqref="B17"/>
    </sheetView>
  </sheetViews>
  <sheetFormatPr defaultRowHeight="12.75" x14ac:dyDescent="0.2"/>
  <cols>
    <col min="1" max="1" width="30.7109375" customWidth="1"/>
    <col min="2" max="3" width="30.7109375" style="37" customWidth="1"/>
    <col min="4" max="4" width="30.7109375" customWidth="1"/>
  </cols>
  <sheetData>
    <row r="1" spans="1:4" ht="21" customHeight="1" thickBot="1" x14ac:dyDescent="0.25">
      <c r="A1" s="111" t="s">
        <v>79</v>
      </c>
      <c r="B1" s="112"/>
      <c r="C1" s="112"/>
      <c r="D1" s="110"/>
    </row>
    <row r="2" spans="1:4" ht="20.25" customHeight="1" thickBot="1" x14ac:dyDescent="0.25">
      <c r="A2" s="107" t="s">
        <v>55</v>
      </c>
      <c r="B2" s="113"/>
      <c r="C2" s="107" t="s">
        <v>56</v>
      </c>
      <c r="D2" s="113"/>
    </row>
    <row r="3" spans="1:4" ht="15" x14ac:dyDescent="0.2">
      <c r="A3" s="64" t="s">
        <v>78</v>
      </c>
      <c r="B3" s="65" t="s">
        <v>1</v>
      </c>
      <c r="C3" s="61" t="s">
        <v>78</v>
      </c>
      <c r="D3" s="60" t="s">
        <v>1</v>
      </c>
    </row>
    <row r="4" spans="1:4" ht="15" x14ac:dyDescent="0.2">
      <c r="A4" s="56" t="s">
        <v>3</v>
      </c>
      <c r="B4" s="57">
        <v>6</v>
      </c>
      <c r="C4" s="62" t="s">
        <v>9</v>
      </c>
      <c r="D4" s="57">
        <v>6</v>
      </c>
    </row>
    <row r="5" spans="1:4" ht="15" x14ac:dyDescent="0.2">
      <c r="A5" s="56" t="s">
        <v>4</v>
      </c>
      <c r="B5" s="57">
        <v>14</v>
      </c>
      <c r="C5" s="62" t="s">
        <v>74</v>
      </c>
      <c r="D5" s="57">
        <v>10</v>
      </c>
    </row>
    <row r="6" spans="1:4" ht="15" x14ac:dyDescent="0.2">
      <c r="A6" s="56" t="s">
        <v>5</v>
      </c>
      <c r="B6" s="57">
        <v>3</v>
      </c>
      <c r="C6" s="62" t="s">
        <v>6</v>
      </c>
      <c r="D6" s="57">
        <v>4</v>
      </c>
    </row>
    <row r="7" spans="1:4" ht="15" x14ac:dyDescent="0.2">
      <c r="A7" s="56" t="s">
        <v>6</v>
      </c>
      <c r="B7" s="57">
        <v>4</v>
      </c>
      <c r="C7" s="62" t="s">
        <v>10</v>
      </c>
      <c r="D7" s="57">
        <v>1</v>
      </c>
    </row>
    <row r="8" spans="1:4" ht="15" x14ac:dyDescent="0.2">
      <c r="A8" s="56" t="s">
        <v>7</v>
      </c>
      <c r="B8" s="57">
        <v>2</v>
      </c>
      <c r="C8" s="62" t="s">
        <v>11</v>
      </c>
      <c r="D8" s="57">
        <v>1</v>
      </c>
    </row>
    <row r="9" spans="1:4" ht="15" x14ac:dyDescent="0.25">
      <c r="A9" s="56" t="s">
        <v>73</v>
      </c>
      <c r="B9" s="57">
        <v>1</v>
      </c>
      <c r="C9" s="72" t="s">
        <v>86</v>
      </c>
      <c r="D9" s="73" t="s">
        <v>86</v>
      </c>
    </row>
    <row r="10" spans="1:4" ht="15.75" thickBot="1" x14ac:dyDescent="0.3">
      <c r="A10" s="58" t="s">
        <v>8</v>
      </c>
      <c r="B10" s="59">
        <f>SUM(B4:B9)</f>
        <v>30</v>
      </c>
      <c r="C10" s="63" t="s">
        <v>8</v>
      </c>
      <c r="D10" s="59">
        <f>SUM(D4:D8)</f>
        <v>22</v>
      </c>
    </row>
    <row r="11" spans="1:4" ht="15.75" thickBot="1" x14ac:dyDescent="0.3">
      <c r="A11" s="52"/>
      <c r="B11" s="51"/>
      <c r="C11" s="52"/>
      <c r="D11" s="51"/>
    </row>
    <row r="12" spans="1:4" ht="15.75" thickBot="1" x14ac:dyDescent="0.3">
      <c r="A12" s="104" t="s">
        <v>85</v>
      </c>
      <c r="B12" s="105"/>
      <c r="C12" s="105"/>
      <c r="D12" s="106"/>
    </row>
    <row r="13" spans="1:4" ht="15.75" thickBot="1" x14ac:dyDescent="0.25">
      <c r="A13" s="107" t="s">
        <v>55</v>
      </c>
      <c r="B13" s="108"/>
      <c r="C13" s="109" t="s">
        <v>56</v>
      </c>
      <c r="D13" s="110"/>
    </row>
    <row r="14" spans="1:4" ht="15" x14ac:dyDescent="0.2">
      <c r="A14" s="70" t="s">
        <v>81</v>
      </c>
      <c r="B14" s="71" t="s">
        <v>80</v>
      </c>
      <c r="C14" s="67" t="s">
        <v>81</v>
      </c>
      <c r="D14" s="66" t="s">
        <v>80</v>
      </c>
    </row>
    <row r="15" spans="1:4" ht="15" x14ac:dyDescent="0.2">
      <c r="A15" s="53" t="s">
        <v>82</v>
      </c>
      <c r="B15" s="75">
        <v>1050</v>
      </c>
      <c r="C15" s="81" t="s">
        <v>82</v>
      </c>
      <c r="D15" s="75">
        <v>400</v>
      </c>
    </row>
    <row r="16" spans="1:4" ht="15" x14ac:dyDescent="0.25">
      <c r="A16" s="54" t="s">
        <v>83</v>
      </c>
      <c r="B16" s="75">
        <v>350</v>
      </c>
      <c r="C16" s="68" t="s">
        <v>83</v>
      </c>
      <c r="D16" s="75">
        <v>60</v>
      </c>
    </row>
    <row r="17" spans="1:4" ht="15.75" thickBot="1" x14ac:dyDescent="0.3">
      <c r="A17" s="55" t="s">
        <v>84</v>
      </c>
      <c r="B17" s="82">
        <v>700</v>
      </c>
      <c r="C17" s="69" t="s">
        <v>84</v>
      </c>
      <c r="D17" s="82">
        <v>900</v>
      </c>
    </row>
    <row r="18" spans="1:4" x14ac:dyDescent="0.2">
      <c r="B18"/>
      <c r="C18"/>
    </row>
    <row r="19" spans="1:4" x14ac:dyDescent="0.2">
      <c r="B19"/>
      <c r="C19"/>
    </row>
    <row r="20" spans="1:4" ht="13.5" thickBot="1" x14ac:dyDescent="0.25">
      <c r="A20" s="2"/>
      <c r="B20" s="2"/>
      <c r="C20" s="2"/>
      <c r="D20" s="2"/>
    </row>
    <row r="21" spans="1:4" ht="15.75" thickBot="1" x14ac:dyDescent="0.25">
      <c r="A21" s="92" t="s">
        <v>22</v>
      </c>
      <c r="B21" s="93"/>
      <c r="C21" s="93"/>
      <c r="D21" s="94"/>
    </row>
    <row r="22" spans="1:4" ht="15.75" thickBot="1" x14ac:dyDescent="0.25">
      <c r="A22" s="92" t="s">
        <v>21</v>
      </c>
      <c r="B22" s="93"/>
      <c r="C22" s="93"/>
      <c r="D22" s="94"/>
    </row>
    <row r="23" spans="1:4" ht="45.75" thickBot="1" x14ac:dyDescent="0.25">
      <c r="A23" s="1" t="s">
        <v>1</v>
      </c>
      <c r="B23" s="36" t="s">
        <v>53</v>
      </c>
      <c r="C23" s="36" t="s">
        <v>2</v>
      </c>
      <c r="D23" s="1" t="s">
        <v>23</v>
      </c>
    </row>
    <row r="24" spans="1:4" ht="19.5" thickBot="1" x14ac:dyDescent="0.25">
      <c r="A24" s="76">
        <f>B10+D10</f>
        <v>52</v>
      </c>
      <c r="B24" s="76">
        <f>B15+D15</f>
        <v>1450</v>
      </c>
      <c r="C24" s="76">
        <f>B16+D16</f>
        <v>410</v>
      </c>
      <c r="D24" s="76">
        <f>B17+D17</f>
        <v>1600</v>
      </c>
    </row>
    <row r="25" spans="1:4" ht="30.75" customHeight="1" x14ac:dyDescent="0.2">
      <c r="A25" s="2"/>
      <c r="B25" s="2"/>
      <c r="C25" s="2"/>
      <c r="D25" s="2"/>
    </row>
    <row r="26" spans="1:4" ht="22.5" customHeight="1" x14ac:dyDescent="0.2">
      <c r="A26" s="101" t="s">
        <v>48</v>
      </c>
      <c r="B26" s="102"/>
      <c r="C26" s="102"/>
      <c r="D26" s="103"/>
    </row>
    <row r="27" spans="1:4" ht="45" x14ac:dyDescent="0.2">
      <c r="A27" s="46"/>
      <c r="B27" s="35" t="s">
        <v>54</v>
      </c>
      <c r="C27" s="35" t="s">
        <v>20</v>
      </c>
      <c r="D27" s="35" t="s">
        <v>19</v>
      </c>
    </row>
    <row r="28" spans="1:4" ht="12.75" customHeight="1" x14ac:dyDescent="0.2">
      <c r="A28" s="97" t="s">
        <v>50</v>
      </c>
      <c r="B28" s="95"/>
      <c r="C28" s="95"/>
      <c r="D28" s="95"/>
    </row>
    <row r="29" spans="1:4" ht="20.25" customHeight="1" x14ac:dyDescent="0.2">
      <c r="A29" s="98"/>
      <c r="B29" s="96"/>
      <c r="C29" s="96"/>
      <c r="D29" s="96"/>
    </row>
    <row r="30" spans="1:4" ht="12.75" customHeight="1" x14ac:dyDescent="0.2">
      <c r="A30" s="99" t="s">
        <v>49</v>
      </c>
      <c r="B30" s="91">
        <f>B24*B28*2</f>
        <v>0</v>
      </c>
      <c r="C30" s="91">
        <f>C24*C28*2</f>
        <v>0</v>
      </c>
      <c r="D30" s="91">
        <f>D24*D28*2</f>
        <v>0</v>
      </c>
    </row>
    <row r="31" spans="1:4" ht="21.75" customHeight="1" x14ac:dyDescent="0.2">
      <c r="A31" s="100"/>
      <c r="B31" s="91"/>
      <c r="C31" s="91"/>
      <c r="D31" s="91"/>
    </row>
    <row r="32" spans="1:4" ht="51.75" customHeight="1" x14ac:dyDescent="0.2">
      <c r="A32" s="2"/>
      <c r="B32" s="2"/>
      <c r="C32" s="2"/>
      <c r="D32" s="2"/>
    </row>
    <row r="33" spans="1:3" ht="15.75" x14ac:dyDescent="0.25">
      <c r="A33" s="90" t="s">
        <v>51</v>
      </c>
      <c r="B33" s="90"/>
      <c r="C33" s="90"/>
    </row>
  </sheetData>
  <mergeCells count="18">
    <mergeCell ref="A12:D12"/>
    <mergeCell ref="A13:B13"/>
    <mergeCell ref="C13:D13"/>
    <mergeCell ref="A1:D1"/>
    <mergeCell ref="A2:B2"/>
    <mergeCell ref="C2:D2"/>
    <mergeCell ref="A33:C33"/>
    <mergeCell ref="B30:B31"/>
    <mergeCell ref="D30:D31"/>
    <mergeCell ref="A21:D21"/>
    <mergeCell ref="B28:B29"/>
    <mergeCell ref="D28:D29"/>
    <mergeCell ref="C28:C29"/>
    <mergeCell ref="C30:C31"/>
    <mergeCell ref="A22:D22"/>
    <mergeCell ref="A28:A29"/>
    <mergeCell ref="A30:A31"/>
    <mergeCell ref="A26:D2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showGridLines="0" tabSelected="1" topLeftCell="A4" zoomScaleNormal="100" zoomScaleSheetLayoutView="100" workbookViewId="0">
      <selection activeCell="A13" sqref="A13"/>
    </sheetView>
  </sheetViews>
  <sheetFormatPr defaultRowHeight="12.75" x14ac:dyDescent="0.2"/>
  <cols>
    <col min="1" max="1" width="43.5703125" customWidth="1"/>
    <col min="2" max="2" width="16" customWidth="1"/>
    <col min="3" max="3" width="11.7109375" customWidth="1"/>
    <col min="4" max="4" width="14.5703125" customWidth="1"/>
    <col min="5" max="5" width="15.42578125" customWidth="1"/>
    <col min="6" max="6" width="14.5703125" style="38" customWidth="1"/>
    <col min="7" max="7" width="17.42578125" customWidth="1"/>
    <col min="8" max="8" width="13.5703125" customWidth="1"/>
    <col min="9" max="9" width="20.42578125" customWidth="1"/>
  </cols>
  <sheetData>
    <row r="1" spans="1:9" ht="27" customHeight="1" x14ac:dyDescent="0.2"/>
    <row r="2" spans="1:9" ht="36.75" customHeight="1" x14ac:dyDescent="0.2">
      <c r="H2" s="127" t="s">
        <v>27</v>
      </c>
      <c r="I2" s="127"/>
    </row>
    <row r="3" spans="1:9" ht="36.75" thickBot="1" x14ac:dyDescent="0.25">
      <c r="A3" s="126" t="s">
        <v>28</v>
      </c>
      <c r="B3" s="126"/>
      <c r="C3" s="126"/>
      <c r="D3" s="126"/>
      <c r="E3" s="126"/>
      <c r="F3" s="126"/>
      <c r="G3" s="126"/>
      <c r="H3" s="126"/>
      <c r="I3" s="126"/>
    </row>
    <row r="4" spans="1:9" ht="29.25" thickBot="1" x14ac:dyDescent="0.25">
      <c r="A4" s="128" t="s">
        <v>38</v>
      </c>
      <c r="B4" s="129"/>
      <c r="C4" s="129"/>
      <c r="D4" s="129"/>
      <c r="E4" s="129"/>
      <c r="F4" s="129"/>
      <c r="G4" s="129"/>
      <c r="H4" s="129"/>
      <c r="I4" s="130"/>
    </row>
    <row r="6" spans="1:9" ht="15" x14ac:dyDescent="0.25">
      <c r="A6" s="6" t="s">
        <v>29</v>
      </c>
      <c r="B6" s="121"/>
      <c r="C6" s="121"/>
      <c r="D6" s="121"/>
      <c r="E6" s="121"/>
    </row>
    <row r="7" spans="1:9" ht="15" x14ac:dyDescent="0.25">
      <c r="A7" s="6" t="s">
        <v>77</v>
      </c>
      <c r="B7" s="121"/>
      <c r="C7" s="121"/>
      <c r="D7" s="121"/>
      <c r="E7" s="121"/>
    </row>
    <row r="8" spans="1:9" ht="15" x14ac:dyDescent="0.25">
      <c r="A8" s="6" t="s">
        <v>30</v>
      </c>
      <c r="B8" s="121"/>
      <c r="C8" s="121"/>
      <c r="D8" s="121"/>
      <c r="E8" s="121"/>
    </row>
    <row r="9" spans="1:9" ht="15" x14ac:dyDescent="0.25">
      <c r="A9" s="6" t="s">
        <v>31</v>
      </c>
      <c r="B9" s="121"/>
      <c r="C9" s="121"/>
      <c r="D9" s="121"/>
      <c r="E9" s="121"/>
    </row>
    <row r="10" spans="1:9" ht="15" x14ac:dyDescent="0.25">
      <c r="A10" s="6" t="s">
        <v>32</v>
      </c>
      <c r="B10" s="121"/>
      <c r="C10" s="121"/>
      <c r="D10" s="121"/>
      <c r="E10" s="121"/>
    </row>
    <row r="11" spans="1:9" ht="13.5" thickBot="1" x14ac:dyDescent="0.25"/>
    <row r="12" spans="1:9" ht="60" x14ac:dyDescent="0.2">
      <c r="A12" s="7" t="s">
        <v>33</v>
      </c>
      <c r="B12" s="8" t="s">
        <v>40</v>
      </c>
      <c r="C12" s="8" t="s">
        <v>46</v>
      </c>
      <c r="D12" s="42" t="s">
        <v>71</v>
      </c>
      <c r="E12" s="8" t="s">
        <v>41</v>
      </c>
      <c r="F12" s="39" t="s">
        <v>42</v>
      </c>
      <c r="G12" s="8" t="s">
        <v>47</v>
      </c>
      <c r="H12" s="8" t="s">
        <v>44</v>
      </c>
      <c r="I12" s="9" t="s">
        <v>43</v>
      </c>
    </row>
    <row r="13" spans="1:9" ht="15.75" x14ac:dyDescent="0.2">
      <c r="A13" s="10" t="s">
        <v>87</v>
      </c>
      <c r="B13" s="114"/>
      <c r="C13" s="115"/>
      <c r="D13" s="115"/>
      <c r="E13" s="115"/>
      <c r="F13" s="115"/>
      <c r="G13" s="115"/>
      <c r="H13" s="115"/>
      <c r="I13" s="116"/>
    </row>
    <row r="14" spans="1:9" ht="15" x14ac:dyDescent="0.2">
      <c r="A14" s="44" t="s">
        <v>59</v>
      </c>
      <c r="B14" s="3"/>
      <c r="C14" s="3"/>
      <c r="D14" s="43">
        <v>78</v>
      </c>
      <c r="E14" s="13">
        <f>SUM(B14:C14)</f>
        <v>0</v>
      </c>
      <c r="F14" s="74">
        <v>700</v>
      </c>
      <c r="G14" s="16">
        <f t="shared" ref="G14:G18" si="0">+F14*B14</f>
        <v>0</v>
      </c>
      <c r="H14" s="17">
        <f t="shared" ref="H14:H18" si="1">+F14*C14</f>
        <v>0</v>
      </c>
      <c r="I14" s="17">
        <f t="shared" ref="I14:I18" si="2">+H14+G14</f>
        <v>0</v>
      </c>
    </row>
    <row r="15" spans="1:9" ht="15" x14ac:dyDescent="0.2">
      <c r="A15" s="44" t="s">
        <v>60</v>
      </c>
      <c r="B15" s="3"/>
      <c r="C15" s="3"/>
      <c r="D15" s="43">
        <v>84</v>
      </c>
      <c r="E15" s="13">
        <f t="shared" ref="E15:E28" si="3">SUM(B15:C15)</f>
        <v>0</v>
      </c>
      <c r="F15" s="74">
        <v>120</v>
      </c>
      <c r="G15" s="16">
        <f t="shared" si="0"/>
        <v>0</v>
      </c>
      <c r="H15" s="17">
        <f t="shared" si="1"/>
        <v>0</v>
      </c>
      <c r="I15" s="17">
        <f t="shared" si="2"/>
        <v>0</v>
      </c>
    </row>
    <row r="16" spans="1:9" ht="30" x14ac:dyDescent="0.2">
      <c r="A16" s="44" t="s">
        <v>61</v>
      </c>
      <c r="B16" s="3"/>
      <c r="C16" s="3"/>
      <c r="D16" s="43">
        <v>120</v>
      </c>
      <c r="E16" s="13">
        <f t="shared" si="3"/>
        <v>0</v>
      </c>
      <c r="F16" s="74">
        <v>1800</v>
      </c>
      <c r="G16" s="16">
        <f t="shared" si="0"/>
        <v>0</v>
      </c>
      <c r="H16" s="17">
        <f t="shared" si="1"/>
        <v>0</v>
      </c>
      <c r="I16" s="17">
        <f t="shared" si="2"/>
        <v>0</v>
      </c>
    </row>
    <row r="17" spans="1:9" ht="15" x14ac:dyDescent="0.2">
      <c r="A17" s="44" t="s">
        <v>62</v>
      </c>
      <c r="B17" s="3"/>
      <c r="C17" s="3"/>
      <c r="D17" s="43">
        <v>124</v>
      </c>
      <c r="E17" s="13">
        <f t="shared" si="3"/>
        <v>0</v>
      </c>
      <c r="F17" s="74">
        <v>400</v>
      </c>
      <c r="G17" s="16">
        <f t="shared" si="0"/>
        <v>0</v>
      </c>
      <c r="H17" s="17">
        <f t="shared" si="1"/>
        <v>0</v>
      </c>
      <c r="I17" s="17">
        <f t="shared" si="2"/>
        <v>0</v>
      </c>
    </row>
    <row r="18" spans="1:9" ht="15.75" customHeight="1" x14ac:dyDescent="0.2">
      <c r="A18" s="44" t="s">
        <v>63</v>
      </c>
      <c r="B18" s="3"/>
      <c r="C18" s="3"/>
      <c r="D18" s="43">
        <v>108</v>
      </c>
      <c r="E18" s="13">
        <f t="shared" si="3"/>
        <v>0</v>
      </c>
      <c r="F18" s="74">
        <v>560</v>
      </c>
      <c r="G18" s="16">
        <f t="shared" si="0"/>
        <v>0</v>
      </c>
      <c r="H18" s="17">
        <f t="shared" si="1"/>
        <v>0</v>
      </c>
      <c r="I18" s="17">
        <f t="shared" si="2"/>
        <v>0</v>
      </c>
    </row>
    <row r="19" spans="1:9" s="11" customFormat="1" ht="15.75" x14ac:dyDescent="0.2">
      <c r="A19" s="10" t="s">
        <v>13</v>
      </c>
      <c r="B19" s="117"/>
      <c r="C19" s="118"/>
      <c r="D19" s="118"/>
      <c r="E19" s="118"/>
      <c r="F19" s="118"/>
      <c r="G19" s="118"/>
      <c r="H19" s="118"/>
      <c r="I19" s="119"/>
    </row>
    <row r="20" spans="1:9" s="11" customFormat="1" ht="15" x14ac:dyDescent="0.2">
      <c r="A20" s="44" t="s">
        <v>64</v>
      </c>
      <c r="B20" s="4"/>
      <c r="C20" s="4"/>
      <c r="D20" s="43">
        <v>24</v>
      </c>
      <c r="E20" s="14">
        <f t="shared" si="3"/>
        <v>0</v>
      </c>
      <c r="F20" s="74">
        <v>4350</v>
      </c>
      <c r="G20" s="18">
        <f t="shared" ref="G20:G25" si="4">+F20*B20</f>
        <v>0</v>
      </c>
      <c r="H20" s="19">
        <f t="shared" ref="H20:H25" si="5">+F20*C20</f>
        <v>0</v>
      </c>
      <c r="I20" s="19">
        <f t="shared" ref="I20:I25" si="6">+H20+G20</f>
        <v>0</v>
      </c>
    </row>
    <row r="21" spans="1:9" s="11" customFormat="1" ht="15" x14ac:dyDescent="0.2">
      <c r="A21" s="44" t="s">
        <v>65</v>
      </c>
      <c r="B21" s="4"/>
      <c r="C21" s="4"/>
      <c r="D21" s="43">
        <v>26</v>
      </c>
      <c r="E21" s="14">
        <f t="shared" si="3"/>
        <v>0</v>
      </c>
      <c r="F21" s="74">
        <v>3220</v>
      </c>
      <c r="G21" s="18">
        <f t="shared" si="4"/>
        <v>0</v>
      </c>
      <c r="H21" s="19">
        <f t="shared" si="5"/>
        <v>0</v>
      </c>
      <c r="I21" s="19">
        <f t="shared" si="6"/>
        <v>0</v>
      </c>
    </row>
    <row r="22" spans="1:9" s="11" customFormat="1" ht="15" x14ac:dyDescent="0.2">
      <c r="A22" s="44" t="s">
        <v>66</v>
      </c>
      <c r="B22" s="4"/>
      <c r="C22" s="4"/>
      <c r="D22" s="43">
        <v>26</v>
      </c>
      <c r="E22" s="14">
        <f t="shared" si="3"/>
        <v>0</v>
      </c>
      <c r="F22" s="74">
        <v>1600</v>
      </c>
      <c r="G22" s="18">
        <f t="shared" si="4"/>
        <v>0</v>
      </c>
      <c r="H22" s="19">
        <f t="shared" si="5"/>
        <v>0</v>
      </c>
      <c r="I22" s="19">
        <f t="shared" si="6"/>
        <v>0</v>
      </c>
    </row>
    <row r="23" spans="1:9" s="11" customFormat="1" ht="15" x14ac:dyDescent="0.2">
      <c r="A23" s="44" t="s">
        <v>67</v>
      </c>
      <c r="B23" s="4"/>
      <c r="C23" s="4"/>
      <c r="D23" s="43">
        <v>30</v>
      </c>
      <c r="E23" s="14">
        <f t="shared" si="3"/>
        <v>0</v>
      </c>
      <c r="F23" s="74">
        <v>2400</v>
      </c>
      <c r="G23" s="18">
        <f t="shared" si="4"/>
        <v>0</v>
      </c>
      <c r="H23" s="19">
        <f t="shared" si="5"/>
        <v>0</v>
      </c>
      <c r="I23" s="19">
        <f t="shared" si="6"/>
        <v>0</v>
      </c>
    </row>
    <row r="24" spans="1:9" s="11" customFormat="1" ht="15" x14ac:dyDescent="0.2">
      <c r="A24" s="44" t="s">
        <v>68</v>
      </c>
      <c r="B24" s="4"/>
      <c r="C24" s="4"/>
      <c r="D24" s="43">
        <v>30</v>
      </c>
      <c r="E24" s="14">
        <f t="shared" si="3"/>
        <v>0</v>
      </c>
      <c r="F24" s="74">
        <v>2100</v>
      </c>
      <c r="G24" s="18">
        <f t="shared" si="4"/>
        <v>0</v>
      </c>
      <c r="H24" s="19">
        <f t="shared" si="5"/>
        <v>0</v>
      </c>
      <c r="I24" s="19">
        <f t="shared" si="6"/>
        <v>0</v>
      </c>
    </row>
    <row r="25" spans="1:9" s="11" customFormat="1" ht="15" x14ac:dyDescent="0.2">
      <c r="A25" s="44" t="s">
        <v>69</v>
      </c>
      <c r="B25" s="4"/>
      <c r="C25" s="4"/>
      <c r="D25" s="43">
        <v>30</v>
      </c>
      <c r="E25" s="14">
        <f t="shared" si="3"/>
        <v>0</v>
      </c>
      <c r="F25" s="74">
        <v>4100</v>
      </c>
      <c r="G25" s="18">
        <f t="shared" si="4"/>
        <v>0</v>
      </c>
      <c r="H25" s="19">
        <f t="shared" si="5"/>
        <v>0</v>
      </c>
      <c r="I25" s="19">
        <f t="shared" si="6"/>
        <v>0</v>
      </c>
    </row>
    <row r="26" spans="1:9" ht="15.75" x14ac:dyDescent="0.2">
      <c r="A26" s="10" t="s">
        <v>39</v>
      </c>
      <c r="B26" s="3"/>
      <c r="C26" s="3"/>
      <c r="D26" s="77">
        <v>36</v>
      </c>
      <c r="E26" s="13">
        <f t="shared" si="3"/>
        <v>0</v>
      </c>
      <c r="F26" s="40">
        <v>1600</v>
      </c>
      <c r="G26" s="16">
        <f t="shared" ref="G26:G28" si="7">+F26*B26</f>
        <v>0</v>
      </c>
      <c r="H26" s="17">
        <f t="shared" ref="H26:H28" si="8">+F26*C26</f>
        <v>0</v>
      </c>
      <c r="I26" s="17">
        <f t="shared" ref="I26:I28" si="9">+H26+G26</f>
        <v>0</v>
      </c>
    </row>
    <row r="27" spans="1:9" ht="15.75" x14ac:dyDescent="0.2">
      <c r="A27" s="12" t="s">
        <v>58</v>
      </c>
      <c r="B27" s="5"/>
      <c r="C27" s="5"/>
      <c r="D27" s="78">
        <v>120</v>
      </c>
      <c r="E27" s="13">
        <f t="shared" ref="E27" si="10">SUM(B27:C27)</f>
        <v>0</v>
      </c>
      <c r="F27" s="40">
        <v>1450</v>
      </c>
      <c r="G27" s="20">
        <f t="shared" ref="G27" si="11">+F27*B27</f>
        <v>0</v>
      </c>
      <c r="H27" s="21">
        <f t="shared" ref="H27" si="12">+F27*C27</f>
        <v>0</v>
      </c>
      <c r="I27" s="21">
        <f t="shared" ref="I27" si="13">+H27+G27</f>
        <v>0</v>
      </c>
    </row>
    <row r="28" spans="1:9" ht="16.5" thickBot="1" x14ac:dyDescent="0.25">
      <c r="A28" s="12" t="s">
        <v>57</v>
      </c>
      <c r="B28" s="5"/>
      <c r="C28" s="5"/>
      <c r="D28" s="78">
        <v>120</v>
      </c>
      <c r="E28" s="15">
        <f t="shared" si="3"/>
        <v>0</v>
      </c>
      <c r="F28" s="41">
        <v>410</v>
      </c>
      <c r="G28" s="20">
        <f t="shared" si="7"/>
        <v>0</v>
      </c>
      <c r="H28" s="21">
        <f t="shared" si="8"/>
        <v>0</v>
      </c>
      <c r="I28" s="21">
        <f t="shared" si="9"/>
        <v>0</v>
      </c>
    </row>
    <row r="29" spans="1:9" ht="33.75" customHeight="1" thickBot="1" x14ac:dyDescent="0.25">
      <c r="A29" s="122" t="s">
        <v>34</v>
      </c>
      <c r="B29" s="123"/>
      <c r="C29" s="123"/>
      <c r="D29" s="123"/>
      <c r="E29" s="123"/>
      <c r="F29" s="123"/>
      <c r="G29" s="123"/>
      <c r="H29" s="124"/>
      <c r="I29" s="24">
        <f>SUM(G14:G18,G20:G28)*2</f>
        <v>0</v>
      </c>
    </row>
    <row r="32" spans="1:9" x14ac:dyDescent="0.2">
      <c r="A32" s="23" t="s">
        <v>51</v>
      </c>
    </row>
    <row r="34" spans="1:9" ht="15.75" x14ac:dyDescent="0.25">
      <c r="A34" s="22" t="s">
        <v>45</v>
      </c>
      <c r="H34" s="125" t="s">
        <v>35</v>
      </c>
      <c r="I34" s="125"/>
    </row>
    <row r="35" spans="1:9" x14ac:dyDescent="0.2">
      <c r="H35" s="120" t="s">
        <v>36</v>
      </c>
      <c r="I35" s="120"/>
    </row>
    <row r="36" spans="1:9" x14ac:dyDescent="0.2">
      <c r="H36" s="120" t="s">
        <v>37</v>
      </c>
      <c r="I36" s="120"/>
    </row>
  </sheetData>
  <mergeCells count="14">
    <mergeCell ref="A3:I3"/>
    <mergeCell ref="H2:I2"/>
    <mergeCell ref="A4:I4"/>
    <mergeCell ref="B6:E6"/>
    <mergeCell ref="B7:E7"/>
    <mergeCell ref="B13:I13"/>
    <mergeCell ref="B19:I19"/>
    <mergeCell ref="H36:I36"/>
    <mergeCell ref="B8:E8"/>
    <mergeCell ref="B9:E9"/>
    <mergeCell ref="B10:E10"/>
    <mergeCell ref="A29:H29"/>
    <mergeCell ref="H34:I34"/>
    <mergeCell ref="H35:I35"/>
  </mergeCells>
  <pageMargins left="0.7" right="0.7" top="0.78740157499999996" bottom="0.78740157499999996" header="0.3" footer="0.3"/>
  <pageSetup paperSize="9" scale="77" orientation="landscape" r:id="rId1"/>
  <ignoredErrors>
    <ignoredError sqref="E28 E26 E14:E18 E20:E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Enterální výživa_Sipping </vt:lpstr>
      <vt:lpstr>Pumpy, sety, sondy</vt:lpstr>
      <vt:lpstr>Cenová nabídka</vt:lpstr>
      <vt:lpstr>'Cenová nabídka'!Oblast_tisku</vt:lpstr>
      <vt:lpstr>'Enterální výživa_Sipping '!Oblast_tisku</vt:lpstr>
      <vt:lpstr>'Pumpy, sety, sondy'!Oblast_tisku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vedlek</dc:creator>
  <cp:lastModifiedBy>Tina Batková</cp:lastModifiedBy>
  <cp:lastPrinted>2018-03-15T11:40:10Z</cp:lastPrinted>
  <dcterms:created xsi:type="dcterms:W3CDTF">2016-04-08T14:12:53Z</dcterms:created>
  <dcterms:modified xsi:type="dcterms:W3CDTF">2023-02-07T13:28:19Z</dcterms:modified>
</cp:coreProperties>
</file>