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08" windowWidth="20112" windowHeight="763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'List1'!$A$1:$M$90</definedName>
  </definedNames>
  <calcPr calcId="145621"/>
</workbook>
</file>

<file path=xl/sharedStrings.xml><?xml version="1.0" encoding="utf-8"?>
<sst xmlns="http://schemas.openxmlformats.org/spreadsheetml/2006/main" count="395" uniqueCount="323">
  <si>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</si>
  <si>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</si>
  <si>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</si>
  <si>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</si>
  <si>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</si>
  <si>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</si>
  <si>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</si>
  <si>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</si>
  <si>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</si>
  <si>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</si>
  <si>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</si>
  <si>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</si>
  <si>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</si>
  <si>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</si>
  <si>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</si>
  <si>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</si>
  <si>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</si>
  <si>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</si>
  <si>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Dexamed</t>
  </si>
  <si>
    <t>INJ SOL 10X2ML/8MG</t>
  </si>
  <si>
    <t>RCT SOL 5X2.5ML/5MG</t>
  </si>
  <si>
    <t>POR TBL NOB 20X5MG</t>
  </si>
  <si>
    <t>Dithiaden</t>
  </si>
  <si>
    <t>POR TBL NOB 20X2MG</t>
  </si>
  <si>
    <t>INJ SOL 5X2ML/20MG</t>
  </si>
  <si>
    <t>Furosemid Biotika forte</t>
  </si>
  <si>
    <t>INJ SOL 10X10ML/125MG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</si>
  <si>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</si>
  <si>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</si>
  <si>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</si>
  <si>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</si>
  <si>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</si>
  <si>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</si>
  <si>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</si>
  <si>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</si>
  <si>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</si>
  <si>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</si>
  <si>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</si>
  <si>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</si>
  <si>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</si>
  <si>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</si>
  <si>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</si>
  <si>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</si>
  <si>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</si>
  <si>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</si>
  <si>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</si>
  <si>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</si>
  <si>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</si>
  <si>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</si>
  <si>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</si>
  <si>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</si>
  <si>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</si>
  <si>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</si>
  <si>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INJ PSO LQF 125MG+2ML</t>
  </si>
  <si>
    <t>INJ SOL 5X2ML/10RG</t>
  </si>
  <si>
    <t>INJ SOL 5X10ML/240MG</t>
  </si>
  <si>
    <t>POR TBL NOB 30X12.5MG</t>
  </si>
  <si>
    <t>Torecan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</si>
  <si>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</si>
  <si>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</t>
  </si>
  <si>
    <t>veřejná zakázka malého rozsahu</t>
  </si>
  <si>
    <t>Cena celkem v Kč</t>
  </si>
  <si>
    <t>INJ SOL 1X10ML/50KU</t>
  </si>
  <si>
    <t>DPH v Kč</t>
  </si>
  <si>
    <t>INJ 10X2ML/1MG</t>
  </si>
  <si>
    <t>DPH v %</t>
  </si>
  <si>
    <t>Výše DPH v Kč</t>
  </si>
  <si>
    <t>Nabídková cena Kč bez DPH</t>
  </si>
  <si>
    <t>Nabídková cena v Kč včetně DPH</t>
  </si>
  <si>
    <t>Calcium gluconicum 10% Braun</t>
  </si>
  <si>
    <t>Diazepam Desitin rectal tube 5mg</t>
  </si>
  <si>
    <t>Diazepam tbl</t>
  </si>
  <si>
    <t>Dithiaden tbl</t>
  </si>
  <si>
    <t>Exacyl</t>
  </si>
  <si>
    <t>Isoket inj</t>
  </si>
  <si>
    <t>Mesocain gel</t>
  </si>
  <si>
    <t>Methergine 0,2mg/ml</t>
  </si>
  <si>
    <t>Paralen 100  supp</t>
  </si>
  <si>
    <t>Propofol 1%</t>
  </si>
  <si>
    <t>Solu-Medrol 125mg</t>
  </si>
  <si>
    <t>Fyziologický roztok 1/1 10ml</t>
  </si>
  <si>
    <t>Fyziologický roztok 1/1  100ml</t>
  </si>
  <si>
    <t>AMIODARON</t>
  </si>
  <si>
    <t>MIDAZOLAM</t>
  </si>
  <si>
    <t>INJ SOL 5X5ML/500MG</t>
  </si>
  <si>
    <t>INJ EML 5X20ML</t>
  </si>
  <si>
    <t>INJ SOL 5X10ML/1MG</t>
  </si>
  <si>
    <t>IMS+IVN INJ PLV SOL 1X100MG I</t>
  </si>
  <si>
    <t>1MG/ML</t>
  </si>
  <si>
    <t>0.1MG/ML</t>
  </si>
  <si>
    <t>0.5MG/ML</t>
  </si>
  <si>
    <t>90MG</t>
  </si>
  <si>
    <t>50MG/ML</t>
  </si>
  <si>
    <t>4MG/ML</t>
  </si>
  <si>
    <t>5MG</t>
  </si>
  <si>
    <t>2MG</t>
  </si>
  <si>
    <t>5MG/ML</t>
  </si>
  <si>
    <t>100mg/ml</t>
  </si>
  <si>
    <t>10MG/ML</t>
  </si>
  <si>
    <t>12.5MG/ML</t>
  </si>
  <si>
    <t>5KU/1ML</t>
  </si>
  <si>
    <t>1.25MG/DÁV</t>
  </si>
  <si>
    <t>100MG/ML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</si>
  <si>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</si>
  <si>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</si>
  <si>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</si>
  <si>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</si>
  <si>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</si>
  <si>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</si>
  <si>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</si>
  <si>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</si>
  <si>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</si>
  <si>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</si>
  <si>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</si>
  <si>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5X1ML</t>
  </si>
  <si>
    <t>5X5ML</t>
  </si>
  <si>
    <t>10X2ML</t>
  </si>
  <si>
    <t>1X80ML</t>
  </si>
  <si>
    <t>10X1ML</t>
  </si>
  <si>
    <t>5X10ML</t>
  </si>
  <si>
    <t>20X2MG</t>
  </si>
  <si>
    <t>5x5ml</t>
  </si>
  <si>
    <t>5X2ML</t>
  </si>
  <si>
    <t>10X10ML</t>
  </si>
  <si>
    <t>1X10ML</t>
  </si>
  <si>
    <t>15ML</t>
  </si>
  <si>
    <t>1X20GM</t>
  </si>
  <si>
    <t>100ML</t>
  </si>
  <si>
    <t>5x20ml</t>
  </si>
  <si>
    <t>125MG+2ML</t>
  </si>
  <si>
    <t>1 lag</t>
  </si>
  <si>
    <t>5x1ML</t>
  </si>
  <si>
    <t>20ML</t>
  </si>
  <si>
    <t>9MG/ML</t>
  </si>
  <si>
    <t>50X100ML</t>
  </si>
  <si>
    <t>6X3ML</t>
  </si>
  <si>
    <t>EPINEFRIN</t>
  </si>
  <si>
    <t>FLUMAZENIL</t>
  </si>
  <si>
    <t>DIAZEPAM</t>
  </si>
  <si>
    <t>MANNITOL</t>
  </si>
  <si>
    <t>ATROPIN</t>
  </si>
  <si>
    <t>METOPROLOL</t>
  </si>
  <si>
    <t>TERBUTALIN</t>
  </si>
  <si>
    <t>TIKAGRELOR</t>
  </si>
  <si>
    <t>KALCIUM-GLUKONÁTU</t>
  </si>
  <si>
    <t>KETAMIN</t>
  </si>
  <si>
    <t>CEFTRIAXON</t>
  </si>
  <si>
    <t>DEXAMETHASON</t>
  </si>
  <si>
    <t>BISULEPIN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</si>
  <si>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</si>
  <si>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</si>
  <si>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</si>
  <si>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</si>
  <si>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</si>
  <si>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</si>
  <si>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</si>
  <si>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SÍRAN HOŘEČNATÝ</t>
  </si>
  <si>
    <t>TRIMEKAIN</t>
  </si>
  <si>
    <t>MORFIN</t>
  </si>
  <si>
    <t>NALOXON</t>
  </si>
  <si>
    <t>OXYTOCIN</t>
  </si>
  <si>
    <t>PARACETAMOL</t>
  </si>
  <si>
    <t>PEROXID VODÍKU 3%</t>
  </si>
  <si>
    <t>PROPOFOL</t>
  </si>
  <si>
    <t>SUFENTANIL</t>
  </si>
  <si>
    <t xml:space="preserve">THIETHYLPERAZIN-MALÁT </t>
  </si>
  <si>
    <t>SALBUTAMOL</t>
  </si>
  <si>
    <t>Cordarone</t>
  </si>
  <si>
    <t>Analgin</t>
  </si>
  <si>
    <t>Síla</t>
  </si>
  <si>
    <t>Preparáty</t>
  </si>
  <si>
    <t>Balení</t>
  </si>
  <si>
    <t>20X10 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</si>
  <si>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</si>
  <si>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</si>
  <si>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</si>
  <si>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</si>
  <si>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</si>
  <si>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</si>
  <si>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</si>
  <si>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</si>
  <si>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</si>
  <si>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</si>
  <si>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</si>
  <si>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</si>
  <si>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</si>
  <si>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</si>
  <si>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</si>
  <si>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</si>
  <si>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</si>
  <si>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</si>
  <si>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</si>
  <si>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</si>
  <si>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Při dodávce léků je možné dodat generické náhrady.</t>
  </si>
  <si>
    <t>MJ á 50ks</t>
  </si>
  <si>
    <t>2x5MG</t>
  </si>
  <si>
    <t>5x100 MG</t>
  </si>
  <si>
    <t>30x12,5 MG</t>
  </si>
  <si>
    <t>IMS+IVN INJ SOL 10X1ML</t>
  </si>
  <si>
    <t>INJ SOL 6MG/2ML</t>
  </si>
  <si>
    <t>3MG/ML</t>
  </si>
  <si>
    <t>6X2ML</t>
  </si>
  <si>
    <t>Berodual</t>
  </si>
  <si>
    <t>FENOTEROL+IPRATROPIN</t>
  </si>
  <si>
    <t>SUPP 10 MG</t>
  </si>
  <si>
    <t>Isuprel</t>
  </si>
  <si>
    <t>ISOPRENALIN</t>
  </si>
  <si>
    <t>INJ 1X0,2MG</t>
  </si>
  <si>
    <t>5X0,2MG</t>
  </si>
  <si>
    <t>1X1000ML</t>
  </si>
  <si>
    <t>Theofylin</t>
  </si>
  <si>
    <t>SYNTOPHYLLIN</t>
  </si>
  <si>
    <t>Kaptopril</t>
  </si>
  <si>
    <t>10 supp</t>
  </si>
  <si>
    <t>SPONGE 80X50X10</t>
  </si>
  <si>
    <t>SOL NEB 20ML 0,25MG/ML + 0,5MG/ML</t>
  </si>
  <si>
    <t>0,25MG/ML+0,5MG/ML</t>
  </si>
  <si>
    <t>Apaurin</t>
  </si>
  <si>
    <t>INJ SOL 10X2ML/10MG</t>
  </si>
  <si>
    <t>20X500 ML</t>
  </si>
  <si>
    <t>Isocor</t>
  </si>
  <si>
    <t>INJ/INF SOL 10X2ML</t>
  </si>
  <si>
    <t>VERAPAMIL-HYDROCHLORID</t>
  </si>
  <si>
    <t>Paracetamol</t>
  </si>
  <si>
    <t>INF SOL 20X100ML/500MG</t>
  </si>
  <si>
    <t>20X100ML</t>
  </si>
  <si>
    <t>Solu-Medrol 40mg</t>
  </si>
  <si>
    <t>INJ PSO LQF 40MG+1ML</t>
  </si>
  <si>
    <t>40MG/ML</t>
  </si>
  <si>
    <t>40MG+1ML</t>
  </si>
  <si>
    <t>Controloc</t>
  </si>
  <si>
    <t>SESKVIHYDRÁT SODNÉ SOLI PANTOPRAZOLU</t>
  </si>
  <si>
    <t>40MG INJ PLV SOL 1</t>
  </si>
  <si>
    <t>40MG</t>
  </si>
  <si>
    <t>1X40MG</t>
  </si>
  <si>
    <t>0,5G/ML +2MG/ML +0,02MG/ML</t>
  </si>
  <si>
    <t>Glukoza 10% 500ml</t>
  </si>
  <si>
    <t>Noradrenalin</t>
  </si>
  <si>
    <t>NOREPINEFRIN-TARTARÁT</t>
  </si>
  <si>
    <t>1MG/ML INF CNC SOL 5X1ML</t>
  </si>
  <si>
    <t>Testovací proužky laktátmetr SCOUT</t>
  </si>
  <si>
    <t>MJ á 24ks</t>
  </si>
  <si>
    <t>Ventolin roztok</t>
  </si>
  <si>
    <t>5MG/ML INH SOL 1X20ML</t>
  </si>
  <si>
    <t>1X20ML</t>
  </si>
  <si>
    <t>10MG/SUPP</t>
  </si>
  <si>
    <t>Rocuronium</t>
  </si>
  <si>
    <t>ROKURONIUM-BROMID</t>
  </si>
  <si>
    <t>10MG/ML INJ/INF SOL 10X5ML</t>
  </si>
  <si>
    <t>20X5ML</t>
  </si>
  <si>
    <t>Septonex sprej</t>
  </si>
  <si>
    <t>KARBETHOPENDECINIUM-BROMID</t>
  </si>
  <si>
    <t>8,3MG/ML DRM SPR SOL 1X45ML</t>
  </si>
  <si>
    <t>8,3MG/ML</t>
  </si>
  <si>
    <t>1X46ML</t>
  </si>
  <si>
    <t>Almiral</t>
  </si>
  <si>
    <t>75MG/3ML INJ SOL 10X3ML</t>
  </si>
  <si>
    <t>75MG/3ML</t>
  </si>
  <si>
    <t>10X3ML</t>
  </si>
  <si>
    <t>DIKLOFENAK</t>
  </si>
  <si>
    <t>400MG POR TBL FLM 100X400MG</t>
  </si>
  <si>
    <t>400MG</t>
  </si>
  <si>
    <t>1X100TBL</t>
  </si>
  <si>
    <t>Furosemid Kabi</t>
  </si>
  <si>
    <t>INF SOL 20X500 ML</t>
  </si>
  <si>
    <t>---------</t>
  </si>
  <si>
    <t>"Dodávka léčivých přípravků pro ZZS KVK 2022"</t>
  </si>
  <si>
    <t>KEPPRA</t>
  </si>
  <si>
    <t>MUSCORIL</t>
  </si>
  <si>
    <t>Rnger laktát</t>
  </si>
  <si>
    <t>20X500ML</t>
  </si>
  <si>
    <t>Zofran</t>
  </si>
  <si>
    <t>METAMIZOL, PITOFENON, FENPIVERIN</t>
  </si>
  <si>
    <t>GLUKOZA</t>
  </si>
  <si>
    <t>IBUPROFEN</t>
  </si>
  <si>
    <t>METHYLERGOMETRIN</t>
  </si>
  <si>
    <t>ELEKTROLYTY</t>
  </si>
  <si>
    <t>METHYLPREDNISOLON</t>
  </si>
  <si>
    <t>Actilyse</t>
  </si>
  <si>
    <t>1MG/ML INJ/INF PSO LQF 1+1X50ML+KAN</t>
  </si>
  <si>
    <t>1+1X50ML+KAN</t>
  </si>
  <si>
    <t>100MG/ML INF CNC SOL 10X5ML II</t>
  </si>
  <si>
    <t>Keppra</t>
  </si>
  <si>
    <t>10X5ML II</t>
  </si>
  <si>
    <t>2,5MG/ML</t>
  </si>
  <si>
    <t>Muscoril</t>
  </si>
  <si>
    <t>4MG/2ML INJ SOL 6X2ML</t>
  </si>
  <si>
    <t>4MG/2ML</t>
  </si>
  <si>
    <t>2MG/ML INJ/INF SOL 5X4ML</t>
  </si>
  <si>
    <t>2MG/ML</t>
  </si>
  <si>
    <t>5X4ML</t>
  </si>
  <si>
    <t>Ceftriaxon 2g</t>
  </si>
  <si>
    <t>INJ PLV SOL 10X2G</t>
  </si>
  <si>
    <t>10x2g</t>
  </si>
  <si>
    <t>2GM/LAH</t>
  </si>
  <si>
    <t>10X1  ML</t>
  </si>
  <si>
    <t>Atropin</t>
  </si>
  <si>
    <t>INF SOL 60X100ML</t>
  </si>
  <si>
    <t>Ibuprofen</t>
  </si>
  <si>
    <t>TENSIOMIN</t>
  </si>
  <si>
    <t>Midazolam Torrex</t>
  </si>
  <si>
    <t>NATRIUM CHLORATUM 0,9%</t>
  </si>
  <si>
    <t>CHLORID SODNÝ 0,9%</t>
  </si>
  <si>
    <t>ACIDUM BORICUM</t>
  </si>
  <si>
    <t>Sufentanil</t>
  </si>
  <si>
    <t>ONDANSETRON KABI</t>
  </si>
  <si>
    <t>ACTILYSE</t>
  </si>
  <si>
    <t>Adenocor</t>
  </si>
  <si>
    <t>ADENOSIN</t>
  </si>
  <si>
    <t>DIHYDRAT SUXAMETHONIA</t>
  </si>
  <si>
    <t>Suxamethonium chlorid</t>
  </si>
  <si>
    <t>PERLIPRESIN</t>
  </si>
  <si>
    <t>Remestyp</t>
  </si>
  <si>
    <t>50x100 ML</t>
  </si>
  <si>
    <t>INF SOL 50X100ML</t>
  </si>
  <si>
    <t>500ML</t>
  </si>
  <si>
    <t>Oční borová voda</t>
  </si>
  <si>
    <t>OPH GTT SOL 1X50ML PLAST</t>
  </si>
  <si>
    <t>1X50ML</t>
  </si>
  <si>
    <t>Dexamethasovoé čípky</t>
  </si>
  <si>
    <t>Surgispon</t>
  </si>
  <si>
    <t>SURGISPON STANDARD</t>
  </si>
  <si>
    <t>10xSPONGE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</si>
</sst>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rgb="FF00000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tted">
        <color rgb="FFFFFFFF"/>
      </left>
      <right style="dotted">
        <color rgb="FFFFFFFF"/>
      </right>
      <top/>
      <bottom style="dotted">
        <color rgb="FFFFFFFF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9" fontId="4" fillId="0" borderId="3" xfId="2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  <protection/>
    </xf>
    <xf numFmtId="10" fontId="4" fillId="0" borderId="3" xfId="20" applyNumberFormat="1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  <protection/>
    </xf>
    <xf numFmtId="44" fontId="4" fillId="0" borderId="5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3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vertical="center" wrapText="1"/>
      <protection/>
    </xf>
    <xf numFmtId="0" fontId="4" fillId="0" borderId="5" xfId="20" applyFont="1" applyFill="1" applyBorder="1" applyAlignment="1">
      <alignment vertical="center" wrapText="1"/>
      <protection/>
    </xf>
    <xf numFmtId="0" fontId="4" fillId="0" borderId="3" xfId="20" applyFont="1" applyBorder="1" applyAlignment="1" quotePrefix="1">
      <alignment horizontal="center" vertical="center" wrapText="1"/>
      <protection/>
    </xf>
    <xf numFmtId="4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5" fillId="4" borderId="8" xfId="0" applyFont="1" applyFill="1" applyBorder="1" applyAlignment="1">
      <alignment horizontal="center" vertical="center" wrapText="1"/>
    </xf>
    <xf numFmtId="44" fontId="5" fillId="3" borderId="9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4" fontId="5" fillId="4" borderId="9" xfId="0" applyNumberFormat="1" applyFont="1" applyFill="1" applyBorder="1" applyAlignment="1">
      <alignment vertical="center" wrapText="1"/>
    </xf>
    <xf numFmtId="44" fontId="5" fillId="4" borderId="11" xfId="0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44" fontId="3" fillId="4" borderId="9" xfId="0" applyNumberFormat="1" applyFont="1" applyFill="1" applyBorder="1" applyAlignment="1">
      <alignment vertical="center" wrapText="1"/>
    </xf>
    <xf numFmtId="44" fontId="3" fillId="4" borderId="12" xfId="0" applyNumberFormat="1" applyFont="1" applyFill="1" applyBorder="1" applyAlignment="1">
      <alignment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" borderId="1" xfId="20" applyFont="1" applyFill="1" applyBorder="1" applyAlignment="1">
      <alignment wrapText="1"/>
      <protection/>
    </xf>
    <xf numFmtId="0" fontId="3" fillId="0" borderId="1" xfId="0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0" borderId="1" xfId="20" applyFont="1" applyBorder="1" applyAlignment="1" quotePrefix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="90" zoomScaleSheetLayoutView="90" workbookViewId="0" topLeftCell="A1">
      <selection activeCell="A1" sqref="A1:C1"/>
    </sheetView>
  </sheetViews>
  <sheetFormatPr defaultColWidth="27.00390625" defaultRowHeight="15"/>
  <cols>
    <col min="1" max="1" width="20.7109375" style="15" customWidth="1"/>
    <col min="2" max="2" width="22.140625" style="19" customWidth="1"/>
    <col min="3" max="3" width="21.57421875" style="19" customWidth="1"/>
    <col min="4" max="4" width="14.421875" style="19" customWidth="1"/>
    <col min="5" max="5" width="12.00390625" style="19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4" customWidth="1"/>
    <col min="11" max="11" width="15.421875" style="1" customWidth="1"/>
    <col min="12" max="12" width="15.421875" style="3" customWidth="1"/>
    <col min="13" max="13" width="15.421875" style="1" customWidth="1"/>
    <col min="14" max="16384" width="27.00390625" style="1" customWidth="1"/>
  </cols>
  <sheetData>
    <row r="1" spans="1:5" ht="20.25" customHeight="1">
      <c r="A1" s="90" t="s">
        <v>59</v>
      </c>
      <c r="B1" s="90"/>
      <c r="C1" s="90"/>
      <c r="D1" s="18"/>
      <c r="E1" s="18"/>
    </row>
    <row r="2" spans="1:2" ht="15">
      <c r="A2" s="93" t="s">
        <v>60</v>
      </c>
      <c r="B2" s="93"/>
    </row>
    <row r="3" spans="1:6" ht="16.5" customHeight="1" thickBot="1">
      <c r="A3" s="94" t="s">
        <v>266</v>
      </c>
      <c r="B3" s="94"/>
      <c r="C3" s="94"/>
      <c r="D3" s="20"/>
      <c r="E3" s="20"/>
      <c r="F3" s="2"/>
    </row>
    <row r="4" spans="1:13" ht="15" customHeight="1">
      <c r="A4" s="91" t="s">
        <v>0</v>
      </c>
      <c r="B4" s="82" t="s">
        <v>170</v>
      </c>
      <c r="C4" s="95" t="s">
        <v>1</v>
      </c>
      <c r="D4" s="82" t="s">
        <v>169</v>
      </c>
      <c r="E4" s="88" t="s">
        <v>171</v>
      </c>
      <c r="F4" s="86" t="s">
        <v>2</v>
      </c>
      <c r="G4" s="97" t="s">
        <v>65</v>
      </c>
      <c r="H4" s="88" t="s">
        <v>63</v>
      </c>
      <c r="I4" s="91" t="s">
        <v>58</v>
      </c>
      <c r="J4" s="84" t="s">
        <v>190</v>
      </c>
      <c r="K4" s="82" t="s">
        <v>186</v>
      </c>
      <c r="L4" s="82" t="s">
        <v>188</v>
      </c>
      <c r="M4" s="82" t="s">
        <v>187</v>
      </c>
    </row>
    <row r="5" spans="1:13" ht="40.5" customHeight="1" thickBot="1">
      <c r="A5" s="92"/>
      <c r="B5" s="83"/>
      <c r="C5" s="96"/>
      <c r="D5" s="83"/>
      <c r="E5" s="89"/>
      <c r="F5" s="87"/>
      <c r="G5" s="98"/>
      <c r="H5" s="89"/>
      <c r="I5" s="92"/>
      <c r="J5" s="85"/>
      <c r="K5" s="83"/>
      <c r="L5" s="83"/>
      <c r="M5" s="83"/>
    </row>
    <row r="6" spans="1:13" s="4" customFormat="1" ht="40.5" customHeight="1">
      <c r="A6" s="75" t="s">
        <v>278</v>
      </c>
      <c r="B6" s="66" t="s">
        <v>306</v>
      </c>
      <c r="C6" s="73" t="s">
        <v>279</v>
      </c>
      <c r="D6" s="66" t="s">
        <v>88</v>
      </c>
      <c r="E6" s="66" t="s">
        <v>280</v>
      </c>
      <c r="F6" s="47">
        <v>0</v>
      </c>
      <c r="G6" s="72"/>
      <c r="H6" s="11">
        <f aca="true" t="shared" si="0" ref="H6">F6*G6%</f>
        <v>0</v>
      </c>
      <c r="I6" s="13">
        <f aca="true" t="shared" si="1" ref="I6">F6+H6</f>
        <v>0</v>
      </c>
      <c r="J6" s="31">
        <v>10</v>
      </c>
      <c r="K6" s="12">
        <f aca="true" t="shared" si="2" ref="K6">F6*J6</f>
        <v>0</v>
      </c>
      <c r="L6" s="12">
        <f aca="true" t="shared" si="3" ref="L6">H6*J6</f>
        <v>0</v>
      </c>
      <c r="M6" s="12">
        <f aca="true" t="shared" si="4" ref="M6">I6*J6</f>
        <v>0</v>
      </c>
    </row>
    <row r="7" spans="1:13" s="6" customFormat="1" ht="40.5" customHeight="1">
      <c r="A7" s="44" t="s">
        <v>307</v>
      </c>
      <c r="B7" s="22" t="s">
        <v>308</v>
      </c>
      <c r="C7" s="22" t="s">
        <v>199</v>
      </c>
      <c r="D7" s="22" t="s">
        <v>200</v>
      </c>
      <c r="E7" s="22" t="s">
        <v>201</v>
      </c>
      <c r="F7" s="47">
        <v>0</v>
      </c>
      <c r="G7" s="65"/>
      <c r="H7" s="8">
        <f aca="true" t="shared" si="5" ref="H7:H37">F7*G7%</f>
        <v>0</v>
      </c>
      <c r="I7" s="9">
        <f aca="true" t="shared" si="6" ref="I7:I37">F7+H7</f>
        <v>0</v>
      </c>
      <c r="J7" s="79">
        <v>55</v>
      </c>
      <c r="K7" s="10">
        <f>F7*J7</f>
        <v>0</v>
      </c>
      <c r="L7" s="10">
        <f>H7*J7</f>
        <v>0</v>
      </c>
      <c r="M7" s="10">
        <f>I7*J7</f>
        <v>0</v>
      </c>
    </row>
    <row r="8" spans="1:13" ht="39.9" customHeight="1">
      <c r="A8" s="44" t="s">
        <v>3</v>
      </c>
      <c r="B8" s="22" t="s">
        <v>136</v>
      </c>
      <c r="C8" s="22" t="s">
        <v>4</v>
      </c>
      <c r="D8" s="22" t="s">
        <v>88</v>
      </c>
      <c r="E8" s="22" t="s">
        <v>114</v>
      </c>
      <c r="F8" s="47">
        <v>0</v>
      </c>
      <c r="G8" s="48"/>
      <c r="H8" s="8">
        <f t="shared" si="5"/>
        <v>0</v>
      </c>
      <c r="I8" s="9">
        <f t="shared" si="6"/>
        <v>0</v>
      </c>
      <c r="J8" s="77">
        <v>1330</v>
      </c>
      <c r="K8" s="10">
        <f>F8*J8</f>
        <v>0</v>
      </c>
      <c r="L8" s="10">
        <f>H8*J8</f>
        <v>0</v>
      </c>
      <c r="M8" s="10">
        <f>I8*J8</f>
        <v>0</v>
      </c>
    </row>
    <row r="9" spans="1:13" s="16" customFormat="1" ht="39.9" customHeight="1">
      <c r="A9" s="44" t="s">
        <v>255</v>
      </c>
      <c r="B9" s="22" t="s">
        <v>259</v>
      </c>
      <c r="C9" s="74" t="s">
        <v>256</v>
      </c>
      <c r="D9" s="29" t="s">
        <v>257</v>
      </c>
      <c r="E9" s="74" t="s">
        <v>258</v>
      </c>
      <c r="F9" s="47">
        <v>0</v>
      </c>
      <c r="G9" s="48"/>
      <c r="H9" s="8">
        <f aca="true" t="shared" si="7" ref="H9">F9*G9%</f>
        <v>0</v>
      </c>
      <c r="I9" s="9">
        <f aca="true" t="shared" si="8" ref="I9">F9+H9</f>
        <v>0</v>
      </c>
      <c r="J9" s="77">
        <v>215</v>
      </c>
      <c r="K9" s="10">
        <f>F9*J9</f>
        <v>0</v>
      </c>
      <c r="L9" s="10">
        <f>H9*J9</f>
        <v>0</v>
      </c>
      <c r="M9" s="10">
        <f>I9*J9</f>
        <v>0</v>
      </c>
    </row>
    <row r="10" spans="1:13" ht="41.25" customHeight="1">
      <c r="A10" s="43" t="s">
        <v>168</v>
      </c>
      <c r="B10" s="21" t="s">
        <v>272</v>
      </c>
      <c r="C10" s="21" t="s">
        <v>182</v>
      </c>
      <c r="D10" s="29" t="s">
        <v>235</v>
      </c>
      <c r="E10" s="21" t="s">
        <v>184</v>
      </c>
      <c r="F10" s="49">
        <v>0</v>
      </c>
      <c r="G10" s="50"/>
      <c r="H10" s="11">
        <f>F10*G10%</f>
        <v>0</v>
      </c>
      <c r="I10" s="9">
        <f t="shared" si="6"/>
        <v>0</v>
      </c>
      <c r="J10" s="31">
        <v>200</v>
      </c>
      <c r="K10" s="12">
        <f aca="true" t="shared" si="9" ref="K10:K65">F10*J10</f>
        <v>0</v>
      </c>
      <c r="L10" s="12">
        <f aca="true" t="shared" si="10" ref="L10:L65">H10*J10</f>
        <v>0</v>
      </c>
      <c r="M10" s="12">
        <f aca="true" t="shared" si="11" ref="M10:M65">I10*J10</f>
        <v>0</v>
      </c>
    </row>
    <row r="11" spans="1:13" ht="41.25" customHeight="1">
      <c r="A11" s="43" t="s">
        <v>5</v>
      </c>
      <c r="B11" s="21" t="s">
        <v>137</v>
      </c>
      <c r="C11" s="21" t="s">
        <v>6</v>
      </c>
      <c r="D11" s="21" t="s">
        <v>89</v>
      </c>
      <c r="E11" s="21" t="s">
        <v>115</v>
      </c>
      <c r="F11" s="51">
        <v>0</v>
      </c>
      <c r="G11" s="50"/>
      <c r="H11" s="11">
        <f t="shared" si="5"/>
        <v>0</v>
      </c>
      <c r="I11" s="13">
        <f t="shared" si="6"/>
        <v>0</v>
      </c>
      <c r="J11" s="31">
        <v>40</v>
      </c>
      <c r="K11" s="12">
        <f t="shared" si="9"/>
        <v>0</v>
      </c>
      <c r="L11" s="12">
        <f t="shared" si="10"/>
        <v>0</v>
      </c>
      <c r="M11" s="12">
        <f t="shared" si="11"/>
        <v>0</v>
      </c>
    </row>
    <row r="12" spans="1:13" s="7" customFormat="1" ht="39.9" customHeight="1">
      <c r="A12" s="43" t="s">
        <v>217</v>
      </c>
      <c r="B12" s="21" t="s">
        <v>138</v>
      </c>
      <c r="C12" s="21" t="s">
        <v>218</v>
      </c>
      <c r="D12" s="21" t="s">
        <v>96</v>
      </c>
      <c r="E12" s="21" t="s">
        <v>116</v>
      </c>
      <c r="F12" s="49">
        <v>0</v>
      </c>
      <c r="G12" s="50"/>
      <c r="H12" s="11">
        <f t="shared" si="5"/>
        <v>0</v>
      </c>
      <c r="I12" s="13">
        <f t="shared" si="6"/>
        <v>0</v>
      </c>
      <c r="J12" s="31">
        <v>140</v>
      </c>
      <c r="K12" s="12">
        <f t="shared" si="9"/>
        <v>0</v>
      </c>
      <c r="L12" s="12">
        <f t="shared" si="10"/>
        <v>0</v>
      </c>
      <c r="M12" s="12">
        <f t="shared" si="11"/>
        <v>0</v>
      </c>
    </row>
    <row r="13" spans="1:13" ht="39.9" customHeight="1">
      <c r="A13" s="43" t="s">
        <v>7</v>
      </c>
      <c r="B13" s="21" t="s">
        <v>139</v>
      </c>
      <c r="C13" s="21" t="s">
        <v>8</v>
      </c>
      <c r="D13" s="24">
        <v>0.15</v>
      </c>
      <c r="E13" s="21" t="s">
        <v>117</v>
      </c>
      <c r="F13" s="49">
        <v>0</v>
      </c>
      <c r="G13" s="50"/>
      <c r="H13" s="11">
        <f t="shared" si="5"/>
        <v>0</v>
      </c>
      <c r="I13" s="13">
        <f t="shared" si="6"/>
        <v>0</v>
      </c>
      <c r="J13" s="31">
        <v>65</v>
      </c>
      <c r="K13" s="12">
        <f t="shared" si="9"/>
        <v>0</v>
      </c>
      <c r="L13" s="12">
        <f t="shared" si="10"/>
        <v>0</v>
      </c>
      <c r="M13" s="12">
        <f t="shared" si="11"/>
        <v>0</v>
      </c>
    </row>
    <row r="14" spans="1:13" ht="39.9" customHeight="1">
      <c r="A14" s="43" t="s">
        <v>296</v>
      </c>
      <c r="B14" s="21" t="s">
        <v>140</v>
      </c>
      <c r="C14" s="21" t="s">
        <v>9</v>
      </c>
      <c r="D14" s="21" t="s">
        <v>90</v>
      </c>
      <c r="E14" s="21" t="s">
        <v>118</v>
      </c>
      <c r="F14" s="49">
        <v>0</v>
      </c>
      <c r="G14" s="50"/>
      <c r="H14" s="11">
        <f t="shared" si="5"/>
        <v>0</v>
      </c>
      <c r="I14" s="13">
        <f t="shared" si="6"/>
        <v>0</v>
      </c>
      <c r="J14" s="31">
        <v>85</v>
      </c>
      <c r="K14" s="12">
        <f t="shared" si="9"/>
        <v>0</v>
      </c>
      <c r="L14" s="12">
        <f t="shared" si="10"/>
        <v>0</v>
      </c>
      <c r="M14" s="12">
        <f t="shared" si="11"/>
        <v>0</v>
      </c>
    </row>
    <row r="15" spans="1:13" s="6" customFormat="1" ht="39.9" customHeight="1">
      <c r="A15" s="43" t="s">
        <v>202</v>
      </c>
      <c r="B15" s="21" t="s">
        <v>203</v>
      </c>
      <c r="C15" s="23" t="s">
        <v>215</v>
      </c>
      <c r="D15" s="21" t="s">
        <v>216</v>
      </c>
      <c r="E15" s="21" t="s">
        <v>132</v>
      </c>
      <c r="F15" s="49">
        <v>0</v>
      </c>
      <c r="G15" s="50"/>
      <c r="H15" s="11">
        <f t="shared" si="5"/>
        <v>0</v>
      </c>
      <c r="I15" s="13">
        <f t="shared" si="6"/>
        <v>0</v>
      </c>
      <c r="J15" s="31">
        <v>195</v>
      </c>
      <c r="K15" s="12">
        <f t="shared" si="9"/>
        <v>0</v>
      </c>
      <c r="L15" s="12">
        <f t="shared" si="10"/>
        <v>0</v>
      </c>
      <c r="M15" s="12">
        <f t="shared" si="11"/>
        <v>0</v>
      </c>
    </row>
    <row r="16" spans="1:13" ht="39.9" customHeight="1">
      <c r="A16" s="43" t="s">
        <v>10</v>
      </c>
      <c r="B16" s="21" t="s">
        <v>141</v>
      </c>
      <c r="C16" s="21" t="s">
        <v>11</v>
      </c>
      <c r="D16" s="21" t="s">
        <v>88</v>
      </c>
      <c r="E16" s="21" t="s">
        <v>115</v>
      </c>
      <c r="F16" s="49">
        <v>0</v>
      </c>
      <c r="G16" s="50"/>
      <c r="H16" s="11">
        <f t="shared" si="5"/>
        <v>0</v>
      </c>
      <c r="I16" s="13">
        <f t="shared" si="6"/>
        <v>0</v>
      </c>
      <c r="J16" s="31">
        <v>60</v>
      </c>
      <c r="K16" s="12">
        <f t="shared" si="9"/>
        <v>0</v>
      </c>
      <c r="L16" s="12">
        <f t="shared" si="10"/>
        <v>0</v>
      </c>
      <c r="M16" s="12">
        <f t="shared" si="11"/>
        <v>0</v>
      </c>
    </row>
    <row r="17" spans="1:13" s="6" customFormat="1" ht="69.75" customHeight="1">
      <c r="A17" s="44" t="s">
        <v>316</v>
      </c>
      <c r="B17" s="22" t="s">
        <v>303</v>
      </c>
      <c r="C17" s="70" t="s">
        <v>317</v>
      </c>
      <c r="D17" s="71" t="s">
        <v>265</v>
      </c>
      <c r="E17" s="25" t="s">
        <v>318</v>
      </c>
      <c r="F17" s="49">
        <v>0</v>
      </c>
      <c r="G17" s="50"/>
      <c r="H17" s="11">
        <f>F17*G17%</f>
        <v>0</v>
      </c>
      <c r="I17" s="13">
        <f>F17+H17</f>
        <v>0</v>
      </c>
      <c r="J17" s="31">
        <v>840</v>
      </c>
      <c r="K17" s="12">
        <f>F17*J17</f>
        <v>0</v>
      </c>
      <c r="L17" s="12">
        <f>H17*J17</f>
        <v>0</v>
      </c>
      <c r="M17" s="12">
        <f>I17*J17</f>
        <v>0</v>
      </c>
    </row>
    <row r="18" spans="1:13" ht="39.9" customHeight="1">
      <c r="A18" s="43" t="s">
        <v>12</v>
      </c>
      <c r="B18" s="21" t="s">
        <v>142</v>
      </c>
      <c r="C18" s="21" t="s">
        <v>9</v>
      </c>
      <c r="D18" s="21" t="s">
        <v>90</v>
      </c>
      <c r="E18" s="21" t="s">
        <v>118</v>
      </c>
      <c r="F18" s="49">
        <v>0</v>
      </c>
      <c r="G18" s="50"/>
      <c r="H18" s="11">
        <f t="shared" si="5"/>
        <v>0</v>
      </c>
      <c r="I18" s="13">
        <f t="shared" si="6"/>
        <v>0</v>
      </c>
      <c r="J18" s="31">
        <v>115</v>
      </c>
      <c r="K18" s="12">
        <f t="shared" si="9"/>
        <v>0</v>
      </c>
      <c r="L18" s="12">
        <f t="shared" si="10"/>
        <v>0</v>
      </c>
      <c r="M18" s="12">
        <f t="shared" si="11"/>
        <v>0</v>
      </c>
    </row>
    <row r="19" spans="1:13" ht="39.9" customHeight="1">
      <c r="A19" s="43" t="s">
        <v>13</v>
      </c>
      <c r="B19" s="21" t="s">
        <v>143</v>
      </c>
      <c r="C19" s="21" t="s">
        <v>14</v>
      </c>
      <c r="D19" s="24" t="s">
        <v>91</v>
      </c>
      <c r="E19" s="21" t="s">
        <v>174</v>
      </c>
      <c r="F19" s="49">
        <v>0</v>
      </c>
      <c r="G19" s="50"/>
      <c r="H19" s="11">
        <f t="shared" si="5"/>
        <v>0</v>
      </c>
      <c r="I19" s="13">
        <f t="shared" si="6"/>
        <v>0</v>
      </c>
      <c r="J19" s="31">
        <v>25</v>
      </c>
      <c r="K19" s="12">
        <f t="shared" si="9"/>
        <v>0</v>
      </c>
      <c r="L19" s="12">
        <f t="shared" si="10"/>
        <v>0</v>
      </c>
      <c r="M19" s="12">
        <f t="shared" si="11"/>
        <v>0</v>
      </c>
    </row>
    <row r="20" spans="1:13" ht="39.9" customHeight="1">
      <c r="A20" s="43" t="s">
        <v>69</v>
      </c>
      <c r="B20" s="21" t="s">
        <v>144</v>
      </c>
      <c r="C20" s="21" t="s">
        <v>15</v>
      </c>
      <c r="D20" s="24">
        <v>0.1</v>
      </c>
      <c r="E20" s="21" t="s">
        <v>172</v>
      </c>
      <c r="F20" s="49">
        <v>0</v>
      </c>
      <c r="G20" s="50"/>
      <c r="H20" s="11">
        <f t="shared" si="5"/>
        <v>0</v>
      </c>
      <c r="I20" s="13">
        <f t="shared" si="6"/>
        <v>0</v>
      </c>
      <c r="J20" s="31">
        <v>55</v>
      </c>
      <c r="K20" s="12">
        <f t="shared" si="9"/>
        <v>0</v>
      </c>
      <c r="L20" s="12">
        <f t="shared" si="10"/>
        <v>0</v>
      </c>
      <c r="M20" s="12">
        <f t="shared" si="11"/>
        <v>0</v>
      </c>
    </row>
    <row r="21" spans="1:13" ht="39.9" customHeight="1">
      <c r="A21" s="43" t="s">
        <v>16</v>
      </c>
      <c r="B21" s="21" t="s">
        <v>145</v>
      </c>
      <c r="C21" s="21" t="s">
        <v>17</v>
      </c>
      <c r="D21" s="21" t="s">
        <v>92</v>
      </c>
      <c r="E21" s="21" t="s">
        <v>119</v>
      </c>
      <c r="F21" s="49">
        <v>0</v>
      </c>
      <c r="G21" s="50"/>
      <c r="H21" s="11">
        <f t="shared" si="5"/>
        <v>0</v>
      </c>
      <c r="I21" s="13">
        <f t="shared" si="6"/>
        <v>0</v>
      </c>
      <c r="J21" s="31">
        <v>40</v>
      </c>
      <c r="K21" s="12">
        <f t="shared" si="9"/>
        <v>0</v>
      </c>
      <c r="L21" s="12">
        <f t="shared" si="10"/>
        <v>0</v>
      </c>
      <c r="M21" s="12">
        <f t="shared" si="11"/>
        <v>0</v>
      </c>
    </row>
    <row r="22" spans="1:13" ht="39.9" customHeight="1">
      <c r="A22" s="43" t="s">
        <v>291</v>
      </c>
      <c r="B22" s="23" t="s">
        <v>146</v>
      </c>
      <c r="C22" s="21" t="s">
        <v>292</v>
      </c>
      <c r="D22" s="21" t="s">
        <v>294</v>
      </c>
      <c r="E22" s="21" t="s">
        <v>293</v>
      </c>
      <c r="F22" s="49">
        <v>0</v>
      </c>
      <c r="G22" s="50"/>
      <c r="H22" s="11">
        <f t="shared" si="5"/>
        <v>0</v>
      </c>
      <c r="I22" s="13">
        <f t="shared" si="6"/>
        <v>0</v>
      </c>
      <c r="J22" s="31">
        <v>20</v>
      </c>
      <c r="K22" s="12">
        <f t="shared" si="9"/>
        <v>0</v>
      </c>
      <c r="L22" s="12">
        <f t="shared" si="10"/>
        <v>0</v>
      </c>
      <c r="M22" s="12">
        <f t="shared" si="11"/>
        <v>0</v>
      </c>
    </row>
    <row r="23" spans="1:13" s="15" customFormat="1" ht="39.9" customHeight="1">
      <c r="A23" s="43" t="s">
        <v>230</v>
      </c>
      <c r="B23" s="23" t="s">
        <v>231</v>
      </c>
      <c r="C23" s="25" t="s">
        <v>232</v>
      </c>
      <c r="D23" s="21" t="s">
        <v>233</v>
      </c>
      <c r="E23" s="21" t="s">
        <v>234</v>
      </c>
      <c r="F23" s="49">
        <v>0</v>
      </c>
      <c r="G23" s="50"/>
      <c r="H23" s="11">
        <f aca="true" t="shared" si="12" ref="H23">F23*G23%</f>
        <v>0</v>
      </c>
      <c r="I23" s="13">
        <f aca="true" t="shared" si="13" ref="I23">F23+H23</f>
        <v>0</v>
      </c>
      <c r="J23" s="31">
        <v>40</v>
      </c>
      <c r="K23" s="12">
        <f aca="true" t="shared" si="14" ref="K23">F23*J23</f>
        <v>0</v>
      </c>
      <c r="L23" s="12">
        <f aca="true" t="shared" si="15" ref="L23">H23*J23</f>
        <v>0</v>
      </c>
      <c r="M23" s="12">
        <f aca="true" t="shared" si="16" ref="M23">I23*J23</f>
        <v>0</v>
      </c>
    </row>
    <row r="24" spans="1:13" ht="39.9" customHeight="1">
      <c r="A24" s="43" t="s">
        <v>167</v>
      </c>
      <c r="B24" s="26" t="s">
        <v>82</v>
      </c>
      <c r="C24" s="21" t="s">
        <v>183</v>
      </c>
      <c r="D24" s="21" t="s">
        <v>92</v>
      </c>
      <c r="E24" s="21" t="s">
        <v>135</v>
      </c>
      <c r="F24" s="49">
        <v>0</v>
      </c>
      <c r="G24" s="50"/>
      <c r="H24" s="11">
        <f t="shared" si="5"/>
        <v>0</v>
      </c>
      <c r="I24" s="13">
        <f t="shared" si="6"/>
        <v>0</v>
      </c>
      <c r="J24" s="31">
        <v>240</v>
      </c>
      <c r="K24" s="12">
        <f t="shared" si="9"/>
        <v>0</v>
      </c>
      <c r="L24" s="12">
        <f t="shared" si="10"/>
        <v>0</v>
      </c>
      <c r="M24" s="12">
        <f t="shared" si="11"/>
        <v>0</v>
      </c>
    </row>
    <row r="25" spans="1:13" ht="39.9" customHeight="1">
      <c r="A25" s="43" t="s">
        <v>18</v>
      </c>
      <c r="B25" s="21" t="s">
        <v>147</v>
      </c>
      <c r="C25" s="21" t="s">
        <v>19</v>
      </c>
      <c r="D25" s="21" t="s">
        <v>93</v>
      </c>
      <c r="E25" s="21" t="s">
        <v>116</v>
      </c>
      <c r="F25" s="49">
        <v>0</v>
      </c>
      <c r="G25" s="50"/>
      <c r="H25" s="11">
        <f t="shared" si="5"/>
        <v>0</v>
      </c>
      <c r="I25" s="13">
        <f t="shared" si="6"/>
        <v>0</v>
      </c>
      <c r="J25" s="31">
        <v>200</v>
      </c>
      <c r="K25" s="12">
        <f t="shared" si="9"/>
        <v>0</v>
      </c>
      <c r="L25" s="12">
        <f t="shared" si="10"/>
        <v>0</v>
      </c>
      <c r="M25" s="12">
        <f t="shared" si="11"/>
        <v>0</v>
      </c>
    </row>
    <row r="26" spans="1:13" s="5" customFormat="1" ht="39.9" customHeight="1">
      <c r="A26" s="43" t="s">
        <v>319</v>
      </c>
      <c r="B26" s="21" t="s">
        <v>147</v>
      </c>
      <c r="C26" s="21" t="s">
        <v>204</v>
      </c>
      <c r="D26" s="21" t="s">
        <v>245</v>
      </c>
      <c r="E26" s="21" t="s">
        <v>213</v>
      </c>
      <c r="F26" s="49">
        <v>0</v>
      </c>
      <c r="G26" s="50"/>
      <c r="H26" s="11">
        <f t="shared" si="5"/>
        <v>0</v>
      </c>
      <c r="I26" s="13">
        <f t="shared" si="6"/>
        <v>0</v>
      </c>
      <c r="J26" s="31">
        <v>180</v>
      </c>
      <c r="K26" s="12">
        <f t="shared" si="9"/>
        <v>0</v>
      </c>
      <c r="L26" s="12">
        <f t="shared" si="10"/>
        <v>0</v>
      </c>
      <c r="M26" s="12">
        <f t="shared" si="11"/>
        <v>0</v>
      </c>
    </row>
    <row r="27" spans="1:13" ht="39.9" customHeight="1">
      <c r="A27" s="43" t="s">
        <v>70</v>
      </c>
      <c r="B27" s="21" t="s">
        <v>138</v>
      </c>
      <c r="C27" s="21" t="s">
        <v>20</v>
      </c>
      <c r="D27" s="21" t="s">
        <v>94</v>
      </c>
      <c r="E27" s="21" t="s">
        <v>191</v>
      </c>
      <c r="F27" s="49">
        <v>0</v>
      </c>
      <c r="G27" s="50"/>
      <c r="H27" s="11">
        <f t="shared" si="5"/>
        <v>0</v>
      </c>
      <c r="I27" s="13">
        <f t="shared" si="6"/>
        <v>0</v>
      </c>
      <c r="J27" s="31">
        <v>35</v>
      </c>
      <c r="K27" s="12">
        <f t="shared" si="9"/>
        <v>0</v>
      </c>
      <c r="L27" s="12">
        <f t="shared" si="10"/>
        <v>0</v>
      </c>
      <c r="M27" s="12">
        <f t="shared" si="11"/>
        <v>0</v>
      </c>
    </row>
    <row r="28" spans="1:13" ht="39.9" customHeight="1">
      <c r="A28" s="43" t="s">
        <v>71</v>
      </c>
      <c r="B28" s="21" t="s">
        <v>138</v>
      </c>
      <c r="C28" s="21" t="s">
        <v>21</v>
      </c>
      <c r="D28" s="21" t="s">
        <v>94</v>
      </c>
      <c r="E28" s="21" t="s">
        <v>195</v>
      </c>
      <c r="F28" s="49">
        <v>0</v>
      </c>
      <c r="G28" s="50"/>
      <c r="H28" s="11">
        <f t="shared" si="5"/>
        <v>0</v>
      </c>
      <c r="I28" s="11">
        <f t="shared" si="6"/>
        <v>0</v>
      </c>
      <c r="J28" s="31">
        <v>220</v>
      </c>
      <c r="K28" s="12">
        <f t="shared" si="9"/>
        <v>0</v>
      </c>
      <c r="L28" s="12">
        <f t="shared" si="10"/>
        <v>0</v>
      </c>
      <c r="M28" s="12">
        <f t="shared" si="11"/>
        <v>0</v>
      </c>
    </row>
    <row r="29" spans="1:13" ht="44.25" customHeight="1">
      <c r="A29" s="81" t="s">
        <v>310</v>
      </c>
      <c r="B29" s="19" t="s">
        <v>309</v>
      </c>
      <c r="C29" s="23" t="s">
        <v>87</v>
      </c>
      <c r="D29" s="23" t="s">
        <v>109</v>
      </c>
      <c r="E29" s="23" t="s">
        <v>130</v>
      </c>
      <c r="F29" s="49">
        <v>0</v>
      </c>
      <c r="G29" s="50"/>
      <c r="H29" s="11">
        <f>F29*G29%</f>
        <v>0</v>
      </c>
      <c r="I29" s="11">
        <f>F29+H29</f>
        <v>0</v>
      </c>
      <c r="J29" s="31">
        <v>150</v>
      </c>
      <c r="K29" s="12">
        <f>F29*J29</f>
        <v>0</v>
      </c>
      <c r="L29" s="12">
        <f>H29*J29</f>
        <v>0</v>
      </c>
      <c r="M29" s="12">
        <f>I29*J29</f>
        <v>0</v>
      </c>
    </row>
    <row r="30" spans="1:13" ht="39.9" customHeight="1">
      <c r="A30" s="43" t="s">
        <v>22</v>
      </c>
      <c r="B30" s="21" t="s">
        <v>148</v>
      </c>
      <c r="C30" s="21" t="s">
        <v>64</v>
      </c>
      <c r="D30" s="21" t="s">
        <v>90</v>
      </c>
      <c r="E30" s="21" t="s">
        <v>116</v>
      </c>
      <c r="F30" s="49">
        <v>0</v>
      </c>
      <c r="G30" s="50"/>
      <c r="H30" s="11">
        <f t="shared" si="5"/>
        <v>0</v>
      </c>
      <c r="I30" s="13">
        <f t="shared" si="6"/>
        <v>0</v>
      </c>
      <c r="J30" s="31">
        <v>85</v>
      </c>
      <c r="K30" s="12">
        <f t="shared" si="9"/>
        <v>0</v>
      </c>
      <c r="L30" s="12">
        <f t="shared" si="10"/>
        <v>0</v>
      </c>
      <c r="M30" s="12">
        <f t="shared" si="11"/>
        <v>0</v>
      </c>
    </row>
    <row r="31" spans="1:13" ht="39.9" customHeight="1">
      <c r="A31" s="43" t="s">
        <v>72</v>
      </c>
      <c r="B31" s="21" t="s">
        <v>148</v>
      </c>
      <c r="C31" s="21" t="s">
        <v>23</v>
      </c>
      <c r="D31" s="21" t="s">
        <v>95</v>
      </c>
      <c r="E31" s="21" t="s">
        <v>120</v>
      </c>
      <c r="F31" s="49">
        <v>0</v>
      </c>
      <c r="G31" s="50"/>
      <c r="H31" s="11">
        <f t="shared" si="5"/>
        <v>0</v>
      </c>
      <c r="I31" s="13">
        <f t="shared" si="6"/>
        <v>0</v>
      </c>
      <c r="J31" s="31">
        <v>120</v>
      </c>
      <c r="K31" s="12">
        <f t="shared" si="9"/>
        <v>0</v>
      </c>
      <c r="L31" s="12">
        <f t="shared" si="10"/>
        <v>0</v>
      </c>
      <c r="M31" s="12">
        <f t="shared" si="11"/>
        <v>0</v>
      </c>
    </row>
    <row r="32" spans="1:13" ht="39.9" customHeight="1">
      <c r="A32" s="43" t="s">
        <v>73</v>
      </c>
      <c r="B32" s="21" t="s">
        <v>149</v>
      </c>
      <c r="C32" s="21" t="s">
        <v>84</v>
      </c>
      <c r="D32" s="21" t="s">
        <v>97</v>
      </c>
      <c r="E32" s="21" t="s">
        <v>121</v>
      </c>
      <c r="F32" s="49">
        <v>0</v>
      </c>
      <c r="G32" s="50"/>
      <c r="H32" s="11">
        <f t="shared" si="5"/>
        <v>0</v>
      </c>
      <c r="I32" s="13">
        <f t="shared" si="6"/>
        <v>0</v>
      </c>
      <c r="J32" s="31">
        <v>100</v>
      </c>
      <c r="K32" s="12">
        <f t="shared" si="9"/>
        <v>0</v>
      </c>
      <c r="L32" s="12">
        <f t="shared" si="10"/>
        <v>0</v>
      </c>
      <c r="M32" s="12">
        <f t="shared" si="11"/>
        <v>0</v>
      </c>
    </row>
    <row r="33" spans="1:13" ht="39.9" customHeight="1">
      <c r="A33" s="43" t="s">
        <v>263</v>
      </c>
      <c r="B33" s="21" t="s">
        <v>150</v>
      </c>
      <c r="C33" s="21" t="s">
        <v>24</v>
      </c>
      <c r="D33" s="21" t="s">
        <v>98</v>
      </c>
      <c r="E33" s="21" t="s">
        <v>122</v>
      </c>
      <c r="F33" s="49">
        <v>0</v>
      </c>
      <c r="G33" s="50"/>
      <c r="H33" s="11">
        <f t="shared" si="5"/>
        <v>0</v>
      </c>
      <c r="I33" s="13">
        <f t="shared" si="6"/>
        <v>0</v>
      </c>
      <c r="J33" s="31">
        <v>30</v>
      </c>
      <c r="K33" s="12">
        <f t="shared" si="9"/>
        <v>0</v>
      </c>
      <c r="L33" s="12">
        <f t="shared" si="10"/>
        <v>0</v>
      </c>
      <c r="M33" s="12">
        <f t="shared" si="11"/>
        <v>0</v>
      </c>
    </row>
    <row r="34" spans="1:13" ht="39.9" customHeight="1">
      <c r="A34" s="43" t="s">
        <v>25</v>
      </c>
      <c r="B34" s="21" t="s">
        <v>150</v>
      </c>
      <c r="C34" s="21" t="s">
        <v>26</v>
      </c>
      <c r="D34" s="27" t="s">
        <v>99</v>
      </c>
      <c r="E34" s="21" t="s">
        <v>173</v>
      </c>
      <c r="F34" s="49">
        <v>0</v>
      </c>
      <c r="G34" s="50"/>
      <c r="H34" s="11">
        <f t="shared" si="5"/>
        <v>0</v>
      </c>
      <c r="I34" s="13">
        <f t="shared" si="6"/>
        <v>0</v>
      </c>
      <c r="J34" s="31">
        <v>40</v>
      </c>
      <c r="K34" s="12">
        <f t="shared" si="9"/>
        <v>0</v>
      </c>
      <c r="L34" s="12">
        <f t="shared" si="10"/>
        <v>0</v>
      </c>
      <c r="M34" s="12">
        <f t="shared" si="11"/>
        <v>0</v>
      </c>
    </row>
    <row r="35" spans="1:13" ht="39.9" customHeight="1">
      <c r="A35" s="43" t="s">
        <v>81</v>
      </c>
      <c r="B35" s="21" t="s">
        <v>301</v>
      </c>
      <c r="C35" s="21" t="s">
        <v>297</v>
      </c>
      <c r="D35" s="27">
        <v>0.009</v>
      </c>
      <c r="E35" s="21" t="s">
        <v>134</v>
      </c>
      <c r="F35" s="49">
        <v>0</v>
      </c>
      <c r="G35" s="50"/>
      <c r="H35" s="11">
        <f t="shared" si="5"/>
        <v>0</v>
      </c>
      <c r="I35" s="13">
        <f t="shared" si="6"/>
        <v>0</v>
      </c>
      <c r="J35" s="31">
        <v>120</v>
      </c>
      <c r="K35" s="12">
        <f t="shared" si="9"/>
        <v>0</v>
      </c>
      <c r="L35" s="12">
        <f t="shared" si="10"/>
        <v>0</v>
      </c>
      <c r="M35" s="12">
        <f t="shared" si="11"/>
        <v>0</v>
      </c>
    </row>
    <row r="36" spans="1:13" ht="39.75" customHeight="1">
      <c r="A36" s="43" t="s">
        <v>80</v>
      </c>
      <c r="B36" s="21" t="s">
        <v>302</v>
      </c>
      <c r="C36" s="21" t="s">
        <v>15</v>
      </c>
      <c r="D36" s="27" t="s">
        <v>133</v>
      </c>
      <c r="E36" s="23" t="s">
        <v>172</v>
      </c>
      <c r="F36" s="49">
        <v>0</v>
      </c>
      <c r="G36" s="50"/>
      <c r="H36" s="11">
        <f t="shared" si="5"/>
        <v>0</v>
      </c>
      <c r="I36" s="13">
        <f t="shared" si="6"/>
        <v>0</v>
      </c>
      <c r="J36" s="31">
        <v>2600</v>
      </c>
      <c r="K36" s="12">
        <f t="shared" si="9"/>
        <v>0</v>
      </c>
      <c r="L36" s="12">
        <f t="shared" si="10"/>
        <v>0</v>
      </c>
      <c r="M36" s="12">
        <f t="shared" si="11"/>
        <v>0</v>
      </c>
    </row>
    <row r="37" spans="1:13" ht="39.9" customHeight="1">
      <c r="A37" s="43" t="s">
        <v>176</v>
      </c>
      <c r="B37" s="21" t="s">
        <v>189</v>
      </c>
      <c r="C37" s="21" t="s">
        <v>177</v>
      </c>
      <c r="D37" s="24" t="s">
        <v>88</v>
      </c>
      <c r="E37" s="21" t="s">
        <v>178</v>
      </c>
      <c r="F37" s="49">
        <v>0</v>
      </c>
      <c r="G37" s="50"/>
      <c r="H37" s="11">
        <f t="shared" si="5"/>
        <v>0</v>
      </c>
      <c r="I37" s="13">
        <f t="shared" si="6"/>
        <v>0</v>
      </c>
      <c r="J37" s="31">
        <v>15</v>
      </c>
      <c r="K37" s="12">
        <f t="shared" si="9"/>
        <v>0</v>
      </c>
      <c r="L37" s="12">
        <f t="shared" si="10"/>
        <v>0</v>
      </c>
      <c r="M37" s="12">
        <f t="shared" si="11"/>
        <v>0</v>
      </c>
    </row>
    <row r="38" spans="1:13" ht="39.9" customHeight="1">
      <c r="A38" s="43" t="s">
        <v>236</v>
      </c>
      <c r="B38" s="21" t="s">
        <v>273</v>
      </c>
      <c r="C38" s="21" t="s">
        <v>27</v>
      </c>
      <c r="D38" s="24" t="s">
        <v>102</v>
      </c>
      <c r="E38" s="21" t="s">
        <v>219</v>
      </c>
      <c r="F38" s="49">
        <v>0</v>
      </c>
      <c r="G38" s="50"/>
      <c r="H38" s="11">
        <f>F38*G38%</f>
        <v>0</v>
      </c>
      <c r="I38" s="13">
        <f>F38+H38</f>
        <v>0</v>
      </c>
      <c r="J38" s="31">
        <v>70</v>
      </c>
      <c r="K38" s="12">
        <f t="shared" si="9"/>
        <v>0</v>
      </c>
      <c r="L38" s="12">
        <f t="shared" si="10"/>
        <v>0</v>
      </c>
      <c r="M38" s="12">
        <f t="shared" si="11"/>
        <v>0</v>
      </c>
    </row>
    <row r="39" spans="1:13" ht="39.9" customHeight="1">
      <c r="A39" s="43" t="s">
        <v>179</v>
      </c>
      <c r="B39" s="21" t="s">
        <v>273</v>
      </c>
      <c r="C39" s="21" t="s">
        <v>314</v>
      </c>
      <c r="D39" s="24" t="s">
        <v>92</v>
      </c>
      <c r="E39" s="21" t="s">
        <v>313</v>
      </c>
      <c r="F39" s="49">
        <v>0</v>
      </c>
      <c r="G39" s="50"/>
      <c r="H39" s="11">
        <f>F39*G39%</f>
        <v>0</v>
      </c>
      <c r="I39" s="13">
        <f>F39+H39</f>
        <v>0</v>
      </c>
      <c r="J39" s="31">
        <v>25</v>
      </c>
      <c r="K39" s="12">
        <f t="shared" si="9"/>
        <v>0</v>
      </c>
      <c r="L39" s="12">
        <f t="shared" si="10"/>
        <v>0</v>
      </c>
      <c r="M39" s="12">
        <f t="shared" si="11"/>
        <v>0</v>
      </c>
    </row>
    <row r="40" spans="1:13" ht="39.9" customHeight="1">
      <c r="A40" s="43" t="s">
        <v>28</v>
      </c>
      <c r="B40" s="21" t="s">
        <v>151</v>
      </c>
      <c r="C40" s="21" t="s">
        <v>29</v>
      </c>
      <c r="D40" s="21" t="s">
        <v>96</v>
      </c>
      <c r="E40" s="21" t="s">
        <v>114</v>
      </c>
      <c r="F40" s="49">
        <v>0</v>
      </c>
      <c r="G40" s="50"/>
      <c r="H40" s="11">
        <f aca="true" t="shared" si="17" ref="H40:H69">F40*G40%</f>
        <v>0</v>
      </c>
      <c r="I40" s="13">
        <f aca="true" t="shared" si="18" ref="I40:I69">F40+H40</f>
        <v>0</v>
      </c>
      <c r="J40" s="31">
        <v>25</v>
      </c>
      <c r="K40" s="12">
        <f t="shared" si="9"/>
        <v>0</v>
      </c>
      <c r="L40" s="12">
        <f t="shared" si="10"/>
        <v>0</v>
      </c>
      <c r="M40" s="12">
        <f t="shared" si="11"/>
        <v>0</v>
      </c>
    </row>
    <row r="41" spans="1:13" ht="39.9" customHeight="1">
      <c r="A41" s="43" t="s">
        <v>30</v>
      </c>
      <c r="B41" s="21" t="s">
        <v>152</v>
      </c>
      <c r="C41" s="21" t="s">
        <v>62</v>
      </c>
      <c r="D41" s="21" t="s">
        <v>100</v>
      </c>
      <c r="E41" s="21" t="s">
        <v>124</v>
      </c>
      <c r="F41" s="49">
        <v>0</v>
      </c>
      <c r="G41" s="50"/>
      <c r="H41" s="11">
        <f t="shared" si="17"/>
        <v>0</v>
      </c>
      <c r="I41" s="13">
        <f t="shared" si="18"/>
        <v>0</v>
      </c>
      <c r="J41" s="31">
        <v>300</v>
      </c>
      <c r="K41" s="12">
        <f t="shared" si="9"/>
        <v>0</v>
      </c>
      <c r="L41" s="12">
        <f t="shared" si="10"/>
        <v>0</v>
      </c>
      <c r="M41" s="12">
        <f t="shared" si="11"/>
        <v>0</v>
      </c>
    </row>
    <row r="42" spans="1:13" ht="39.9" customHeight="1">
      <c r="A42" s="43" t="s">
        <v>31</v>
      </c>
      <c r="B42" s="21" t="s">
        <v>153</v>
      </c>
      <c r="C42" s="21" t="s">
        <v>32</v>
      </c>
      <c r="D42" s="46" t="s">
        <v>265</v>
      </c>
      <c r="E42" s="21" t="s">
        <v>192</v>
      </c>
      <c r="F42" s="49">
        <v>0</v>
      </c>
      <c r="G42" s="50"/>
      <c r="H42" s="11">
        <f t="shared" si="17"/>
        <v>0</v>
      </c>
      <c r="I42" s="13">
        <f t="shared" si="18"/>
        <v>0</v>
      </c>
      <c r="J42" s="31">
        <v>5</v>
      </c>
      <c r="K42" s="12">
        <f t="shared" si="9"/>
        <v>0</v>
      </c>
      <c r="L42" s="12">
        <f t="shared" si="10"/>
        <v>0</v>
      </c>
      <c r="M42" s="12">
        <f t="shared" si="11"/>
        <v>0</v>
      </c>
    </row>
    <row r="43" spans="1:13" s="16" customFormat="1" ht="39.9" customHeight="1">
      <c r="A43" s="43" t="s">
        <v>298</v>
      </c>
      <c r="B43" s="21" t="s">
        <v>274</v>
      </c>
      <c r="C43" s="39" t="s">
        <v>260</v>
      </c>
      <c r="D43" s="21" t="s">
        <v>261</v>
      </c>
      <c r="E43" s="21" t="s">
        <v>262</v>
      </c>
      <c r="F43" s="49">
        <v>0</v>
      </c>
      <c r="G43" s="50"/>
      <c r="H43" s="11">
        <f aca="true" t="shared" si="19" ref="H43">F43*G43%</f>
        <v>0</v>
      </c>
      <c r="I43" s="13">
        <f aca="true" t="shared" si="20" ref="I43">F43+H43</f>
        <v>0</v>
      </c>
      <c r="J43" s="31">
        <v>95</v>
      </c>
      <c r="K43" s="12">
        <f aca="true" t="shared" si="21" ref="K43">F43*J43</f>
        <v>0</v>
      </c>
      <c r="L43" s="12">
        <f aca="true" t="shared" si="22" ref="L43">H43*J43</f>
        <v>0</v>
      </c>
      <c r="M43" s="12">
        <f aca="true" t="shared" si="23" ref="M43">I43*J43</f>
        <v>0</v>
      </c>
    </row>
    <row r="44" spans="1:13" ht="39.9" customHeight="1">
      <c r="A44" s="43" t="s">
        <v>74</v>
      </c>
      <c r="B44" s="28" t="s">
        <v>154</v>
      </c>
      <c r="C44" s="21" t="s">
        <v>33</v>
      </c>
      <c r="D44" s="21" t="s">
        <v>88</v>
      </c>
      <c r="E44" s="21" t="s">
        <v>173</v>
      </c>
      <c r="F44" s="49">
        <v>0</v>
      </c>
      <c r="G44" s="50"/>
      <c r="H44" s="11">
        <f t="shared" si="17"/>
        <v>0</v>
      </c>
      <c r="I44" s="13">
        <f t="shared" si="18"/>
        <v>0</v>
      </c>
      <c r="J44" s="31">
        <v>80</v>
      </c>
      <c r="K44" s="12">
        <f t="shared" si="9"/>
        <v>0</v>
      </c>
      <c r="L44" s="12">
        <f t="shared" si="10"/>
        <v>0</v>
      </c>
      <c r="M44" s="12">
        <f t="shared" si="11"/>
        <v>0</v>
      </c>
    </row>
    <row r="45" spans="1:13" ht="39.9" customHeight="1">
      <c r="A45" s="43" t="s">
        <v>34</v>
      </c>
      <c r="B45" s="21" t="s">
        <v>154</v>
      </c>
      <c r="C45" s="21" t="s">
        <v>35</v>
      </c>
      <c r="D45" s="21" t="s">
        <v>101</v>
      </c>
      <c r="E45" s="21" t="s">
        <v>125</v>
      </c>
      <c r="F45" s="49">
        <v>0</v>
      </c>
      <c r="G45" s="50"/>
      <c r="H45" s="11">
        <f t="shared" si="17"/>
        <v>0</v>
      </c>
      <c r="I45" s="13">
        <f t="shared" si="18"/>
        <v>0</v>
      </c>
      <c r="J45" s="31">
        <v>115</v>
      </c>
      <c r="K45" s="12">
        <f t="shared" si="9"/>
        <v>0</v>
      </c>
      <c r="L45" s="12">
        <f t="shared" si="10"/>
        <v>0</v>
      </c>
      <c r="M45" s="12">
        <f t="shared" si="11"/>
        <v>0</v>
      </c>
    </row>
    <row r="46" spans="1:13" s="5" customFormat="1" ht="39.9" customHeight="1">
      <c r="A46" s="43" t="s">
        <v>205</v>
      </c>
      <c r="B46" s="21" t="s">
        <v>206</v>
      </c>
      <c r="C46" s="21" t="s">
        <v>207</v>
      </c>
      <c r="D46" s="46" t="s">
        <v>265</v>
      </c>
      <c r="E46" s="21" t="s">
        <v>208</v>
      </c>
      <c r="F46" s="49">
        <v>0</v>
      </c>
      <c r="G46" s="50"/>
      <c r="H46" s="11">
        <f t="shared" si="17"/>
        <v>0</v>
      </c>
      <c r="I46" s="13">
        <f t="shared" si="18"/>
        <v>0</v>
      </c>
      <c r="J46" s="31">
        <v>5</v>
      </c>
      <c r="K46" s="12">
        <f t="shared" si="9"/>
        <v>0</v>
      </c>
      <c r="L46" s="12">
        <f t="shared" si="10"/>
        <v>0</v>
      </c>
      <c r="M46" s="12">
        <f t="shared" si="11"/>
        <v>0</v>
      </c>
    </row>
    <row r="47" spans="1:13" ht="39.9" customHeight="1">
      <c r="A47" s="43" t="s">
        <v>36</v>
      </c>
      <c r="B47" s="21" t="s">
        <v>155</v>
      </c>
      <c r="C47" s="21" t="s">
        <v>37</v>
      </c>
      <c r="D47" s="21" t="s">
        <v>102</v>
      </c>
      <c r="E47" s="21" t="s">
        <v>175</v>
      </c>
      <c r="F47" s="49">
        <v>0</v>
      </c>
      <c r="G47" s="50"/>
      <c r="H47" s="11">
        <f t="shared" si="17"/>
        <v>0</v>
      </c>
      <c r="I47" s="13">
        <f t="shared" si="18"/>
        <v>0</v>
      </c>
      <c r="J47" s="31">
        <v>100</v>
      </c>
      <c r="K47" s="12">
        <f t="shared" si="9"/>
        <v>0</v>
      </c>
      <c r="L47" s="12">
        <f t="shared" si="10"/>
        <v>0</v>
      </c>
      <c r="M47" s="12">
        <f t="shared" si="11"/>
        <v>0</v>
      </c>
    </row>
    <row r="48" spans="1:13" s="63" customFormat="1" ht="39.9" customHeight="1">
      <c r="A48" s="43" t="s">
        <v>282</v>
      </c>
      <c r="B48" s="21" t="s">
        <v>267</v>
      </c>
      <c r="C48" s="30" t="s">
        <v>281</v>
      </c>
      <c r="D48" s="29" t="s">
        <v>102</v>
      </c>
      <c r="E48" s="25" t="s">
        <v>283</v>
      </c>
      <c r="F48" s="49">
        <v>0</v>
      </c>
      <c r="G48" s="50"/>
      <c r="H48" s="11">
        <f aca="true" t="shared" si="24" ref="H48">F48*G48%</f>
        <v>0</v>
      </c>
      <c r="I48" s="13">
        <f aca="true" t="shared" si="25" ref="I48">F48+H48</f>
        <v>0</v>
      </c>
      <c r="J48" s="31">
        <v>50</v>
      </c>
      <c r="K48" s="12">
        <f aca="true" t="shared" si="26" ref="K48">F48*J48</f>
        <v>0</v>
      </c>
      <c r="L48" s="12">
        <f aca="true" t="shared" si="27" ref="L48">H48*J48</f>
        <v>0</v>
      </c>
      <c r="M48" s="12">
        <f aca="true" t="shared" si="28" ref="M48">I48*J48</f>
        <v>0</v>
      </c>
    </row>
    <row r="49" spans="1:13" ht="39.9" customHeight="1">
      <c r="A49" s="43" t="s">
        <v>220</v>
      </c>
      <c r="B49" s="21" t="s">
        <v>222</v>
      </c>
      <c r="C49" s="21" t="s">
        <v>221</v>
      </c>
      <c r="D49" s="25" t="s">
        <v>284</v>
      </c>
      <c r="E49" s="21" t="s">
        <v>116</v>
      </c>
      <c r="F49" s="49">
        <v>0</v>
      </c>
      <c r="G49" s="50"/>
      <c r="H49" s="11">
        <f t="shared" si="17"/>
        <v>0</v>
      </c>
      <c r="I49" s="13">
        <f t="shared" si="18"/>
        <v>0</v>
      </c>
      <c r="J49" s="31">
        <v>15</v>
      </c>
      <c r="K49" s="12">
        <f t="shared" si="9"/>
        <v>0</v>
      </c>
      <c r="L49" s="12">
        <f t="shared" si="10"/>
        <v>0</v>
      </c>
      <c r="M49" s="12">
        <f t="shared" si="11"/>
        <v>0</v>
      </c>
    </row>
    <row r="50" spans="1:13" ht="39.9" customHeight="1">
      <c r="A50" s="43" t="s">
        <v>212</v>
      </c>
      <c r="B50" s="23" t="s">
        <v>299</v>
      </c>
      <c r="C50" s="23" t="s">
        <v>56</v>
      </c>
      <c r="D50" s="23" t="s">
        <v>112</v>
      </c>
      <c r="E50" s="23" t="s">
        <v>197</v>
      </c>
      <c r="F50" s="49">
        <v>0</v>
      </c>
      <c r="G50" s="50"/>
      <c r="H50" s="11">
        <f>F50*G50%</f>
        <v>0</v>
      </c>
      <c r="I50" s="13">
        <f>F50+H50</f>
        <v>0</v>
      </c>
      <c r="J50" s="31">
        <v>170</v>
      </c>
      <c r="K50" s="12">
        <f>F50*J50</f>
        <v>0</v>
      </c>
      <c r="L50" s="12">
        <f>H50*J50</f>
        <v>0</v>
      </c>
      <c r="M50" s="12">
        <f>I50*J50</f>
        <v>0</v>
      </c>
    </row>
    <row r="51" spans="1:13" ht="39.9" customHeight="1">
      <c r="A51" s="43" t="s">
        <v>180</v>
      </c>
      <c r="B51" s="46" t="s">
        <v>265</v>
      </c>
      <c r="C51" s="46" t="s">
        <v>265</v>
      </c>
      <c r="D51" s="46" t="s">
        <v>265</v>
      </c>
      <c r="E51" s="21" t="s">
        <v>315</v>
      </c>
      <c r="F51" s="49">
        <v>0</v>
      </c>
      <c r="G51" s="50"/>
      <c r="H51" s="11">
        <f t="shared" si="17"/>
        <v>0</v>
      </c>
      <c r="I51" s="13">
        <f t="shared" si="18"/>
        <v>0</v>
      </c>
      <c r="J51" s="31">
        <v>10</v>
      </c>
      <c r="K51" s="12">
        <f t="shared" si="9"/>
        <v>0</v>
      </c>
      <c r="L51" s="12">
        <f t="shared" si="10"/>
        <v>0</v>
      </c>
      <c r="M51" s="12">
        <f t="shared" si="11"/>
        <v>0</v>
      </c>
    </row>
    <row r="52" spans="1:13" ht="39.9" customHeight="1">
      <c r="A52" s="43" t="s">
        <v>38</v>
      </c>
      <c r="B52" s="21" t="s">
        <v>156</v>
      </c>
      <c r="C52" s="21" t="s">
        <v>39</v>
      </c>
      <c r="D52" s="21" t="s">
        <v>103</v>
      </c>
      <c r="E52" s="21" t="s">
        <v>119</v>
      </c>
      <c r="F52" s="49">
        <v>0</v>
      </c>
      <c r="G52" s="50"/>
      <c r="H52" s="11">
        <f t="shared" si="17"/>
        <v>0</v>
      </c>
      <c r="I52" s="13">
        <f t="shared" si="18"/>
        <v>0</v>
      </c>
      <c r="J52" s="31">
        <v>185</v>
      </c>
      <c r="K52" s="12">
        <f t="shared" si="9"/>
        <v>0</v>
      </c>
      <c r="L52" s="12">
        <f t="shared" si="10"/>
        <v>0</v>
      </c>
      <c r="M52" s="12">
        <f t="shared" si="11"/>
        <v>0</v>
      </c>
    </row>
    <row r="53" spans="1:13" ht="39.9" customHeight="1">
      <c r="A53" s="43" t="s">
        <v>40</v>
      </c>
      <c r="B53" s="21" t="s">
        <v>157</v>
      </c>
      <c r="C53" s="21" t="s">
        <v>41</v>
      </c>
      <c r="D53" s="21" t="s">
        <v>98</v>
      </c>
      <c r="E53" s="21" t="s">
        <v>123</v>
      </c>
      <c r="F53" s="49">
        <v>0</v>
      </c>
      <c r="G53" s="50"/>
      <c r="H53" s="11">
        <f t="shared" si="17"/>
        <v>0</v>
      </c>
      <c r="I53" s="13">
        <f t="shared" si="18"/>
        <v>0</v>
      </c>
      <c r="J53" s="31">
        <v>20</v>
      </c>
      <c r="K53" s="12">
        <f t="shared" si="9"/>
        <v>0</v>
      </c>
      <c r="L53" s="12">
        <f t="shared" si="10"/>
        <v>0</v>
      </c>
      <c r="M53" s="12">
        <f t="shared" si="11"/>
        <v>0</v>
      </c>
    </row>
    <row r="54" spans="1:13" ht="39.9" customHeight="1">
      <c r="A54" s="43" t="s">
        <v>75</v>
      </c>
      <c r="B54" s="21" t="s">
        <v>157</v>
      </c>
      <c r="C54" s="21" t="s">
        <v>42</v>
      </c>
      <c r="D54" s="46" t="s">
        <v>265</v>
      </c>
      <c r="E54" s="21" t="s">
        <v>126</v>
      </c>
      <c r="F54" s="49">
        <v>0</v>
      </c>
      <c r="G54" s="50"/>
      <c r="H54" s="11">
        <f t="shared" si="17"/>
        <v>0</v>
      </c>
      <c r="I54" s="13">
        <f t="shared" si="18"/>
        <v>0</v>
      </c>
      <c r="J54" s="31">
        <v>420</v>
      </c>
      <c r="K54" s="12">
        <f t="shared" si="9"/>
        <v>0</v>
      </c>
      <c r="L54" s="12">
        <f t="shared" si="10"/>
        <v>0</v>
      </c>
      <c r="M54" s="12">
        <f t="shared" si="11"/>
        <v>0</v>
      </c>
    </row>
    <row r="55" spans="1:13" ht="39.9" customHeight="1">
      <c r="A55" s="43" t="s">
        <v>76</v>
      </c>
      <c r="B55" s="21" t="s">
        <v>275</v>
      </c>
      <c r="C55" s="46" t="s">
        <v>265</v>
      </c>
      <c r="D55" s="46" t="s">
        <v>265</v>
      </c>
      <c r="E55" s="21" t="s">
        <v>295</v>
      </c>
      <c r="F55" s="49">
        <v>0</v>
      </c>
      <c r="G55" s="50"/>
      <c r="H55" s="11">
        <f t="shared" si="17"/>
        <v>0</v>
      </c>
      <c r="I55" s="13">
        <f t="shared" si="18"/>
        <v>0</v>
      </c>
      <c r="J55" s="31">
        <v>6</v>
      </c>
      <c r="K55" s="12">
        <f t="shared" si="9"/>
        <v>0</v>
      </c>
      <c r="L55" s="12">
        <f t="shared" si="10"/>
        <v>0</v>
      </c>
      <c r="M55" s="12">
        <f t="shared" si="11"/>
        <v>0</v>
      </c>
    </row>
    <row r="56" spans="1:13" ht="39.9" customHeight="1">
      <c r="A56" s="43" t="s">
        <v>300</v>
      </c>
      <c r="B56" s="21" t="s">
        <v>83</v>
      </c>
      <c r="C56" s="21" t="s">
        <v>198</v>
      </c>
      <c r="D56" s="21" t="s">
        <v>96</v>
      </c>
      <c r="E56" s="21" t="s">
        <v>118</v>
      </c>
      <c r="F56" s="49">
        <v>0</v>
      </c>
      <c r="G56" s="50"/>
      <c r="H56" s="11">
        <f t="shared" si="17"/>
        <v>0</v>
      </c>
      <c r="I56" s="13">
        <f t="shared" si="18"/>
        <v>0</v>
      </c>
      <c r="J56" s="31">
        <v>120</v>
      </c>
      <c r="K56" s="12">
        <f t="shared" si="9"/>
        <v>0</v>
      </c>
      <c r="L56" s="12">
        <f t="shared" si="10"/>
        <v>0</v>
      </c>
      <c r="M56" s="12">
        <f t="shared" si="11"/>
        <v>0</v>
      </c>
    </row>
    <row r="57" spans="1:13" ht="39.9" customHeight="1">
      <c r="A57" s="43" t="s">
        <v>43</v>
      </c>
      <c r="B57" s="21" t="s">
        <v>158</v>
      </c>
      <c r="C57" s="21" t="s">
        <v>44</v>
      </c>
      <c r="D57" s="21" t="s">
        <v>98</v>
      </c>
      <c r="E57" s="21" t="s">
        <v>116</v>
      </c>
      <c r="F57" s="49">
        <v>0</v>
      </c>
      <c r="G57" s="50"/>
      <c r="H57" s="11">
        <f t="shared" si="17"/>
        <v>0</v>
      </c>
      <c r="I57" s="13">
        <f t="shared" si="18"/>
        <v>0</v>
      </c>
      <c r="J57" s="31">
        <v>20</v>
      </c>
      <c r="K57" s="12">
        <f t="shared" si="9"/>
        <v>0</v>
      </c>
      <c r="L57" s="12">
        <f t="shared" si="10"/>
        <v>0</v>
      </c>
      <c r="M57" s="12">
        <f t="shared" si="11"/>
        <v>0</v>
      </c>
    </row>
    <row r="58" spans="1:13" s="63" customFormat="1" ht="39.9" customHeight="1">
      <c r="A58" s="43" t="s">
        <v>285</v>
      </c>
      <c r="B58" s="21" t="s">
        <v>268</v>
      </c>
      <c r="C58" s="21" t="s">
        <v>286</v>
      </c>
      <c r="D58" s="21" t="s">
        <v>287</v>
      </c>
      <c r="E58" s="21" t="s">
        <v>201</v>
      </c>
      <c r="F58" s="49">
        <v>0</v>
      </c>
      <c r="G58" s="50"/>
      <c r="H58" s="11">
        <f aca="true" t="shared" si="29" ref="H58">F58*G58%</f>
        <v>0</v>
      </c>
      <c r="I58" s="13">
        <f aca="true" t="shared" si="30" ref="I58">F58+H58</f>
        <v>0</v>
      </c>
      <c r="J58" s="31">
        <v>200</v>
      </c>
      <c r="K58" s="12">
        <f aca="true" t="shared" si="31" ref="K58">F58*J58</f>
        <v>0</v>
      </c>
      <c r="L58" s="12">
        <f aca="true" t="shared" si="32" ref="L58">H58*J58</f>
        <v>0</v>
      </c>
      <c r="M58" s="12">
        <f aca="true" t="shared" si="33" ref="M58">I58*J58</f>
        <v>0</v>
      </c>
    </row>
    <row r="59" spans="1:13" ht="39.9" customHeight="1">
      <c r="A59" s="43" t="s">
        <v>45</v>
      </c>
      <c r="B59" s="21" t="s">
        <v>159</v>
      </c>
      <c r="C59" s="21" t="s">
        <v>46</v>
      </c>
      <c r="D59" s="21" t="s">
        <v>104</v>
      </c>
      <c r="E59" s="21" t="s">
        <v>118</v>
      </c>
      <c r="F59" s="49">
        <v>0</v>
      </c>
      <c r="G59" s="50"/>
      <c r="H59" s="11">
        <f t="shared" si="17"/>
        <v>0</v>
      </c>
      <c r="I59" s="13">
        <f t="shared" si="18"/>
        <v>0</v>
      </c>
      <c r="J59" s="31">
        <v>15</v>
      </c>
      <c r="K59" s="12">
        <f t="shared" si="9"/>
        <v>0</v>
      </c>
      <c r="L59" s="12">
        <f t="shared" si="10"/>
        <v>0</v>
      </c>
      <c r="M59" s="12">
        <f t="shared" si="11"/>
        <v>0</v>
      </c>
    </row>
    <row r="60" spans="1:13" s="15" customFormat="1" ht="39.9" customHeight="1">
      <c r="A60" s="43" t="s">
        <v>237</v>
      </c>
      <c r="B60" s="21" t="s">
        <v>238</v>
      </c>
      <c r="C60" s="29" t="s">
        <v>239</v>
      </c>
      <c r="D60" s="21" t="s">
        <v>88</v>
      </c>
      <c r="E60" s="21" t="s">
        <v>114</v>
      </c>
      <c r="F60" s="49">
        <v>0</v>
      </c>
      <c r="G60" s="50"/>
      <c r="H60" s="11">
        <f aca="true" t="shared" si="34" ref="H60">F60*G60%</f>
        <v>0</v>
      </c>
      <c r="I60" s="13">
        <f aca="true" t="shared" si="35" ref="I60">F60+H60</f>
        <v>0</v>
      </c>
      <c r="J60" s="31">
        <v>220</v>
      </c>
      <c r="K60" s="12">
        <f aca="true" t="shared" si="36" ref="K60">F60*J60</f>
        <v>0</v>
      </c>
      <c r="L60" s="12">
        <f aca="true" t="shared" si="37" ref="L60">H60*J60</f>
        <v>0</v>
      </c>
      <c r="M60" s="12">
        <f aca="true" t="shared" si="38" ref="M60">I60*J60</f>
        <v>0</v>
      </c>
    </row>
    <row r="61" spans="1:13" ht="39.9" customHeight="1">
      <c r="A61" s="43" t="s">
        <v>47</v>
      </c>
      <c r="B61" s="21" t="s">
        <v>160</v>
      </c>
      <c r="C61" s="21" t="s">
        <v>48</v>
      </c>
      <c r="D61" s="21" t="s">
        <v>105</v>
      </c>
      <c r="E61" s="21" t="s">
        <v>114</v>
      </c>
      <c r="F61" s="49">
        <v>0</v>
      </c>
      <c r="G61" s="50"/>
      <c r="H61" s="11">
        <f t="shared" si="17"/>
        <v>0</v>
      </c>
      <c r="I61" s="13">
        <f t="shared" si="18"/>
        <v>0</v>
      </c>
      <c r="J61" s="31">
        <v>20</v>
      </c>
      <c r="K61" s="12">
        <f t="shared" si="9"/>
        <v>0</v>
      </c>
      <c r="L61" s="12">
        <f t="shared" si="10"/>
        <v>0</v>
      </c>
      <c r="M61" s="12">
        <f t="shared" si="11"/>
        <v>0</v>
      </c>
    </row>
    <row r="62" spans="1:13" ht="39.9" customHeight="1">
      <c r="A62" s="43" t="s">
        <v>77</v>
      </c>
      <c r="B62" s="21" t="s">
        <v>161</v>
      </c>
      <c r="C62" s="21" t="s">
        <v>49</v>
      </c>
      <c r="D62" s="21" t="s">
        <v>106</v>
      </c>
      <c r="E62" s="21" t="s">
        <v>196</v>
      </c>
      <c r="F62" s="49">
        <v>0</v>
      </c>
      <c r="G62" s="50"/>
      <c r="H62" s="11">
        <f t="shared" si="17"/>
        <v>0</v>
      </c>
      <c r="I62" s="13">
        <f t="shared" si="18"/>
        <v>0</v>
      </c>
      <c r="J62" s="31">
        <v>130</v>
      </c>
      <c r="K62" s="12">
        <f t="shared" si="9"/>
        <v>0</v>
      </c>
      <c r="L62" s="12">
        <f t="shared" si="10"/>
        <v>0</v>
      </c>
      <c r="M62" s="12">
        <f t="shared" si="11"/>
        <v>0</v>
      </c>
    </row>
    <row r="63" spans="1:13" ht="39.9" customHeight="1">
      <c r="A63" s="43" t="s">
        <v>223</v>
      </c>
      <c r="B63" s="21" t="s">
        <v>161</v>
      </c>
      <c r="C63" s="21" t="s">
        <v>224</v>
      </c>
      <c r="D63" s="21" t="s">
        <v>107</v>
      </c>
      <c r="E63" s="21" t="s">
        <v>225</v>
      </c>
      <c r="F63" s="49">
        <v>0</v>
      </c>
      <c r="G63" s="50"/>
      <c r="H63" s="11">
        <f t="shared" si="17"/>
        <v>0</v>
      </c>
      <c r="I63" s="13">
        <f t="shared" si="18"/>
        <v>0</v>
      </c>
      <c r="J63" s="31">
        <v>285</v>
      </c>
      <c r="K63" s="12">
        <f t="shared" si="9"/>
        <v>0</v>
      </c>
      <c r="L63" s="12">
        <f t="shared" si="10"/>
        <v>0</v>
      </c>
      <c r="M63" s="12">
        <f t="shared" si="11"/>
        <v>0</v>
      </c>
    </row>
    <row r="64" spans="1:13" ht="39.9" customHeight="1">
      <c r="A64" s="43" t="s">
        <v>50</v>
      </c>
      <c r="B64" s="21" t="s">
        <v>162</v>
      </c>
      <c r="C64" s="21" t="s">
        <v>51</v>
      </c>
      <c r="D64" s="24">
        <v>0.03</v>
      </c>
      <c r="E64" s="21" t="s">
        <v>127</v>
      </c>
      <c r="F64" s="49">
        <v>0</v>
      </c>
      <c r="G64" s="50"/>
      <c r="H64" s="11">
        <f t="shared" si="17"/>
        <v>0</v>
      </c>
      <c r="I64" s="13">
        <f t="shared" si="18"/>
        <v>0</v>
      </c>
      <c r="J64" s="31">
        <v>860</v>
      </c>
      <c r="K64" s="12">
        <f t="shared" si="9"/>
        <v>0</v>
      </c>
      <c r="L64" s="12">
        <f t="shared" si="10"/>
        <v>0</v>
      </c>
      <c r="M64" s="12">
        <f t="shared" si="11"/>
        <v>0</v>
      </c>
    </row>
    <row r="65" spans="1:13" s="5" customFormat="1" ht="39.9" customHeight="1">
      <c r="A65" s="43" t="s">
        <v>50</v>
      </c>
      <c r="B65" s="21" t="s">
        <v>162</v>
      </c>
      <c r="C65" s="21" t="s">
        <v>209</v>
      </c>
      <c r="D65" s="24">
        <v>0.03</v>
      </c>
      <c r="E65" s="21" t="s">
        <v>185</v>
      </c>
      <c r="F65" s="49">
        <v>0</v>
      </c>
      <c r="G65" s="50"/>
      <c r="H65" s="11">
        <f t="shared" si="17"/>
        <v>0</v>
      </c>
      <c r="I65" s="13">
        <f t="shared" si="18"/>
        <v>0</v>
      </c>
      <c r="J65" s="31">
        <v>5</v>
      </c>
      <c r="K65" s="12">
        <f t="shared" si="9"/>
        <v>0</v>
      </c>
      <c r="L65" s="12">
        <f t="shared" si="10"/>
        <v>0</v>
      </c>
      <c r="M65" s="12">
        <f t="shared" si="11"/>
        <v>0</v>
      </c>
    </row>
    <row r="66" spans="1:13" s="42" customFormat="1" ht="39.9" customHeight="1">
      <c r="A66" s="43" t="s">
        <v>52</v>
      </c>
      <c r="B66" s="21" t="s">
        <v>276</v>
      </c>
      <c r="C66" s="21" t="s">
        <v>264</v>
      </c>
      <c r="D66" s="46" t="s">
        <v>265</v>
      </c>
      <c r="E66" s="21" t="s">
        <v>219</v>
      </c>
      <c r="F66" s="49">
        <v>0</v>
      </c>
      <c r="G66" s="50"/>
      <c r="H66" s="11">
        <f aca="true" t="shared" si="39" ref="H66:H67">F66*G66%</f>
        <v>0</v>
      </c>
      <c r="I66" s="13">
        <f aca="true" t="shared" si="40" ref="I66:I67">F66+H66</f>
        <v>0</v>
      </c>
      <c r="J66" s="31">
        <v>250</v>
      </c>
      <c r="K66" s="12">
        <f aca="true" t="shared" si="41" ref="K66:K67">F66*J66</f>
        <v>0</v>
      </c>
      <c r="L66" s="12">
        <f aca="true" t="shared" si="42" ref="L66:L67">H66*J66</f>
        <v>0</v>
      </c>
      <c r="M66" s="12">
        <f aca="true" t="shared" si="43" ref="M66:M67">I66*J66</f>
        <v>0</v>
      </c>
    </row>
    <row r="67" spans="1:13" s="63" customFormat="1" ht="39.9" customHeight="1">
      <c r="A67" s="43" t="s">
        <v>269</v>
      </c>
      <c r="B67" s="21" t="s">
        <v>276</v>
      </c>
      <c r="C67" s="21" t="s">
        <v>264</v>
      </c>
      <c r="D67" s="46"/>
      <c r="E67" s="21" t="s">
        <v>270</v>
      </c>
      <c r="F67" s="49">
        <f>-F66+F68</f>
        <v>0</v>
      </c>
      <c r="G67" s="50"/>
      <c r="H67" s="11">
        <f t="shared" si="39"/>
        <v>0</v>
      </c>
      <c r="I67" s="13">
        <f t="shared" si="40"/>
        <v>0</v>
      </c>
      <c r="J67" s="31">
        <v>200</v>
      </c>
      <c r="K67" s="12">
        <f t="shared" si="41"/>
        <v>0</v>
      </c>
      <c r="L67" s="12">
        <f t="shared" si="42"/>
        <v>0</v>
      </c>
      <c r="M67" s="12">
        <f t="shared" si="43"/>
        <v>0</v>
      </c>
    </row>
    <row r="68" spans="1:13" s="16" customFormat="1" ht="39.9" customHeight="1">
      <c r="A68" s="43" t="s">
        <v>246</v>
      </c>
      <c r="B68" s="21" t="s">
        <v>247</v>
      </c>
      <c r="C68" s="39" t="s">
        <v>248</v>
      </c>
      <c r="D68" s="21" t="s">
        <v>98</v>
      </c>
      <c r="E68" s="23" t="s">
        <v>249</v>
      </c>
      <c r="F68" s="49">
        <v>0</v>
      </c>
      <c r="G68" s="50"/>
      <c r="H68" s="11">
        <f aca="true" t="shared" si="44" ref="H68">F68*G68%</f>
        <v>0</v>
      </c>
      <c r="I68" s="13">
        <f aca="true" t="shared" si="45" ref="I68">F68+H68</f>
        <v>0</v>
      </c>
      <c r="J68" s="31">
        <v>40</v>
      </c>
      <c r="K68" s="12">
        <f aca="true" t="shared" si="46" ref="K68">F68*J68</f>
        <v>0</v>
      </c>
      <c r="L68" s="12">
        <f aca="true" t="shared" si="47" ref="L68">H68*J68</f>
        <v>0</v>
      </c>
      <c r="M68" s="12">
        <f aca="true" t="shared" si="48" ref="M68">I68*J68</f>
        <v>0</v>
      </c>
    </row>
    <row r="69" spans="1:13" ht="39.9" customHeight="1">
      <c r="A69" s="43" t="s">
        <v>78</v>
      </c>
      <c r="B69" s="21" t="s">
        <v>163</v>
      </c>
      <c r="C69" s="21" t="s">
        <v>85</v>
      </c>
      <c r="D69" s="21" t="s">
        <v>107</v>
      </c>
      <c r="E69" s="21" t="s">
        <v>128</v>
      </c>
      <c r="F69" s="49">
        <v>0</v>
      </c>
      <c r="G69" s="50"/>
      <c r="H69" s="11">
        <f t="shared" si="17"/>
        <v>0</v>
      </c>
      <c r="I69" s="13">
        <f t="shared" si="18"/>
        <v>0</v>
      </c>
      <c r="J69" s="31">
        <v>110</v>
      </c>
      <c r="K69" s="12">
        <f aca="true" t="shared" si="49" ref="K69:K79">F69*J69</f>
        <v>0</v>
      </c>
      <c r="L69" s="12">
        <f aca="true" t="shared" si="50" ref="L69:L79">H69*J69</f>
        <v>0</v>
      </c>
      <c r="M69" s="12">
        <f aca="true" t="shared" si="51" ref="M69:M79">I69*J69</f>
        <v>0</v>
      </c>
    </row>
    <row r="70" spans="1:13" ht="39.9" customHeight="1">
      <c r="A70" s="43" t="s">
        <v>312</v>
      </c>
      <c r="B70" s="31" t="s">
        <v>311</v>
      </c>
      <c r="C70" s="23" t="s">
        <v>86</v>
      </c>
      <c r="D70" s="23" t="s">
        <v>89</v>
      </c>
      <c r="E70" s="23" t="s">
        <v>119</v>
      </c>
      <c r="F70" s="49">
        <v>0</v>
      </c>
      <c r="G70" s="50"/>
      <c r="H70" s="67">
        <f aca="true" t="shared" si="52" ref="H70:H79">F70*G70%</f>
        <v>0</v>
      </c>
      <c r="I70" s="68">
        <f aca="true" t="shared" si="53" ref="I70:I79">F70+H70</f>
        <v>0</v>
      </c>
      <c r="J70" s="31">
        <v>5</v>
      </c>
      <c r="K70" s="69">
        <f t="shared" si="49"/>
        <v>0</v>
      </c>
      <c r="L70" s="69">
        <f t="shared" si="50"/>
        <v>0</v>
      </c>
      <c r="M70" s="69">
        <f t="shared" si="51"/>
        <v>0</v>
      </c>
    </row>
    <row r="71" spans="1:13" s="16" customFormat="1" ht="39.9" customHeight="1">
      <c r="A71" s="43" t="s">
        <v>250</v>
      </c>
      <c r="B71" s="40" t="s">
        <v>251</v>
      </c>
      <c r="C71" s="40" t="s">
        <v>252</v>
      </c>
      <c r="D71" s="41" t="s">
        <v>253</v>
      </c>
      <c r="E71" s="21" t="s">
        <v>254</v>
      </c>
      <c r="F71" s="49">
        <v>0</v>
      </c>
      <c r="G71" s="50"/>
      <c r="H71" s="11">
        <f aca="true" t="shared" si="54" ref="H71">F71*G71%</f>
        <v>0</v>
      </c>
      <c r="I71" s="13">
        <f aca="true" t="shared" si="55" ref="I71">F71+H71</f>
        <v>0</v>
      </c>
      <c r="J71" s="31">
        <v>15</v>
      </c>
      <c r="K71" s="12">
        <f aca="true" t="shared" si="56" ref="K71">F71*J71</f>
        <v>0</v>
      </c>
      <c r="L71" s="12">
        <f aca="true" t="shared" si="57" ref="L71">H71*J71</f>
        <v>0</v>
      </c>
      <c r="M71" s="12">
        <f aca="true" t="shared" si="58" ref="M71">I71*J71</f>
        <v>0</v>
      </c>
    </row>
    <row r="72" spans="1:13" ht="39.9" customHeight="1">
      <c r="A72" s="43" t="s">
        <v>79</v>
      </c>
      <c r="B72" s="21" t="s">
        <v>277</v>
      </c>
      <c r="C72" s="21" t="s">
        <v>53</v>
      </c>
      <c r="D72" s="21" t="s">
        <v>108</v>
      </c>
      <c r="E72" s="21" t="s">
        <v>129</v>
      </c>
      <c r="F72" s="49">
        <v>0</v>
      </c>
      <c r="G72" s="50"/>
      <c r="H72" s="11">
        <f t="shared" si="52"/>
        <v>0</v>
      </c>
      <c r="I72" s="13">
        <f t="shared" si="53"/>
        <v>0</v>
      </c>
      <c r="J72" s="31">
        <v>700</v>
      </c>
      <c r="K72" s="12">
        <f t="shared" si="49"/>
        <v>0</v>
      </c>
      <c r="L72" s="12">
        <f t="shared" si="50"/>
        <v>0</v>
      </c>
      <c r="M72" s="12">
        <f t="shared" si="51"/>
        <v>0</v>
      </c>
    </row>
    <row r="73" spans="1:13" ht="39.9" customHeight="1">
      <c r="A73" s="43" t="s">
        <v>226</v>
      </c>
      <c r="B73" s="21" t="s">
        <v>277</v>
      </c>
      <c r="C73" s="21" t="s">
        <v>227</v>
      </c>
      <c r="D73" s="21" t="s">
        <v>228</v>
      </c>
      <c r="E73" s="21" t="s">
        <v>229</v>
      </c>
      <c r="F73" s="49">
        <v>0</v>
      </c>
      <c r="G73" s="50"/>
      <c r="H73" s="11">
        <f t="shared" si="52"/>
        <v>0</v>
      </c>
      <c r="I73" s="13">
        <f t="shared" si="53"/>
        <v>0</v>
      </c>
      <c r="J73" s="31">
        <v>850</v>
      </c>
      <c r="K73" s="12">
        <f t="shared" si="49"/>
        <v>0</v>
      </c>
      <c r="L73" s="12">
        <f t="shared" si="50"/>
        <v>0</v>
      </c>
      <c r="M73" s="12">
        <f t="shared" si="51"/>
        <v>0</v>
      </c>
    </row>
    <row r="74" spans="1:13" ht="39.9" customHeight="1">
      <c r="A74" s="43" t="s">
        <v>304</v>
      </c>
      <c r="B74" s="23" t="s">
        <v>164</v>
      </c>
      <c r="C74" s="23" t="s">
        <v>54</v>
      </c>
      <c r="D74" s="23" t="s">
        <v>110</v>
      </c>
      <c r="E74" s="23" t="s">
        <v>122</v>
      </c>
      <c r="F74" s="49">
        <v>0</v>
      </c>
      <c r="G74" s="50"/>
      <c r="H74" s="11">
        <f t="shared" si="52"/>
        <v>0</v>
      </c>
      <c r="I74" s="13">
        <f t="shared" si="53"/>
        <v>0</v>
      </c>
      <c r="J74" s="31">
        <v>480</v>
      </c>
      <c r="K74" s="12">
        <f t="shared" si="49"/>
        <v>0</v>
      </c>
      <c r="L74" s="12">
        <f t="shared" si="50"/>
        <v>0</v>
      </c>
      <c r="M74" s="12">
        <f t="shared" si="51"/>
        <v>0</v>
      </c>
    </row>
    <row r="75" spans="1:13" s="80" customFormat="1" ht="39.9" customHeight="1">
      <c r="A75" s="45" t="s">
        <v>320</v>
      </c>
      <c r="B75" s="35" t="s">
        <v>321</v>
      </c>
      <c r="C75" s="35" t="s">
        <v>214</v>
      </c>
      <c r="D75" s="46" t="s">
        <v>265</v>
      </c>
      <c r="E75" s="35" t="s">
        <v>322</v>
      </c>
      <c r="F75" s="52">
        <v>0</v>
      </c>
      <c r="G75" s="53"/>
      <c r="H75" s="36">
        <f>F75*G75%</f>
        <v>0</v>
      </c>
      <c r="I75" s="37">
        <f>F75+H75</f>
        <v>0</v>
      </c>
      <c r="J75" s="78">
        <v>10</v>
      </c>
      <c r="K75" s="38">
        <f>F75*J75</f>
        <v>0</v>
      </c>
      <c r="L75" s="38">
        <f>H75*J75</f>
        <v>0</v>
      </c>
      <c r="M75" s="38">
        <f>I75*J75</f>
        <v>0</v>
      </c>
    </row>
    <row r="76" spans="1:13" ht="39.9" customHeight="1">
      <c r="A76" s="43" t="s">
        <v>181</v>
      </c>
      <c r="B76" s="46" t="s">
        <v>265</v>
      </c>
      <c r="C76" s="46" t="s">
        <v>265</v>
      </c>
      <c r="D76" s="46" t="s">
        <v>265</v>
      </c>
      <c r="E76" s="21" t="s">
        <v>194</v>
      </c>
      <c r="F76" s="49">
        <v>0</v>
      </c>
      <c r="G76" s="50"/>
      <c r="H76" s="11">
        <f>F76*G76%</f>
        <v>0</v>
      </c>
      <c r="I76" s="13">
        <f>F76+H76</f>
        <v>0</v>
      </c>
      <c r="J76" s="31">
        <v>900</v>
      </c>
      <c r="K76" s="12">
        <f>F76*J76</f>
        <v>0</v>
      </c>
      <c r="L76" s="12">
        <f>H76*J76</f>
        <v>0</v>
      </c>
      <c r="M76" s="12">
        <f>I76*J76</f>
        <v>0</v>
      </c>
    </row>
    <row r="77" spans="1:13" s="15" customFormat="1" ht="39.9" customHeight="1">
      <c r="A77" s="43" t="s">
        <v>240</v>
      </c>
      <c r="B77" s="46" t="s">
        <v>265</v>
      </c>
      <c r="C77" s="46" t="s">
        <v>265</v>
      </c>
      <c r="D77" s="46" t="s">
        <v>265</v>
      </c>
      <c r="E77" s="21" t="s">
        <v>241</v>
      </c>
      <c r="F77" s="49">
        <v>0</v>
      </c>
      <c r="G77" s="50"/>
      <c r="H77" s="11">
        <f aca="true" t="shared" si="59" ref="H77">F77*G77%</f>
        <v>0</v>
      </c>
      <c r="I77" s="13">
        <f aca="true" t="shared" si="60" ref="I77">F77+H77</f>
        <v>0</v>
      </c>
      <c r="J77" s="31">
        <v>60</v>
      </c>
      <c r="K77" s="12">
        <f aca="true" t="shared" si="61" ref="K77">F77*J77</f>
        <v>0</v>
      </c>
      <c r="L77" s="12">
        <f aca="true" t="shared" si="62" ref="L77">H77*J77</f>
        <v>0</v>
      </c>
      <c r="M77" s="12">
        <f aca="true" t="shared" si="63" ref="M77">I77*J77</f>
        <v>0</v>
      </c>
    </row>
    <row r="78" spans="1:13" ht="39.9" customHeight="1">
      <c r="A78" s="43" t="s">
        <v>210</v>
      </c>
      <c r="B78" s="23" t="s">
        <v>211</v>
      </c>
      <c r="C78" s="23" t="s">
        <v>55</v>
      </c>
      <c r="D78" s="23" t="s">
        <v>111</v>
      </c>
      <c r="E78" s="23" t="s">
        <v>119</v>
      </c>
      <c r="F78" s="49">
        <v>0</v>
      </c>
      <c r="G78" s="50"/>
      <c r="H78" s="11">
        <f t="shared" si="52"/>
        <v>0</v>
      </c>
      <c r="I78" s="13">
        <f t="shared" si="53"/>
        <v>0</v>
      </c>
      <c r="J78" s="31">
        <v>75</v>
      </c>
      <c r="K78" s="12">
        <f t="shared" si="49"/>
        <v>0</v>
      </c>
      <c r="L78" s="12">
        <f t="shared" si="50"/>
        <v>0</v>
      </c>
      <c r="M78" s="12">
        <f t="shared" si="51"/>
        <v>0</v>
      </c>
    </row>
    <row r="79" spans="1:13" ht="39.9" customHeight="1">
      <c r="A79" s="43" t="s">
        <v>57</v>
      </c>
      <c r="B79" s="21" t="s">
        <v>165</v>
      </c>
      <c r="C79" s="46" t="s">
        <v>265</v>
      </c>
      <c r="D79" s="21" t="s">
        <v>113</v>
      </c>
      <c r="E79" s="21" t="s">
        <v>131</v>
      </c>
      <c r="F79" s="49">
        <v>0</v>
      </c>
      <c r="G79" s="50"/>
      <c r="H79" s="11">
        <f t="shared" si="52"/>
        <v>0</v>
      </c>
      <c r="I79" s="13">
        <f t="shared" si="53"/>
        <v>0</v>
      </c>
      <c r="J79" s="31">
        <v>10</v>
      </c>
      <c r="K79" s="12">
        <f t="shared" si="49"/>
        <v>0</v>
      </c>
      <c r="L79" s="12">
        <f t="shared" si="50"/>
        <v>0</v>
      </c>
      <c r="M79" s="12">
        <f t="shared" si="51"/>
        <v>0</v>
      </c>
    </row>
    <row r="80" spans="1:13" s="15" customFormat="1" ht="39.9" customHeight="1">
      <c r="A80" s="43" t="s">
        <v>242</v>
      </c>
      <c r="B80" s="21" t="s">
        <v>166</v>
      </c>
      <c r="C80" s="30" t="s">
        <v>243</v>
      </c>
      <c r="D80" s="21" t="s">
        <v>96</v>
      </c>
      <c r="E80" s="21" t="s">
        <v>244</v>
      </c>
      <c r="F80" s="49">
        <v>0</v>
      </c>
      <c r="G80" s="50"/>
      <c r="H80" s="11">
        <f aca="true" t="shared" si="64" ref="H80">F80*G80%</f>
        <v>0</v>
      </c>
      <c r="I80" s="13">
        <f aca="true" t="shared" si="65" ref="I80">F80+H80</f>
        <v>0</v>
      </c>
      <c r="J80" s="31">
        <v>115</v>
      </c>
      <c r="K80" s="12">
        <f aca="true" t="shared" si="66" ref="K80">F80*J80</f>
        <v>0</v>
      </c>
      <c r="L80" s="12">
        <f aca="true" t="shared" si="67" ref="L80">H80*J80</f>
        <v>0</v>
      </c>
      <c r="M80" s="12">
        <f aca="true" t="shared" si="68" ref="M80">I80*J80</f>
        <v>0</v>
      </c>
    </row>
    <row r="81" spans="1:13" s="64" customFormat="1" ht="39.9" customHeight="1" thickBot="1">
      <c r="A81" s="43" t="s">
        <v>271</v>
      </c>
      <c r="B81" s="21" t="s">
        <v>305</v>
      </c>
      <c r="C81" s="74" t="s">
        <v>288</v>
      </c>
      <c r="D81" s="76" t="s">
        <v>289</v>
      </c>
      <c r="E81" s="76" t="s">
        <v>290</v>
      </c>
      <c r="F81" s="49">
        <v>0</v>
      </c>
      <c r="G81" s="50"/>
      <c r="H81" s="11">
        <f aca="true" t="shared" si="69" ref="H81">F81*G81%</f>
        <v>0</v>
      </c>
      <c r="I81" s="13">
        <f aca="true" t="shared" si="70" ref="I81">F81+H81</f>
        <v>0</v>
      </c>
      <c r="J81" s="31">
        <v>440</v>
      </c>
      <c r="K81" s="12">
        <f aca="true" t="shared" si="71" ref="K81">F81*J81</f>
        <v>0</v>
      </c>
      <c r="L81" s="12">
        <f aca="true" t="shared" si="72" ref="L81">H81*J81</f>
        <v>0</v>
      </c>
      <c r="M81" s="12">
        <f aca="true" t="shared" si="73" ref="M81">I81*J81</f>
        <v>0</v>
      </c>
    </row>
    <row r="82" spans="1:13" ht="39.9" customHeight="1" thickBot="1">
      <c r="A82" s="101" t="s">
        <v>61</v>
      </c>
      <c r="B82" s="102"/>
      <c r="C82" s="102"/>
      <c r="D82" s="54"/>
      <c r="E82" s="54"/>
      <c r="F82" s="55">
        <f>SUM(F6:F81)</f>
        <v>0</v>
      </c>
      <c r="G82" s="56"/>
      <c r="H82" s="57">
        <f>SUM(H6:H81)</f>
        <v>0</v>
      </c>
      <c r="I82" s="58">
        <f>SUM(I6:I81)</f>
        <v>0</v>
      </c>
      <c r="J82" s="59"/>
      <c r="K82" s="60">
        <f>SUM(K6:K81)</f>
        <v>0</v>
      </c>
      <c r="L82" s="60">
        <f>SUM(L6:L81)</f>
        <v>0</v>
      </c>
      <c r="M82" s="61">
        <f>SUM(M6:M81)</f>
        <v>0</v>
      </c>
    </row>
    <row r="83" spans="9:11" ht="15">
      <c r="I83" s="4"/>
      <c r="K83" s="4"/>
    </row>
    <row r="84" spans="1:11" ht="15">
      <c r="A84" s="100"/>
      <c r="B84" s="100"/>
      <c r="C84" s="100"/>
      <c r="D84" s="32"/>
      <c r="E84" s="32"/>
      <c r="I84" s="4"/>
      <c r="K84" s="4"/>
    </row>
    <row r="85" spans="1:11" ht="15">
      <c r="A85" s="99" t="s">
        <v>67</v>
      </c>
      <c r="B85" s="99"/>
      <c r="C85" s="62">
        <f>K82</f>
        <v>0</v>
      </c>
      <c r="D85" s="33"/>
      <c r="E85" s="33"/>
      <c r="I85" s="4"/>
      <c r="J85" s="14"/>
      <c r="K85" s="4"/>
    </row>
    <row r="86" spans="1:12" ht="15">
      <c r="A86" s="99" t="s">
        <v>66</v>
      </c>
      <c r="B86" s="99"/>
      <c r="C86" s="62">
        <f>L82</f>
        <v>0</v>
      </c>
      <c r="D86" s="33"/>
      <c r="E86" s="33"/>
      <c r="I86" s="4"/>
      <c r="K86" s="4"/>
      <c r="L86" s="1"/>
    </row>
    <row r="87" spans="1:12" ht="17.25" customHeight="1">
      <c r="A87" s="99" t="s">
        <v>68</v>
      </c>
      <c r="B87" s="99"/>
      <c r="C87" s="62">
        <f>M82</f>
        <v>0</v>
      </c>
      <c r="D87" s="33"/>
      <c r="E87" s="33"/>
      <c r="I87" s="4"/>
      <c r="K87" s="4"/>
      <c r="L87" s="1"/>
    </row>
    <row r="88" spans="4:12" ht="15">
      <c r="D88" s="34"/>
      <c r="E88" s="34"/>
      <c r="I88" s="4"/>
      <c r="K88" s="4"/>
      <c r="L88" s="1"/>
    </row>
    <row r="89" spans="9:12" ht="15">
      <c r="I89" s="4"/>
      <c r="K89" s="4"/>
      <c r="L89" s="1"/>
    </row>
    <row r="90" spans="1:12" ht="14.4">
      <c r="A90" s="17" t="s">
        <v>193</v>
      </c>
      <c r="I90" s="4"/>
      <c r="K90" s="4"/>
      <c r="L90" s="1"/>
    </row>
  </sheetData>
  <mergeCells count="21">
    <mergeCell ref="A87:B87"/>
    <mergeCell ref="A84:C84"/>
    <mergeCell ref="A82:C82"/>
    <mergeCell ref="A85:B85"/>
    <mergeCell ref="A86:B86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K4:K5"/>
    <mergeCell ref="M4:M5"/>
    <mergeCell ref="L4:L5"/>
    <mergeCell ref="J4:J5"/>
    <mergeCell ref="F4:F5"/>
    <mergeCell ref="H4:H5"/>
  </mergeCells>
  <printOptions/>
  <pageMargins left="0.7" right="0.7" top="0.787401575" bottom="0.787401575" header="0.3" footer="0.3"/>
  <pageSetup horizontalDpi="600" verticalDpi="600" orientation="landscape" paperSize="9" scale="63" r:id="rId1"/>
  <headerFooter>
    <oddHeader>&amp;R&amp;"+,Obyčejné"Příloha č. 6 zadávací dokumentace</oddHeader>
  </headerFooter>
  <rowBreaks count="4" manualBreakCount="4">
    <brk id="21" max="16383" man="1"/>
    <brk id="36" max="16383" man="1"/>
    <brk id="55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Hnátková</cp:lastModifiedBy>
  <cp:lastPrinted>2022-08-05T10:40:57Z</cp:lastPrinted>
  <dcterms:created xsi:type="dcterms:W3CDTF">2014-01-28T13:37:14Z</dcterms:created>
  <dcterms:modified xsi:type="dcterms:W3CDTF">2022-09-27T09:56:08Z</dcterms:modified>
  <cp:category/>
  <cp:version/>
  <cp:contentType/>
  <cp:contentStatus/>
</cp:coreProperties>
</file>