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Rozpocty\2024\Ing. Pluhař\IŠSTE Sokolov\finální rozpočty v CÚ 2025\"/>
    </mc:Choice>
  </mc:AlternateContent>
  <bookViews>
    <workbookView xWindow="0" yWindow="0" windowWidth="0" windowHeight="0"/>
  </bookViews>
  <sheets>
    <sheet name="Rekapitulace stavby" sheetId="1" r:id="rId1"/>
    <sheet name="D.1.1 - Stavební část" sheetId="2" r:id="rId2"/>
    <sheet name="D.1.4.a - Zdravotně techn..." sheetId="3" r:id="rId3"/>
    <sheet name="D1.4.b - Vytápění" sheetId="4" r:id="rId4"/>
    <sheet name="D.1.4.c.1 - Zařízení č. 1..." sheetId="5" r:id="rId5"/>
    <sheet name="D.1.4.c.2 - Zařízení č. 2..." sheetId="6" r:id="rId6"/>
    <sheet name="D.1.4.c.3 - Zařízení č. 3..." sheetId="7" r:id="rId7"/>
    <sheet name="D.1.4.c.4 - Zařízení č. 4..." sheetId="8" r:id="rId8"/>
    <sheet name="D.1.4.c.5 - Zařízení č. 5..." sheetId="9" r:id="rId9"/>
    <sheet name="D.1.4.c.6 - Zařízení č. 6..." sheetId="10" r:id="rId10"/>
    <sheet name="D.1.4.c.7 - Zařízení č. 7..." sheetId="11" r:id="rId11"/>
    <sheet name="D.1.4.c.8 - Zařízení č. 8..." sheetId="12" r:id="rId12"/>
    <sheet name="D.1.4.c.9 - Demontáže" sheetId="13" r:id="rId13"/>
    <sheet name="D.1.4.d - Měření a regulace" sheetId="14" r:id="rId14"/>
    <sheet name="D.1.4.e - Silnoproudá ele..." sheetId="15" r:id="rId15"/>
    <sheet name="D.1.4.f.1 - Elektronická ..." sheetId="16" r:id="rId16"/>
    <sheet name="D.1.4.f.3 - Mechatronický..." sheetId="17" r:id="rId17"/>
    <sheet name="D.1.4.h - Kompresorovna a..." sheetId="18" r:id="rId18"/>
    <sheet name="D.1.4.i - Rozvody technic..." sheetId="19" r:id="rId19"/>
    <sheet name="VRN - Vedlejší rozpočtové..." sheetId="20" r:id="rId20"/>
    <sheet name="Seznam figur" sheetId="21" r:id="rId21"/>
  </sheets>
  <definedNames>
    <definedName name="_xlnm.Print_Area" localSheetId="0">'Rekapitulace stavby'!$D$4:$AO$76,'Rekapitulace stavby'!$C$82:$AQ$116</definedName>
    <definedName name="_xlnm.Print_Titles" localSheetId="0">'Rekapitulace stavby'!$92:$92</definedName>
    <definedName name="_xlnm._FilterDatabase" localSheetId="1" hidden="1">'D.1.1 - Stavební část'!$C$155:$K$2052</definedName>
    <definedName name="_xlnm.Print_Area" localSheetId="1">'D.1.1 - Stavební část'!$C$4:$J$41,'D.1.1 - Stavební část'!$C$50:$J$76,'D.1.1 - Stavební část'!$C$82:$J$137,'D.1.1 - Stavební část'!$C$143:$K$2052</definedName>
    <definedName name="_xlnm.Print_Titles" localSheetId="1">'D.1.1 - Stavební část'!$155:$155</definedName>
    <definedName name="_xlnm._FilterDatabase" localSheetId="2" hidden="1">'D.1.4.a - Zdravotně techn...'!$C$133:$K$237</definedName>
    <definedName name="_xlnm.Print_Area" localSheetId="2">'D.1.4.a - Zdravotně techn...'!$C$4:$J$41,'D.1.4.a - Zdravotně techn...'!$C$50:$J$76,'D.1.4.a - Zdravotně techn...'!$C$82:$J$115,'D.1.4.a - Zdravotně techn...'!$C$121:$K$237</definedName>
    <definedName name="_xlnm.Print_Titles" localSheetId="2">'D.1.4.a - Zdravotně techn...'!$133:$133</definedName>
    <definedName name="_xlnm._FilterDatabase" localSheetId="3" hidden="1">'D1.4.b - Vytápění'!$C$137:$K$712</definedName>
    <definedName name="_xlnm.Print_Area" localSheetId="3">'D1.4.b - Vytápění'!$C$4:$J$41,'D1.4.b - Vytápění'!$C$50:$J$76,'D1.4.b - Vytápění'!$C$82:$J$119,'D1.4.b - Vytápění'!$C$125:$K$712</definedName>
    <definedName name="_xlnm.Print_Titles" localSheetId="3">'D1.4.b - Vytápění'!$137:$137</definedName>
    <definedName name="_xlnm._FilterDatabase" localSheetId="4" hidden="1">'D.1.4.c.1 - Zařízení č. 1...'!$C$133:$K$161</definedName>
    <definedName name="_xlnm.Print_Area" localSheetId="4">'D.1.4.c.1 - Zařízení č. 1...'!$C$4:$J$43,'D.1.4.c.1 - Zařízení č. 1...'!$C$50:$J$76,'D.1.4.c.1 - Zařízení č. 1...'!$C$82:$J$113,'D.1.4.c.1 - Zařízení č. 1...'!$C$119:$K$161</definedName>
    <definedName name="_xlnm.Print_Titles" localSheetId="4">'D.1.4.c.1 - Zařízení č. 1...'!$133:$133</definedName>
    <definedName name="_xlnm._FilterDatabase" localSheetId="5" hidden="1">'D.1.4.c.2 - Zařízení č. 2...'!$C$133:$K$165</definedName>
    <definedName name="_xlnm.Print_Area" localSheetId="5">'D.1.4.c.2 - Zařízení č. 2...'!$C$4:$J$43,'D.1.4.c.2 - Zařízení č. 2...'!$C$50:$J$76,'D.1.4.c.2 - Zařízení č. 2...'!$C$82:$J$113,'D.1.4.c.2 - Zařízení č. 2...'!$C$119:$K$165</definedName>
    <definedName name="_xlnm.Print_Titles" localSheetId="5">'D.1.4.c.2 - Zařízení č. 2...'!$133:$133</definedName>
    <definedName name="_xlnm._FilterDatabase" localSheetId="6" hidden="1">'D.1.4.c.3 - Zařízení č. 3...'!$C$133:$K$163</definedName>
    <definedName name="_xlnm.Print_Area" localSheetId="6">'D.1.4.c.3 - Zařízení č. 3...'!$C$4:$J$43,'D.1.4.c.3 - Zařízení č. 3...'!$C$50:$J$76,'D.1.4.c.3 - Zařízení č. 3...'!$C$82:$J$113,'D.1.4.c.3 - Zařízení č. 3...'!$C$119:$K$163</definedName>
    <definedName name="_xlnm.Print_Titles" localSheetId="6">'D.1.4.c.3 - Zařízení č. 3...'!$133:$133</definedName>
    <definedName name="_xlnm._FilterDatabase" localSheetId="7" hidden="1">'D.1.4.c.4 - Zařízení č. 4...'!$C$133:$K$163</definedName>
    <definedName name="_xlnm.Print_Area" localSheetId="7">'D.1.4.c.4 - Zařízení č. 4...'!$C$4:$J$43,'D.1.4.c.4 - Zařízení č. 4...'!$C$50:$J$76,'D.1.4.c.4 - Zařízení č. 4...'!$C$82:$J$113,'D.1.4.c.4 - Zařízení č. 4...'!$C$119:$K$163</definedName>
    <definedName name="_xlnm.Print_Titles" localSheetId="7">'D.1.4.c.4 - Zařízení č. 4...'!$133:$133</definedName>
    <definedName name="_xlnm._FilterDatabase" localSheetId="8" hidden="1">'D.1.4.c.5 - Zařízení č. 5...'!$C$133:$K$163</definedName>
    <definedName name="_xlnm.Print_Area" localSheetId="8">'D.1.4.c.5 - Zařízení č. 5...'!$C$4:$J$43,'D.1.4.c.5 - Zařízení č. 5...'!$C$50:$J$76,'D.1.4.c.5 - Zařízení č. 5...'!$C$82:$J$113,'D.1.4.c.5 - Zařízení č. 5...'!$C$119:$K$163</definedName>
    <definedName name="_xlnm.Print_Titles" localSheetId="8">'D.1.4.c.5 - Zařízení č. 5...'!$133:$133</definedName>
    <definedName name="_xlnm._FilterDatabase" localSheetId="9" hidden="1">'D.1.4.c.6 - Zařízení č. 6...'!$C$133:$K$159</definedName>
    <definedName name="_xlnm.Print_Area" localSheetId="9">'D.1.4.c.6 - Zařízení č. 6...'!$C$4:$J$43,'D.1.4.c.6 - Zařízení č. 6...'!$C$50:$J$76,'D.1.4.c.6 - Zařízení č. 6...'!$C$82:$J$113,'D.1.4.c.6 - Zařízení č. 6...'!$C$119:$K$159</definedName>
    <definedName name="_xlnm.Print_Titles" localSheetId="9">'D.1.4.c.6 - Zařízení č. 6...'!$133:$133</definedName>
    <definedName name="_xlnm._FilterDatabase" localSheetId="10" hidden="1">'D.1.4.c.7 - Zařízení č. 7...'!$C$133:$K$148</definedName>
    <definedName name="_xlnm.Print_Area" localSheetId="10">'D.1.4.c.7 - Zařízení č. 7...'!$C$4:$J$43,'D.1.4.c.7 - Zařízení č. 7...'!$C$50:$J$76,'D.1.4.c.7 - Zařízení č. 7...'!$C$82:$J$113,'D.1.4.c.7 - Zařízení č. 7...'!$C$119:$K$148</definedName>
    <definedName name="_xlnm.Print_Titles" localSheetId="10">'D.1.4.c.7 - Zařízení č. 7...'!$133:$133</definedName>
    <definedName name="_xlnm._FilterDatabase" localSheetId="11" hidden="1">'D.1.4.c.8 - Zařízení č. 8...'!$C$133:$K$154</definedName>
    <definedName name="_xlnm.Print_Area" localSheetId="11">'D.1.4.c.8 - Zařízení č. 8...'!$C$4:$J$43,'D.1.4.c.8 - Zařízení č. 8...'!$C$50:$J$76,'D.1.4.c.8 - Zařízení č. 8...'!$C$82:$J$113,'D.1.4.c.8 - Zařízení č. 8...'!$C$119:$K$154</definedName>
    <definedName name="_xlnm.Print_Titles" localSheetId="11">'D.1.4.c.8 - Zařízení č. 8...'!$133:$133</definedName>
    <definedName name="_xlnm._FilterDatabase" localSheetId="12" hidden="1">'D.1.4.c.9 - Demontáže'!$C$135:$K$156</definedName>
    <definedName name="_xlnm.Print_Area" localSheetId="12">'D.1.4.c.9 - Demontáže'!$C$4:$J$43,'D.1.4.c.9 - Demontáže'!$C$50:$J$76,'D.1.4.c.9 - Demontáže'!$C$82:$J$115,'D.1.4.c.9 - Demontáže'!$C$121:$K$156</definedName>
    <definedName name="_xlnm.Print_Titles" localSheetId="12">'D.1.4.c.9 - Demontáže'!$135:$135</definedName>
    <definedName name="_xlnm._FilterDatabase" localSheetId="13" hidden="1">'D.1.4.d - Měření a regulace'!$C$133:$K$170</definedName>
    <definedName name="_xlnm.Print_Area" localSheetId="13">'D.1.4.d - Měření a regulace'!$C$4:$J$41,'D.1.4.d - Měření a regulace'!$C$50:$J$76,'D.1.4.d - Měření a regulace'!$C$82:$J$115,'D.1.4.d - Měření a regulace'!$C$121:$K$170</definedName>
    <definedName name="_xlnm.Print_Titles" localSheetId="13">'D.1.4.d - Měření a regulace'!$133:$133</definedName>
    <definedName name="_xlnm._FilterDatabase" localSheetId="14" hidden="1">'D.1.4.e - Silnoproudá ele...'!$C$139:$K$422</definedName>
    <definedName name="_xlnm.Print_Area" localSheetId="14">'D.1.4.e - Silnoproudá ele...'!$C$4:$J$41,'D.1.4.e - Silnoproudá ele...'!$C$50:$J$76,'D.1.4.e - Silnoproudá ele...'!$C$82:$J$121,'D.1.4.e - Silnoproudá ele...'!$C$127:$K$422</definedName>
    <definedName name="_xlnm.Print_Titles" localSheetId="14">'D.1.4.e - Silnoproudá ele...'!$139:$139</definedName>
    <definedName name="_xlnm._FilterDatabase" localSheetId="15" hidden="1">'D.1.4.f.1 - Elektronická ...'!$C$142:$K$417</definedName>
    <definedName name="_xlnm.Print_Area" localSheetId="15">'D.1.4.f.1 - Elektronická ...'!$C$4:$J$43,'D.1.4.f.1 - Elektronická ...'!$C$50:$J$76,'D.1.4.f.1 - Elektronická ...'!$C$82:$J$122,'D.1.4.f.1 - Elektronická ...'!$C$128:$K$417</definedName>
    <definedName name="_xlnm.Print_Titles" localSheetId="15">'D.1.4.f.1 - Elektronická ...'!$142:$142</definedName>
    <definedName name="_xlnm._FilterDatabase" localSheetId="16" hidden="1">'D.1.4.f.3 - Mechatronický...'!$C$132:$K$160</definedName>
    <definedName name="_xlnm.Print_Area" localSheetId="16">'D.1.4.f.3 - Mechatronický...'!$C$4:$J$43,'D.1.4.f.3 - Mechatronický...'!$C$50:$J$76,'D.1.4.f.3 - Mechatronický...'!$C$82:$J$112,'D.1.4.f.3 - Mechatronický...'!$C$118:$K$160</definedName>
    <definedName name="_xlnm.Print_Titles" localSheetId="16">'D.1.4.f.3 - Mechatronický...'!$132:$132</definedName>
    <definedName name="_xlnm._FilterDatabase" localSheetId="17" hidden="1">'D.1.4.h - Kompresorovna a...'!$C$127:$K$159</definedName>
    <definedName name="_xlnm.Print_Area" localSheetId="17">'D.1.4.h - Kompresorovna a...'!$C$4:$J$41,'D.1.4.h - Kompresorovna a...'!$C$50:$J$76,'D.1.4.h - Kompresorovna a...'!$C$82:$J$109,'D.1.4.h - Kompresorovna a...'!$C$115:$K$159</definedName>
    <definedName name="_xlnm.Print_Titles" localSheetId="17">'D.1.4.h - Kompresorovna a...'!$127:$127</definedName>
    <definedName name="_xlnm._FilterDatabase" localSheetId="18" hidden="1">'D.1.4.i - Rozvody technic...'!$C$130:$K$181</definedName>
    <definedName name="_xlnm.Print_Area" localSheetId="18">'D.1.4.i - Rozvody technic...'!$C$4:$J$41,'D.1.4.i - Rozvody technic...'!$C$50:$J$76,'D.1.4.i - Rozvody technic...'!$C$82:$J$112,'D.1.4.i - Rozvody technic...'!$C$118:$K$181</definedName>
    <definedName name="_xlnm.Print_Titles" localSheetId="18">'D.1.4.i - Rozvody technic...'!$130:$130</definedName>
    <definedName name="_xlnm._FilterDatabase" localSheetId="19" hidden="1">'VRN - Vedlejší rozpočtové...'!$C$131:$K$153</definedName>
    <definedName name="_xlnm.Print_Area" localSheetId="19">'VRN - Vedlejší rozpočtové...'!$C$4:$J$41,'VRN - Vedlejší rozpočtové...'!$C$50:$J$76,'VRN - Vedlejší rozpočtové...'!$C$82:$J$113,'VRN - Vedlejší rozpočtové...'!$C$119:$K$153</definedName>
    <definedName name="_xlnm.Print_Titles" localSheetId="19">'VRN - Vedlejší rozpočtové...'!$131:$131</definedName>
    <definedName name="_xlnm.Print_Area" localSheetId="20">'Seznam figur'!$C$4:$G$306</definedName>
    <definedName name="_xlnm.Print_Titles" localSheetId="20">'Seznam figur'!$9:$9</definedName>
  </definedNames>
  <calcPr/>
</workbook>
</file>

<file path=xl/calcChain.xml><?xml version="1.0" encoding="utf-8"?>
<calcChain xmlns="http://schemas.openxmlformats.org/spreadsheetml/2006/main">
  <c i="21" l="1" r="D7"/>
  <c i="20" r="J39"/>
  <c r="J38"/>
  <c i="1" r="AY115"/>
  <c i="20" r="J37"/>
  <c i="1" r="AX115"/>
  <c i="20"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T147"/>
  <c r="R148"/>
  <c r="R147"/>
  <c r="P148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J128"/>
  <c r="F128"/>
  <c r="F126"/>
  <c r="E124"/>
  <c r="BI111"/>
  <c r="BH111"/>
  <c r="BG111"/>
  <c r="BF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J91"/>
  <c r="F91"/>
  <c r="F89"/>
  <c r="E87"/>
  <c r="J24"/>
  <c r="E24"/>
  <c r="J92"/>
  <c r="J23"/>
  <c r="J18"/>
  <c r="E18"/>
  <c r="F129"/>
  <c r="J17"/>
  <c r="J12"/>
  <c r="J126"/>
  <c r="E7"/>
  <c r="E85"/>
  <c i="19" r="J39"/>
  <c r="J38"/>
  <c i="1" r="AY114"/>
  <c i="19" r="J37"/>
  <c i="1" r="AX114"/>
  <c i="19"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J127"/>
  <c r="F127"/>
  <c r="F125"/>
  <c r="E123"/>
  <c r="BI110"/>
  <c r="BH110"/>
  <c r="BG110"/>
  <c r="BF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J91"/>
  <c r="F91"/>
  <c r="F89"/>
  <c r="E87"/>
  <c r="J24"/>
  <c r="E24"/>
  <c r="J128"/>
  <c r="J23"/>
  <c r="J18"/>
  <c r="E18"/>
  <c r="F92"/>
  <c r="J17"/>
  <c r="J12"/>
  <c r="J125"/>
  <c r="E7"/>
  <c r="E121"/>
  <c i="18" r="J39"/>
  <c r="J38"/>
  <c i="1" r="AY113"/>
  <c i="18" r="J37"/>
  <c i="1" r="AX113"/>
  <c i="18"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24"/>
  <c r="F124"/>
  <c r="F122"/>
  <c r="E120"/>
  <c r="BI107"/>
  <c r="BH107"/>
  <c r="BG107"/>
  <c r="BF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BI102"/>
  <c r="BH102"/>
  <c r="BG102"/>
  <c r="BF102"/>
  <c r="BE102"/>
  <c r="J91"/>
  <c r="F91"/>
  <c r="F89"/>
  <c r="E87"/>
  <c r="J24"/>
  <c r="E24"/>
  <c r="J92"/>
  <c r="J23"/>
  <c r="J18"/>
  <c r="E18"/>
  <c r="F92"/>
  <c r="J17"/>
  <c r="J12"/>
  <c r="J122"/>
  <c r="E7"/>
  <c r="E85"/>
  <c i="17" r="J41"/>
  <c r="J40"/>
  <c i="1" r="AY112"/>
  <c i="17" r="J39"/>
  <c i="1" r="AX112"/>
  <c i="17"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J129"/>
  <c r="F129"/>
  <c r="F127"/>
  <c r="E125"/>
  <c r="BI110"/>
  <c r="BH110"/>
  <c r="BG110"/>
  <c r="BF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J93"/>
  <c r="F93"/>
  <c r="F91"/>
  <c r="E89"/>
  <c r="J26"/>
  <c r="E26"/>
  <c r="J130"/>
  <c r="J25"/>
  <c r="J20"/>
  <c r="E20"/>
  <c r="F130"/>
  <c r="J19"/>
  <c r="J14"/>
  <c r="J127"/>
  <c r="E7"/>
  <c r="E85"/>
  <c i="16" r="J162"/>
  <c r="J41"/>
  <c r="J40"/>
  <c i="1" r="AY111"/>
  <c i="16" r="J39"/>
  <c i="1" r="AX111"/>
  <c i="16" r="BI417"/>
  <c r="BH417"/>
  <c r="BG417"/>
  <c r="BF417"/>
  <c r="T417"/>
  <c r="R417"/>
  <c r="P417"/>
  <c r="BI416"/>
  <c r="BH416"/>
  <c r="BG416"/>
  <c r="BF416"/>
  <c r="T416"/>
  <c r="R416"/>
  <c r="P416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6"/>
  <c r="BH316"/>
  <c r="BG316"/>
  <c r="BF316"/>
  <c r="T316"/>
  <c r="R316"/>
  <c r="P316"/>
  <c r="BI315"/>
  <c r="BH315"/>
  <c r="BG315"/>
  <c r="BF315"/>
  <c r="T315"/>
  <c r="R315"/>
  <c r="P315"/>
  <c r="BI313"/>
  <c r="BH313"/>
  <c r="BG313"/>
  <c r="BF313"/>
  <c r="T313"/>
  <c r="R313"/>
  <c r="P313"/>
  <c r="BI312"/>
  <c r="BH312"/>
  <c r="BG312"/>
  <c r="BF312"/>
  <c r="T312"/>
  <c r="R312"/>
  <c r="P312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J105"/>
  <c r="BI160"/>
  <c r="BH160"/>
  <c r="BG160"/>
  <c r="BF160"/>
  <c r="T160"/>
  <c r="T159"/>
  <c r="R160"/>
  <c r="R159"/>
  <c r="P160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T150"/>
  <c r="R151"/>
  <c r="R150"/>
  <c r="P151"/>
  <c r="P150"/>
  <c r="BI148"/>
  <c r="BH148"/>
  <c r="BG148"/>
  <c r="BF148"/>
  <c r="T148"/>
  <c r="R148"/>
  <c r="P148"/>
  <c r="BI146"/>
  <c r="BH146"/>
  <c r="BG146"/>
  <c r="BF146"/>
  <c r="T146"/>
  <c r="R146"/>
  <c r="P146"/>
  <c r="J139"/>
  <c r="F139"/>
  <c r="F137"/>
  <c r="E135"/>
  <c r="BI120"/>
  <c r="BH120"/>
  <c r="BG120"/>
  <c r="BF120"/>
  <c r="BI119"/>
  <c r="BH119"/>
  <c r="BG119"/>
  <c r="BF119"/>
  <c r="BE119"/>
  <c r="BI118"/>
  <c r="BH118"/>
  <c r="BG118"/>
  <c r="BF118"/>
  <c r="BE118"/>
  <c r="BI117"/>
  <c r="BH117"/>
  <c r="BG117"/>
  <c r="BF117"/>
  <c r="BE117"/>
  <c r="BI116"/>
  <c r="BH116"/>
  <c r="BG116"/>
  <c r="BF116"/>
  <c r="BE116"/>
  <c r="BI115"/>
  <c r="BH115"/>
  <c r="BG115"/>
  <c r="BF115"/>
  <c r="BE115"/>
  <c r="J93"/>
  <c r="F93"/>
  <c r="F91"/>
  <c r="E89"/>
  <c r="J26"/>
  <c r="E26"/>
  <c r="J140"/>
  <c r="J25"/>
  <c r="J20"/>
  <c r="E20"/>
  <c r="F140"/>
  <c r="J19"/>
  <c r="J14"/>
  <c r="J137"/>
  <c r="E7"/>
  <c r="E131"/>
  <c i="15" r="J39"/>
  <c r="J38"/>
  <c i="1" r="AY109"/>
  <c i="15" r="J37"/>
  <c i="1" r="AX109"/>
  <c i="15" r="BI422"/>
  <c r="BH422"/>
  <c r="BG422"/>
  <c r="BF422"/>
  <c r="T422"/>
  <c r="T421"/>
  <c r="R422"/>
  <c r="R421"/>
  <c r="P422"/>
  <c r="P421"/>
  <c r="BI420"/>
  <c r="BH420"/>
  <c r="BG420"/>
  <c r="BF420"/>
  <c r="T420"/>
  <c r="R420"/>
  <c r="P420"/>
  <c r="BI418"/>
  <c r="BH418"/>
  <c r="BG418"/>
  <c r="BF418"/>
  <c r="T418"/>
  <c r="R418"/>
  <c r="P418"/>
  <c r="BI417"/>
  <c r="BH417"/>
  <c r="BG417"/>
  <c r="BF417"/>
  <c r="T417"/>
  <c r="R417"/>
  <c r="P417"/>
  <c r="BI416"/>
  <c r="BH416"/>
  <c r="BG416"/>
  <c r="BF416"/>
  <c r="T416"/>
  <c r="R416"/>
  <c r="P416"/>
  <c r="BI415"/>
  <c r="BH415"/>
  <c r="BG415"/>
  <c r="BF415"/>
  <c r="T415"/>
  <c r="R415"/>
  <c r="P415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387"/>
  <c r="BH387"/>
  <c r="BG387"/>
  <c r="BF387"/>
  <c r="T387"/>
  <c r="R387"/>
  <c r="P387"/>
  <c r="BI386"/>
  <c r="BH386"/>
  <c r="BG386"/>
  <c r="BF386"/>
  <c r="T386"/>
  <c r="R386"/>
  <c r="P386"/>
  <c r="BI384"/>
  <c r="BH384"/>
  <c r="BG384"/>
  <c r="BF384"/>
  <c r="T384"/>
  <c r="R384"/>
  <c r="P384"/>
  <c r="BI383"/>
  <c r="BH383"/>
  <c r="BG383"/>
  <c r="BF383"/>
  <c r="T383"/>
  <c r="R383"/>
  <c r="P383"/>
  <c r="BI381"/>
  <c r="BH381"/>
  <c r="BG381"/>
  <c r="BF381"/>
  <c r="T381"/>
  <c r="R381"/>
  <c r="P381"/>
  <c r="BI380"/>
  <c r="BH380"/>
  <c r="BG380"/>
  <c r="BF380"/>
  <c r="T380"/>
  <c r="R380"/>
  <c r="P380"/>
  <c r="BI378"/>
  <c r="BH378"/>
  <c r="BG378"/>
  <c r="BF378"/>
  <c r="T378"/>
  <c r="R378"/>
  <c r="P378"/>
  <c r="BI377"/>
  <c r="BH377"/>
  <c r="BG377"/>
  <c r="BF377"/>
  <c r="T377"/>
  <c r="R377"/>
  <c r="P377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J137"/>
  <c r="J136"/>
  <c r="F136"/>
  <c r="F134"/>
  <c r="E132"/>
  <c r="BI119"/>
  <c r="BH119"/>
  <c r="BG119"/>
  <c r="BF119"/>
  <c r="BI118"/>
  <c r="BH118"/>
  <c r="BG118"/>
  <c r="BF118"/>
  <c r="BE118"/>
  <c r="BI117"/>
  <c r="BH117"/>
  <c r="BG117"/>
  <c r="BF117"/>
  <c r="BE117"/>
  <c r="BI116"/>
  <c r="BH116"/>
  <c r="BG116"/>
  <c r="BF116"/>
  <c r="BE116"/>
  <c r="BI115"/>
  <c r="BH115"/>
  <c r="BG115"/>
  <c r="BF115"/>
  <c r="BE115"/>
  <c r="BI114"/>
  <c r="BH114"/>
  <c r="BG114"/>
  <c r="BF114"/>
  <c r="BE114"/>
  <c r="J92"/>
  <c r="J91"/>
  <c r="F91"/>
  <c r="F89"/>
  <c r="E87"/>
  <c r="J18"/>
  <c r="E18"/>
  <c r="F137"/>
  <c r="J17"/>
  <c r="J12"/>
  <c r="J89"/>
  <c r="E7"/>
  <c r="E130"/>
  <c i="14" r="J39"/>
  <c r="J38"/>
  <c i="1" r="AY108"/>
  <c i="14" r="J37"/>
  <c i="1" r="AX108"/>
  <c i="14"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T159"/>
  <c r="R160"/>
  <c r="R159"/>
  <c r="P160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J130"/>
  <c r="F130"/>
  <c r="F128"/>
  <c r="E126"/>
  <c r="BI113"/>
  <c r="BH113"/>
  <c r="BG113"/>
  <c r="BF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J91"/>
  <c r="F91"/>
  <c r="F89"/>
  <c r="E87"/>
  <c r="J24"/>
  <c r="E24"/>
  <c r="J131"/>
  <c r="J23"/>
  <c r="J18"/>
  <c r="E18"/>
  <c r="F92"/>
  <c r="J17"/>
  <c r="J12"/>
  <c r="J128"/>
  <c r="E7"/>
  <c r="E85"/>
  <c i="13" r="J41"/>
  <c r="J40"/>
  <c i="1" r="AY107"/>
  <c i="13" r="J39"/>
  <c i="1" r="AX107"/>
  <c i="13"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J132"/>
  <c r="F132"/>
  <c r="F130"/>
  <c r="E128"/>
  <c r="BI113"/>
  <c r="BH113"/>
  <c r="BG113"/>
  <c r="BF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J93"/>
  <c r="F93"/>
  <c r="F91"/>
  <c r="E89"/>
  <c r="J26"/>
  <c r="E26"/>
  <c r="J133"/>
  <c r="J25"/>
  <c r="J20"/>
  <c r="E20"/>
  <c r="F94"/>
  <c r="J19"/>
  <c r="J14"/>
  <c r="J130"/>
  <c r="E7"/>
  <c r="E124"/>
  <c i="12" r="J41"/>
  <c r="J40"/>
  <c i="1" r="AY106"/>
  <c i="12" r="J39"/>
  <c i="1" r="AX106"/>
  <c i="12" r="BI154"/>
  <c r="BH154"/>
  <c r="BG154"/>
  <c r="BF154"/>
  <c r="T154"/>
  <c r="T153"/>
  <c r="R154"/>
  <c r="R153"/>
  <c r="P154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J130"/>
  <c r="F130"/>
  <c r="F128"/>
  <c r="E126"/>
  <c r="BI111"/>
  <c r="BH111"/>
  <c r="BG111"/>
  <c r="BF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J93"/>
  <c r="F93"/>
  <c r="F91"/>
  <c r="E89"/>
  <c r="J26"/>
  <c r="E26"/>
  <c r="J94"/>
  <c r="J25"/>
  <c r="J20"/>
  <c r="E20"/>
  <c r="F131"/>
  <c r="J19"/>
  <c r="J14"/>
  <c r="J91"/>
  <c r="E7"/>
  <c r="E85"/>
  <c i="11" r="J41"/>
  <c r="J40"/>
  <c i="1" r="AY105"/>
  <c i="11" r="J39"/>
  <c i="1" r="AX105"/>
  <c i="11" r="BI148"/>
  <c r="BH148"/>
  <c r="BG148"/>
  <c r="BF148"/>
  <c r="T148"/>
  <c r="T147"/>
  <c r="R148"/>
  <c r="R147"/>
  <c r="P148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J130"/>
  <c r="F130"/>
  <c r="F128"/>
  <c r="E126"/>
  <c r="BI111"/>
  <c r="BH111"/>
  <c r="BG111"/>
  <c r="BF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J93"/>
  <c r="F93"/>
  <c r="F91"/>
  <c r="E89"/>
  <c r="J26"/>
  <c r="E26"/>
  <c r="J131"/>
  <c r="J25"/>
  <c r="J20"/>
  <c r="E20"/>
  <c r="F131"/>
  <c r="J19"/>
  <c r="J14"/>
  <c r="J91"/>
  <c r="E7"/>
  <c r="E85"/>
  <c i="10" r="J41"/>
  <c r="J40"/>
  <c i="1" r="AY104"/>
  <c i="10" r="J39"/>
  <c i="1" r="AX104"/>
  <c i="10" r="BI159"/>
  <c r="BH159"/>
  <c r="BG159"/>
  <c r="BF159"/>
  <c r="T159"/>
  <c r="T158"/>
  <c r="R159"/>
  <c r="R158"/>
  <c r="P159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J130"/>
  <c r="F130"/>
  <c r="F128"/>
  <c r="E126"/>
  <c r="BI111"/>
  <c r="BH111"/>
  <c r="BG111"/>
  <c r="BF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J93"/>
  <c r="F93"/>
  <c r="F91"/>
  <c r="E89"/>
  <c r="J26"/>
  <c r="E26"/>
  <c r="J94"/>
  <c r="J25"/>
  <c r="J20"/>
  <c r="E20"/>
  <c r="F94"/>
  <c r="J19"/>
  <c r="J14"/>
  <c r="J128"/>
  <c r="E7"/>
  <c r="E85"/>
  <c i="9" r="J41"/>
  <c r="J40"/>
  <c i="1" r="AY103"/>
  <c i="9" r="J39"/>
  <c i="1" r="AX103"/>
  <c i="9" r="BI163"/>
  <c r="BH163"/>
  <c r="BG163"/>
  <c r="BF163"/>
  <c r="T163"/>
  <c r="T162"/>
  <c r="R163"/>
  <c r="R162"/>
  <c r="P163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J130"/>
  <c r="F130"/>
  <c r="F128"/>
  <c r="E126"/>
  <c r="BI111"/>
  <c r="BH111"/>
  <c r="BG111"/>
  <c r="BF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J93"/>
  <c r="F93"/>
  <c r="F91"/>
  <c r="E89"/>
  <c r="J26"/>
  <c r="E26"/>
  <c r="J131"/>
  <c r="J25"/>
  <c r="J20"/>
  <c r="E20"/>
  <c r="F131"/>
  <c r="J19"/>
  <c r="J14"/>
  <c r="J128"/>
  <c r="E7"/>
  <c r="E85"/>
  <c i="8" r="J41"/>
  <c r="J40"/>
  <c i="1" r="AY102"/>
  <c i="8" r="J39"/>
  <c i="1" r="AX102"/>
  <c i="8" r="BI163"/>
  <c r="BH163"/>
  <c r="BG163"/>
  <c r="BF163"/>
  <c r="T163"/>
  <c r="T162"/>
  <c r="R163"/>
  <c r="R162"/>
  <c r="P163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J130"/>
  <c r="F130"/>
  <c r="F128"/>
  <c r="E126"/>
  <c r="BI111"/>
  <c r="BH111"/>
  <c r="BG111"/>
  <c r="BF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J93"/>
  <c r="F93"/>
  <c r="F91"/>
  <c r="E89"/>
  <c r="J26"/>
  <c r="E26"/>
  <c r="J131"/>
  <c r="J25"/>
  <c r="J20"/>
  <c r="E20"/>
  <c r="F131"/>
  <c r="J19"/>
  <c r="J14"/>
  <c r="J128"/>
  <c r="E7"/>
  <c r="E122"/>
  <c i="7" r="J41"/>
  <c r="J40"/>
  <c i="1" r="AY101"/>
  <c i="7" r="J39"/>
  <c i="1" r="AX101"/>
  <c i="7" r="BI163"/>
  <c r="BH163"/>
  <c r="BG163"/>
  <c r="BF163"/>
  <c r="T163"/>
  <c r="T162"/>
  <c r="R163"/>
  <c r="R162"/>
  <c r="P163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J130"/>
  <c r="F130"/>
  <c r="F128"/>
  <c r="E126"/>
  <c r="BI111"/>
  <c r="BH111"/>
  <c r="BG111"/>
  <c r="BF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J93"/>
  <c r="F93"/>
  <c r="F91"/>
  <c r="E89"/>
  <c r="J26"/>
  <c r="E26"/>
  <c r="J131"/>
  <c r="J25"/>
  <c r="J20"/>
  <c r="E20"/>
  <c r="F131"/>
  <c r="J19"/>
  <c r="J14"/>
  <c r="J128"/>
  <c r="E7"/>
  <c r="E122"/>
  <c i="6" r="J41"/>
  <c r="J40"/>
  <c i="1" r="AY100"/>
  <c i="6" r="J39"/>
  <c i="1" r="AX100"/>
  <c i="6" r="BI165"/>
  <c r="BH165"/>
  <c r="BG165"/>
  <c r="BF165"/>
  <c r="T165"/>
  <c r="T164"/>
  <c r="R165"/>
  <c r="R164"/>
  <c r="P165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J130"/>
  <c r="F130"/>
  <c r="F128"/>
  <c r="E126"/>
  <c r="BI111"/>
  <c r="BH111"/>
  <c r="BG111"/>
  <c r="BF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J93"/>
  <c r="F93"/>
  <c r="F91"/>
  <c r="E89"/>
  <c r="J26"/>
  <c r="E26"/>
  <c r="J131"/>
  <c r="J25"/>
  <c r="J20"/>
  <c r="E20"/>
  <c r="F131"/>
  <c r="J19"/>
  <c r="J14"/>
  <c r="J128"/>
  <c r="E7"/>
  <c r="E85"/>
  <c i="5" r="J41"/>
  <c r="J40"/>
  <c i="1" r="AY99"/>
  <c i="5" r="J39"/>
  <c i="1" r="AX99"/>
  <c i="5" r="BI161"/>
  <c r="BH161"/>
  <c r="BG161"/>
  <c r="BF161"/>
  <c r="T161"/>
  <c r="T160"/>
  <c r="R161"/>
  <c r="R160"/>
  <c r="P161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J130"/>
  <c r="F130"/>
  <c r="F128"/>
  <c r="E126"/>
  <c r="BI111"/>
  <c r="BH111"/>
  <c r="BG111"/>
  <c r="BF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J93"/>
  <c r="F93"/>
  <c r="F91"/>
  <c r="E89"/>
  <c r="J26"/>
  <c r="E26"/>
  <c r="J131"/>
  <c r="J25"/>
  <c r="J20"/>
  <c r="E20"/>
  <c r="F131"/>
  <c r="J19"/>
  <c r="J14"/>
  <c r="J128"/>
  <c r="E7"/>
  <c r="E122"/>
  <c i="4" r="J39"/>
  <c r="J38"/>
  <c i="1" r="AY97"/>
  <c i="4" r="J37"/>
  <c i="1" r="AX97"/>
  <c i="4" r="BI709"/>
  <c r="BH709"/>
  <c r="BG709"/>
  <c r="BF709"/>
  <c r="T709"/>
  <c r="R709"/>
  <c r="P709"/>
  <c r="BI705"/>
  <c r="BH705"/>
  <c r="BG705"/>
  <c r="BF705"/>
  <c r="T705"/>
  <c r="R705"/>
  <c r="P705"/>
  <c r="BI701"/>
  <c r="BH701"/>
  <c r="BG701"/>
  <c r="BF701"/>
  <c r="T701"/>
  <c r="R701"/>
  <c r="P701"/>
  <c r="BI696"/>
  <c r="BH696"/>
  <c r="BG696"/>
  <c r="BF696"/>
  <c r="T696"/>
  <c r="R696"/>
  <c r="P696"/>
  <c r="BI692"/>
  <c r="BH692"/>
  <c r="BG692"/>
  <c r="BF692"/>
  <c r="T692"/>
  <c r="R692"/>
  <c r="P692"/>
  <c r="BI688"/>
  <c r="BH688"/>
  <c r="BG688"/>
  <c r="BF688"/>
  <c r="T688"/>
  <c r="R688"/>
  <c r="P688"/>
  <c r="BI684"/>
  <c r="BH684"/>
  <c r="BG684"/>
  <c r="BF684"/>
  <c r="T684"/>
  <c r="R684"/>
  <c r="P684"/>
  <c r="BI680"/>
  <c r="BH680"/>
  <c r="BG680"/>
  <c r="BF680"/>
  <c r="T680"/>
  <c r="R680"/>
  <c r="P680"/>
  <c r="BI676"/>
  <c r="BH676"/>
  <c r="BG676"/>
  <c r="BF676"/>
  <c r="T676"/>
  <c r="R676"/>
  <c r="P676"/>
  <c r="BI672"/>
  <c r="BH672"/>
  <c r="BG672"/>
  <c r="BF672"/>
  <c r="T672"/>
  <c r="R672"/>
  <c r="P672"/>
  <c r="BI666"/>
  <c r="BH666"/>
  <c r="BG666"/>
  <c r="BF666"/>
  <c r="T666"/>
  <c r="R666"/>
  <c r="P666"/>
  <c r="BI661"/>
  <c r="BH661"/>
  <c r="BG661"/>
  <c r="BF661"/>
  <c r="T661"/>
  <c r="R661"/>
  <c r="P661"/>
  <c r="BI659"/>
  <c r="BH659"/>
  <c r="BG659"/>
  <c r="BF659"/>
  <c r="T659"/>
  <c r="R659"/>
  <c r="P659"/>
  <c r="BI655"/>
  <c r="BH655"/>
  <c r="BG655"/>
  <c r="BF655"/>
  <c r="T655"/>
  <c r="R655"/>
  <c r="P655"/>
  <c r="BI650"/>
  <c r="BH650"/>
  <c r="BG650"/>
  <c r="BF650"/>
  <c r="T650"/>
  <c r="R650"/>
  <c r="P650"/>
  <c r="BI645"/>
  <c r="BH645"/>
  <c r="BG645"/>
  <c r="BF645"/>
  <c r="T645"/>
  <c r="R645"/>
  <c r="P645"/>
  <c r="BI643"/>
  <c r="BH643"/>
  <c r="BG643"/>
  <c r="BF643"/>
  <c r="T643"/>
  <c r="R643"/>
  <c r="P643"/>
  <c r="BI639"/>
  <c r="BH639"/>
  <c r="BG639"/>
  <c r="BF639"/>
  <c r="T639"/>
  <c r="R639"/>
  <c r="P639"/>
  <c r="BI634"/>
  <c r="BH634"/>
  <c r="BG634"/>
  <c r="BF634"/>
  <c r="T634"/>
  <c r="R634"/>
  <c r="P634"/>
  <c r="BI629"/>
  <c r="BH629"/>
  <c r="BG629"/>
  <c r="BF629"/>
  <c r="T629"/>
  <c r="R629"/>
  <c r="P629"/>
  <c r="BI624"/>
  <c r="BH624"/>
  <c r="BG624"/>
  <c r="BF624"/>
  <c r="T624"/>
  <c r="R624"/>
  <c r="P624"/>
  <c r="BI618"/>
  <c r="BH618"/>
  <c r="BG618"/>
  <c r="BF618"/>
  <c r="T618"/>
  <c r="R618"/>
  <c r="P618"/>
  <c r="BI612"/>
  <c r="BH612"/>
  <c r="BG612"/>
  <c r="BF612"/>
  <c r="T612"/>
  <c r="R612"/>
  <c r="P612"/>
  <c r="BI608"/>
  <c r="BH608"/>
  <c r="BG608"/>
  <c r="BF608"/>
  <c r="T608"/>
  <c r="R608"/>
  <c r="P608"/>
  <c r="BI603"/>
  <c r="BH603"/>
  <c r="BG603"/>
  <c r="BF603"/>
  <c r="T603"/>
  <c r="R603"/>
  <c r="P603"/>
  <c r="BI598"/>
  <c r="BH598"/>
  <c r="BG598"/>
  <c r="BF598"/>
  <c r="T598"/>
  <c r="R598"/>
  <c r="P598"/>
  <c r="BI593"/>
  <c r="BH593"/>
  <c r="BG593"/>
  <c r="BF593"/>
  <c r="T593"/>
  <c r="R593"/>
  <c r="P593"/>
  <c r="BI588"/>
  <c r="BH588"/>
  <c r="BG588"/>
  <c r="BF588"/>
  <c r="T588"/>
  <c r="R588"/>
  <c r="P588"/>
  <c r="BI583"/>
  <c r="BH583"/>
  <c r="BG583"/>
  <c r="BF583"/>
  <c r="T583"/>
  <c r="R583"/>
  <c r="P583"/>
  <c r="BI578"/>
  <c r="BH578"/>
  <c r="BG578"/>
  <c r="BF578"/>
  <c r="T578"/>
  <c r="R578"/>
  <c r="P578"/>
  <c r="BI573"/>
  <c r="BH573"/>
  <c r="BG573"/>
  <c r="BF573"/>
  <c r="T573"/>
  <c r="R573"/>
  <c r="P573"/>
  <c r="BI568"/>
  <c r="BH568"/>
  <c r="BG568"/>
  <c r="BF568"/>
  <c r="T568"/>
  <c r="R568"/>
  <c r="P568"/>
  <c r="BI563"/>
  <c r="BH563"/>
  <c r="BG563"/>
  <c r="BF563"/>
  <c r="T563"/>
  <c r="R563"/>
  <c r="P563"/>
  <c r="BI558"/>
  <c r="BH558"/>
  <c r="BG558"/>
  <c r="BF558"/>
  <c r="T558"/>
  <c r="R558"/>
  <c r="P558"/>
  <c r="BI553"/>
  <c r="BH553"/>
  <c r="BG553"/>
  <c r="BF553"/>
  <c r="T553"/>
  <c r="R553"/>
  <c r="P553"/>
  <c r="BI548"/>
  <c r="BH548"/>
  <c r="BG548"/>
  <c r="BF548"/>
  <c r="T548"/>
  <c r="R548"/>
  <c r="P548"/>
  <c r="BI543"/>
  <c r="BH543"/>
  <c r="BG543"/>
  <c r="BF543"/>
  <c r="T543"/>
  <c r="R543"/>
  <c r="P543"/>
  <c r="BI538"/>
  <c r="BH538"/>
  <c r="BG538"/>
  <c r="BF538"/>
  <c r="T538"/>
  <c r="R538"/>
  <c r="P538"/>
  <c r="BI533"/>
  <c r="BH533"/>
  <c r="BG533"/>
  <c r="BF533"/>
  <c r="T533"/>
  <c r="R533"/>
  <c r="P533"/>
  <c r="BI528"/>
  <c r="BH528"/>
  <c r="BG528"/>
  <c r="BF528"/>
  <c r="T528"/>
  <c r="R528"/>
  <c r="P528"/>
  <c r="BI523"/>
  <c r="BH523"/>
  <c r="BG523"/>
  <c r="BF523"/>
  <c r="T523"/>
  <c r="R523"/>
  <c r="P523"/>
  <c r="BI518"/>
  <c r="BH518"/>
  <c r="BG518"/>
  <c r="BF518"/>
  <c r="T518"/>
  <c r="R518"/>
  <c r="P518"/>
  <c r="BI513"/>
  <c r="BH513"/>
  <c r="BG513"/>
  <c r="BF513"/>
  <c r="T513"/>
  <c r="R513"/>
  <c r="P513"/>
  <c r="BI508"/>
  <c r="BH508"/>
  <c r="BG508"/>
  <c r="BF508"/>
  <c r="T508"/>
  <c r="R508"/>
  <c r="P508"/>
  <c r="BI503"/>
  <c r="BH503"/>
  <c r="BG503"/>
  <c r="BF503"/>
  <c r="T503"/>
  <c r="R503"/>
  <c r="P503"/>
  <c r="BI498"/>
  <c r="BH498"/>
  <c r="BG498"/>
  <c r="BF498"/>
  <c r="T498"/>
  <c r="R498"/>
  <c r="P498"/>
  <c r="BI496"/>
  <c r="BH496"/>
  <c r="BG496"/>
  <c r="BF496"/>
  <c r="T496"/>
  <c r="R496"/>
  <c r="P496"/>
  <c r="BI492"/>
  <c r="BH492"/>
  <c r="BG492"/>
  <c r="BF492"/>
  <c r="T492"/>
  <c r="R492"/>
  <c r="P492"/>
  <c r="BI487"/>
  <c r="BH487"/>
  <c r="BG487"/>
  <c r="BF487"/>
  <c r="T487"/>
  <c r="R487"/>
  <c r="P487"/>
  <c r="BI482"/>
  <c r="BH482"/>
  <c r="BG482"/>
  <c r="BF482"/>
  <c r="T482"/>
  <c r="R482"/>
  <c r="P482"/>
  <c r="BI477"/>
  <c r="BH477"/>
  <c r="BG477"/>
  <c r="BF477"/>
  <c r="T477"/>
  <c r="R477"/>
  <c r="P477"/>
  <c r="BI471"/>
  <c r="BH471"/>
  <c r="BG471"/>
  <c r="BF471"/>
  <c r="T471"/>
  <c r="R471"/>
  <c r="P471"/>
  <c r="BI467"/>
  <c r="BH467"/>
  <c r="BG467"/>
  <c r="BF467"/>
  <c r="T467"/>
  <c r="R467"/>
  <c r="P467"/>
  <c r="BI462"/>
  <c r="BH462"/>
  <c r="BG462"/>
  <c r="BF462"/>
  <c r="T462"/>
  <c r="R462"/>
  <c r="P462"/>
  <c r="BI458"/>
  <c r="BH458"/>
  <c r="BG458"/>
  <c r="BF458"/>
  <c r="T458"/>
  <c r="R458"/>
  <c r="P458"/>
  <c r="BI453"/>
  <c r="BH453"/>
  <c r="BG453"/>
  <c r="BF453"/>
  <c r="T453"/>
  <c r="R453"/>
  <c r="P453"/>
  <c r="BI447"/>
  <c r="BH447"/>
  <c r="BG447"/>
  <c r="BF447"/>
  <c r="T447"/>
  <c r="R447"/>
  <c r="P447"/>
  <c r="BI442"/>
  <c r="BH442"/>
  <c r="BG442"/>
  <c r="BF442"/>
  <c r="T442"/>
  <c r="R442"/>
  <c r="P442"/>
  <c r="BI435"/>
  <c r="BH435"/>
  <c r="BG435"/>
  <c r="BF435"/>
  <c r="T435"/>
  <c r="R435"/>
  <c r="P435"/>
  <c r="BI431"/>
  <c r="BH431"/>
  <c r="BG431"/>
  <c r="BF431"/>
  <c r="T431"/>
  <c r="R431"/>
  <c r="P431"/>
  <c r="BI427"/>
  <c r="BH427"/>
  <c r="BG427"/>
  <c r="BF427"/>
  <c r="T427"/>
  <c r="R427"/>
  <c r="P427"/>
  <c r="BI423"/>
  <c r="BH423"/>
  <c r="BG423"/>
  <c r="BF423"/>
  <c r="T423"/>
  <c r="R423"/>
  <c r="P423"/>
  <c r="BI416"/>
  <c r="BH416"/>
  <c r="BG416"/>
  <c r="BF416"/>
  <c r="T416"/>
  <c r="R416"/>
  <c r="P416"/>
  <c r="BI411"/>
  <c r="BH411"/>
  <c r="BG411"/>
  <c r="BF411"/>
  <c r="T411"/>
  <c r="R411"/>
  <c r="P411"/>
  <c r="BI404"/>
  <c r="BH404"/>
  <c r="BG404"/>
  <c r="BF404"/>
  <c r="T404"/>
  <c r="R404"/>
  <c r="P404"/>
  <c r="BI400"/>
  <c r="BH400"/>
  <c r="BG400"/>
  <c r="BF400"/>
  <c r="T400"/>
  <c r="R400"/>
  <c r="P400"/>
  <c r="BI395"/>
  <c r="BH395"/>
  <c r="BG395"/>
  <c r="BF395"/>
  <c r="T395"/>
  <c r="R395"/>
  <c r="P395"/>
  <c r="BI389"/>
  <c r="BH389"/>
  <c r="BG389"/>
  <c r="BF389"/>
  <c r="T389"/>
  <c r="R389"/>
  <c r="P389"/>
  <c r="BI384"/>
  <c r="BH384"/>
  <c r="BG384"/>
  <c r="BF384"/>
  <c r="T384"/>
  <c r="R384"/>
  <c r="P384"/>
  <c r="BI379"/>
  <c r="BH379"/>
  <c r="BG379"/>
  <c r="BF379"/>
  <c r="T379"/>
  <c r="R379"/>
  <c r="P379"/>
  <c r="BI373"/>
  <c r="BH373"/>
  <c r="BG373"/>
  <c r="BF373"/>
  <c r="T373"/>
  <c r="R373"/>
  <c r="P373"/>
  <c r="BI368"/>
  <c r="BH368"/>
  <c r="BG368"/>
  <c r="BF368"/>
  <c r="T368"/>
  <c r="R368"/>
  <c r="P368"/>
  <c r="BI363"/>
  <c r="BH363"/>
  <c r="BG363"/>
  <c r="BF363"/>
  <c r="T363"/>
  <c r="R363"/>
  <c r="P363"/>
  <c r="BI361"/>
  <c r="BH361"/>
  <c r="BG361"/>
  <c r="BF361"/>
  <c r="T361"/>
  <c r="R361"/>
  <c r="P361"/>
  <c r="BI357"/>
  <c r="BH357"/>
  <c r="BG357"/>
  <c r="BF357"/>
  <c r="T357"/>
  <c r="R357"/>
  <c r="P357"/>
  <c r="BI353"/>
  <c r="BH353"/>
  <c r="BG353"/>
  <c r="BF353"/>
  <c r="T353"/>
  <c r="R353"/>
  <c r="P353"/>
  <c r="BI349"/>
  <c r="BH349"/>
  <c r="BG349"/>
  <c r="BF349"/>
  <c r="T349"/>
  <c r="R349"/>
  <c r="P349"/>
  <c r="BI345"/>
  <c r="BH345"/>
  <c r="BG345"/>
  <c r="BF345"/>
  <c r="T345"/>
  <c r="R345"/>
  <c r="P345"/>
  <c r="BI340"/>
  <c r="BH340"/>
  <c r="BG340"/>
  <c r="BF340"/>
  <c r="T340"/>
  <c r="R340"/>
  <c r="P340"/>
  <c r="BI335"/>
  <c r="BH335"/>
  <c r="BG335"/>
  <c r="BF335"/>
  <c r="T335"/>
  <c r="R335"/>
  <c r="P335"/>
  <c r="BI326"/>
  <c r="BH326"/>
  <c r="BG326"/>
  <c r="BF326"/>
  <c r="T326"/>
  <c r="R326"/>
  <c r="P326"/>
  <c r="BI321"/>
  <c r="BH321"/>
  <c r="BG321"/>
  <c r="BF321"/>
  <c r="T321"/>
  <c r="R321"/>
  <c r="P321"/>
  <c r="BI314"/>
  <c r="BH314"/>
  <c r="BG314"/>
  <c r="BF314"/>
  <c r="T314"/>
  <c r="R314"/>
  <c r="P314"/>
  <c r="BI307"/>
  <c r="BH307"/>
  <c r="BG307"/>
  <c r="BF307"/>
  <c r="T307"/>
  <c r="R307"/>
  <c r="P307"/>
  <c r="BI302"/>
  <c r="BH302"/>
  <c r="BG302"/>
  <c r="BF302"/>
  <c r="T302"/>
  <c r="R302"/>
  <c r="P302"/>
  <c r="BI297"/>
  <c r="BH297"/>
  <c r="BG297"/>
  <c r="BF297"/>
  <c r="T297"/>
  <c r="R297"/>
  <c r="P297"/>
  <c r="BI292"/>
  <c r="BH292"/>
  <c r="BG292"/>
  <c r="BF292"/>
  <c r="T292"/>
  <c r="R292"/>
  <c r="P292"/>
  <c r="BI287"/>
  <c r="BH287"/>
  <c r="BG287"/>
  <c r="BF287"/>
  <c r="T287"/>
  <c r="R287"/>
  <c r="P287"/>
  <c r="BI282"/>
  <c r="BH282"/>
  <c r="BG282"/>
  <c r="BF282"/>
  <c r="T282"/>
  <c r="R282"/>
  <c r="P282"/>
  <c r="BI277"/>
  <c r="BH277"/>
  <c r="BG277"/>
  <c r="BF277"/>
  <c r="T277"/>
  <c r="R277"/>
  <c r="P277"/>
  <c r="BI272"/>
  <c r="BH272"/>
  <c r="BG272"/>
  <c r="BF272"/>
  <c r="T272"/>
  <c r="R272"/>
  <c r="P272"/>
  <c r="BI265"/>
  <c r="BH265"/>
  <c r="BG265"/>
  <c r="BF265"/>
  <c r="T265"/>
  <c r="R265"/>
  <c r="P265"/>
  <c r="BI260"/>
  <c r="BH260"/>
  <c r="BG260"/>
  <c r="BF260"/>
  <c r="T260"/>
  <c r="R260"/>
  <c r="P260"/>
  <c r="BI258"/>
  <c r="BH258"/>
  <c r="BG258"/>
  <c r="BF258"/>
  <c r="T258"/>
  <c r="R258"/>
  <c r="P258"/>
  <c r="BI254"/>
  <c r="BH254"/>
  <c r="BG254"/>
  <c r="BF254"/>
  <c r="T254"/>
  <c r="R254"/>
  <c r="P254"/>
  <c r="BI250"/>
  <c r="BH250"/>
  <c r="BG250"/>
  <c r="BF250"/>
  <c r="T250"/>
  <c r="R250"/>
  <c r="P250"/>
  <c r="BI245"/>
  <c r="BH245"/>
  <c r="BG245"/>
  <c r="BF245"/>
  <c r="T245"/>
  <c r="R245"/>
  <c r="P245"/>
  <c r="BI243"/>
  <c r="BH243"/>
  <c r="BG243"/>
  <c r="BF243"/>
  <c r="T243"/>
  <c r="R243"/>
  <c r="P243"/>
  <c r="BI238"/>
  <c r="BH238"/>
  <c r="BG238"/>
  <c r="BF238"/>
  <c r="T238"/>
  <c r="R238"/>
  <c r="P238"/>
  <c r="BI236"/>
  <c r="BH236"/>
  <c r="BG236"/>
  <c r="BF236"/>
  <c r="T236"/>
  <c r="R236"/>
  <c r="P236"/>
  <c r="BI231"/>
  <c r="BH231"/>
  <c r="BG231"/>
  <c r="BF231"/>
  <c r="T231"/>
  <c r="R231"/>
  <c r="P231"/>
  <c r="BI226"/>
  <c r="BH226"/>
  <c r="BG226"/>
  <c r="BF226"/>
  <c r="T226"/>
  <c r="R226"/>
  <c r="P226"/>
  <c r="BI217"/>
  <c r="BH217"/>
  <c r="BG217"/>
  <c r="BF217"/>
  <c r="T217"/>
  <c r="R217"/>
  <c r="P217"/>
  <c r="BI213"/>
  <c r="BH213"/>
  <c r="BG213"/>
  <c r="BF213"/>
  <c r="T213"/>
  <c r="R213"/>
  <c r="P213"/>
  <c r="BI208"/>
  <c r="BH208"/>
  <c r="BG208"/>
  <c r="BF208"/>
  <c r="T208"/>
  <c r="R208"/>
  <c r="P208"/>
  <c r="BI201"/>
  <c r="BH201"/>
  <c r="BG201"/>
  <c r="BF201"/>
  <c r="T201"/>
  <c r="R201"/>
  <c r="P201"/>
  <c r="BI194"/>
  <c r="BH194"/>
  <c r="BG194"/>
  <c r="BF194"/>
  <c r="T194"/>
  <c r="R194"/>
  <c r="P194"/>
  <c r="BI189"/>
  <c r="BH189"/>
  <c r="BG189"/>
  <c r="BF189"/>
  <c r="T189"/>
  <c r="R189"/>
  <c r="P189"/>
  <c r="BI184"/>
  <c r="BH184"/>
  <c r="BG184"/>
  <c r="BF184"/>
  <c r="T184"/>
  <c r="R184"/>
  <c r="P184"/>
  <c r="BI179"/>
  <c r="BH179"/>
  <c r="BG179"/>
  <c r="BF179"/>
  <c r="T179"/>
  <c r="R179"/>
  <c r="P179"/>
  <c r="BI174"/>
  <c r="BH174"/>
  <c r="BG174"/>
  <c r="BF174"/>
  <c r="T174"/>
  <c r="R174"/>
  <c r="P174"/>
  <c r="BI169"/>
  <c r="BH169"/>
  <c r="BG169"/>
  <c r="BF169"/>
  <c r="T169"/>
  <c r="R169"/>
  <c r="P169"/>
  <c r="BI165"/>
  <c r="BH165"/>
  <c r="BG165"/>
  <c r="BF165"/>
  <c r="T165"/>
  <c r="R165"/>
  <c r="P165"/>
  <c r="BI160"/>
  <c r="BH160"/>
  <c r="BG160"/>
  <c r="BF160"/>
  <c r="T160"/>
  <c r="R160"/>
  <c r="P160"/>
  <c r="BI155"/>
  <c r="BH155"/>
  <c r="BG155"/>
  <c r="BF155"/>
  <c r="T155"/>
  <c r="R155"/>
  <c r="P155"/>
  <c r="BI149"/>
  <c r="BH149"/>
  <c r="BG149"/>
  <c r="BF149"/>
  <c r="T149"/>
  <c r="R149"/>
  <c r="P149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J135"/>
  <c r="J134"/>
  <c r="F134"/>
  <c r="F132"/>
  <c r="E130"/>
  <c r="BI117"/>
  <c r="BH117"/>
  <c r="BG117"/>
  <c r="BE117"/>
  <c r="BI116"/>
  <c r="BH116"/>
  <c r="BG116"/>
  <c r="BF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BI112"/>
  <c r="BH112"/>
  <c r="BG112"/>
  <c r="BF112"/>
  <c r="BE112"/>
  <c r="J92"/>
  <c r="J91"/>
  <c r="F91"/>
  <c r="F89"/>
  <c r="E87"/>
  <c r="J18"/>
  <c r="E18"/>
  <c r="F135"/>
  <c r="J17"/>
  <c r="J12"/>
  <c r="J89"/>
  <c r="E7"/>
  <c r="E128"/>
  <c i="3" r="J39"/>
  <c r="J38"/>
  <c i="1" r="AY96"/>
  <c i="3" r="J37"/>
  <c i="1" r="AX96"/>
  <c i="3" r="BI237"/>
  <c r="BH237"/>
  <c r="BG237"/>
  <c r="BF237"/>
  <c r="T237"/>
  <c r="T236"/>
  <c r="R237"/>
  <c r="R236"/>
  <c r="P237"/>
  <c r="P236"/>
  <c r="BI235"/>
  <c r="BH235"/>
  <c r="BG235"/>
  <c r="BF235"/>
  <c r="T235"/>
  <c r="R235"/>
  <c r="P235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08"/>
  <c r="BH208"/>
  <c r="BG208"/>
  <c r="BF208"/>
  <c r="T208"/>
  <c r="R208"/>
  <c r="P208"/>
  <c r="BI207"/>
  <c r="BH207"/>
  <c r="BG207"/>
  <c r="BF207"/>
  <c r="T207"/>
  <c r="R207"/>
  <c r="P207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4"/>
  <c r="BH194"/>
  <c r="BG194"/>
  <c r="BF194"/>
  <c r="T194"/>
  <c r="R194"/>
  <c r="P194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6"/>
  <c r="BH186"/>
  <c r="BG186"/>
  <c r="BF186"/>
  <c r="T186"/>
  <c r="R186"/>
  <c r="P186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J130"/>
  <c r="F130"/>
  <c r="F128"/>
  <c r="E126"/>
  <c r="BI113"/>
  <c r="BH113"/>
  <c r="BG113"/>
  <c r="BF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J91"/>
  <c r="F91"/>
  <c r="F89"/>
  <c r="E87"/>
  <c r="J24"/>
  <c r="E24"/>
  <c r="J131"/>
  <c r="J23"/>
  <c r="J18"/>
  <c r="E18"/>
  <c r="F131"/>
  <c r="J17"/>
  <c r="J12"/>
  <c r="J128"/>
  <c r="E7"/>
  <c r="E124"/>
  <c i="2" r="J39"/>
  <c r="J38"/>
  <c i="1" r="AY95"/>
  <c i="2" r="J37"/>
  <c i="1" r="AX95"/>
  <c i="2" r="BI2052"/>
  <c r="BH2052"/>
  <c r="BG2052"/>
  <c r="BF2052"/>
  <c r="T2052"/>
  <c r="T2051"/>
  <c r="R2052"/>
  <c r="R2051"/>
  <c r="P2052"/>
  <c r="P2051"/>
  <c r="BI2041"/>
  <c r="BH2041"/>
  <c r="BG2041"/>
  <c r="BF2041"/>
  <c r="T2041"/>
  <c r="R2041"/>
  <c r="P2041"/>
  <c r="BI2037"/>
  <c r="BH2037"/>
  <c r="BG2037"/>
  <c r="BF2037"/>
  <c r="T2037"/>
  <c r="R2037"/>
  <c r="P2037"/>
  <c r="BI2028"/>
  <c r="BH2028"/>
  <c r="BG2028"/>
  <c r="BF2028"/>
  <c r="T2028"/>
  <c r="R2028"/>
  <c r="P2028"/>
  <c r="BI2025"/>
  <c r="BH2025"/>
  <c r="BG2025"/>
  <c r="BF2025"/>
  <c r="T2025"/>
  <c r="R2025"/>
  <c r="P2025"/>
  <c r="BI2019"/>
  <c r="BH2019"/>
  <c r="BG2019"/>
  <c r="BF2019"/>
  <c r="T2019"/>
  <c r="R2019"/>
  <c r="P2019"/>
  <c r="BI2013"/>
  <c r="BH2013"/>
  <c r="BG2013"/>
  <c r="BF2013"/>
  <c r="T2013"/>
  <c r="R2013"/>
  <c r="P2013"/>
  <c r="BI1920"/>
  <c r="BH1920"/>
  <c r="BG1920"/>
  <c r="BF1920"/>
  <c r="T1920"/>
  <c r="R1920"/>
  <c r="P1920"/>
  <c r="BI1913"/>
  <c r="BH1913"/>
  <c r="BG1913"/>
  <c r="BF1913"/>
  <c r="T1913"/>
  <c r="R1913"/>
  <c r="P1913"/>
  <c r="BI1908"/>
  <c r="BH1908"/>
  <c r="BG1908"/>
  <c r="BF1908"/>
  <c r="T1908"/>
  <c r="R1908"/>
  <c r="P1908"/>
  <c r="BI1903"/>
  <c r="BH1903"/>
  <c r="BG1903"/>
  <c r="BF1903"/>
  <c r="T1903"/>
  <c r="R1903"/>
  <c r="P1903"/>
  <c r="BI1843"/>
  <c r="BH1843"/>
  <c r="BG1843"/>
  <c r="BF1843"/>
  <c r="T1843"/>
  <c r="R1843"/>
  <c r="P1843"/>
  <c r="BI1833"/>
  <c r="BH1833"/>
  <c r="BG1833"/>
  <c r="BF1833"/>
  <c r="T1833"/>
  <c r="R1833"/>
  <c r="P1833"/>
  <c r="BI1806"/>
  <c r="BH1806"/>
  <c r="BG1806"/>
  <c r="BF1806"/>
  <c r="T1806"/>
  <c r="R1806"/>
  <c r="P1806"/>
  <c r="BI1780"/>
  <c r="BH1780"/>
  <c r="BG1780"/>
  <c r="BF1780"/>
  <c r="T1780"/>
  <c r="R1780"/>
  <c r="P1780"/>
  <c r="BI1753"/>
  <c r="BH1753"/>
  <c r="BG1753"/>
  <c r="BF1753"/>
  <c r="T1753"/>
  <c r="R1753"/>
  <c r="P1753"/>
  <c r="BI1734"/>
  <c r="BH1734"/>
  <c r="BG1734"/>
  <c r="BF1734"/>
  <c r="T1734"/>
  <c r="R1734"/>
  <c r="P1734"/>
  <c r="BI1711"/>
  <c r="BH1711"/>
  <c r="BG1711"/>
  <c r="BF1711"/>
  <c r="T1711"/>
  <c r="R1711"/>
  <c r="P1711"/>
  <c r="BI1705"/>
  <c r="BH1705"/>
  <c r="BG1705"/>
  <c r="BF1705"/>
  <c r="T1705"/>
  <c r="R1705"/>
  <c r="P1705"/>
  <c r="BI1703"/>
  <c r="BH1703"/>
  <c r="BG1703"/>
  <c r="BF1703"/>
  <c r="T1703"/>
  <c r="R1703"/>
  <c r="P1703"/>
  <c r="BI1658"/>
  <c r="BH1658"/>
  <c r="BG1658"/>
  <c r="BF1658"/>
  <c r="T1658"/>
  <c r="R1658"/>
  <c r="P1658"/>
  <c r="BI1651"/>
  <c r="BH1651"/>
  <c r="BG1651"/>
  <c r="BF1651"/>
  <c r="T1651"/>
  <c r="R1651"/>
  <c r="P1651"/>
  <c r="BI1649"/>
  <c r="BH1649"/>
  <c r="BG1649"/>
  <c r="BF1649"/>
  <c r="T1649"/>
  <c r="R1649"/>
  <c r="P1649"/>
  <c r="BI1606"/>
  <c r="BH1606"/>
  <c r="BG1606"/>
  <c r="BF1606"/>
  <c r="T1606"/>
  <c r="R1606"/>
  <c r="P1606"/>
  <c r="BI1602"/>
  <c r="BH1602"/>
  <c r="BG1602"/>
  <c r="BF1602"/>
  <c r="T1602"/>
  <c r="R1602"/>
  <c r="P1602"/>
  <c r="BI1598"/>
  <c r="BH1598"/>
  <c r="BG1598"/>
  <c r="BF1598"/>
  <c r="T1598"/>
  <c r="R1598"/>
  <c r="P1598"/>
  <c r="BI1563"/>
  <c r="BH1563"/>
  <c r="BG1563"/>
  <c r="BF1563"/>
  <c r="T1563"/>
  <c r="R1563"/>
  <c r="P1563"/>
  <c r="BI1561"/>
  <c r="BH1561"/>
  <c r="BG1561"/>
  <c r="BF1561"/>
  <c r="T1561"/>
  <c r="R1561"/>
  <c r="P1561"/>
  <c r="BI1556"/>
  <c r="BH1556"/>
  <c r="BG1556"/>
  <c r="BF1556"/>
  <c r="T1556"/>
  <c r="R1556"/>
  <c r="P1556"/>
  <c r="BI1551"/>
  <c r="BH1551"/>
  <c r="BG1551"/>
  <c r="BF1551"/>
  <c r="T1551"/>
  <c r="R1551"/>
  <c r="P1551"/>
  <c r="BI1546"/>
  <c r="BH1546"/>
  <c r="BG1546"/>
  <c r="BF1546"/>
  <c r="T1546"/>
  <c r="R1546"/>
  <c r="P1546"/>
  <c r="BI1540"/>
  <c r="BH1540"/>
  <c r="BG1540"/>
  <c r="BF1540"/>
  <c r="T1540"/>
  <c r="R1540"/>
  <c r="P1540"/>
  <c r="BI1536"/>
  <c r="BH1536"/>
  <c r="BG1536"/>
  <c r="BF1536"/>
  <c r="T1536"/>
  <c r="R1536"/>
  <c r="P1536"/>
  <c r="BI1532"/>
  <c r="BH1532"/>
  <c r="BG1532"/>
  <c r="BF1532"/>
  <c r="T1532"/>
  <c r="R1532"/>
  <c r="P1532"/>
  <c r="BI1526"/>
  <c r="BH1526"/>
  <c r="BG1526"/>
  <c r="BF1526"/>
  <c r="T1526"/>
  <c r="R1526"/>
  <c r="P1526"/>
  <c r="BI1524"/>
  <c r="BH1524"/>
  <c r="BG1524"/>
  <c r="BF1524"/>
  <c r="T1524"/>
  <c r="R1524"/>
  <c r="P1524"/>
  <c r="BI1521"/>
  <c r="BH1521"/>
  <c r="BG1521"/>
  <c r="BF1521"/>
  <c r="T1521"/>
  <c r="R1521"/>
  <c r="P1521"/>
  <c r="BI1507"/>
  <c r="BH1507"/>
  <c r="BG1507"/>
  <c r="BF1507"/>
  <c r="T1507"/>
  <c r="R1507"/>
  <c r="P1507"/>
  <c r="BI1493"/>
  <c r="BH1493"/>
  <c r="BG1493"/>
  <c r="BF1493"/>
  <c r="T1493"/>
  <c r="R1493"/>
  <c r="P1493"/>
  <c r="BI1487"/>
  <c r="BH1487"/>
  <c r="BG1487"/>
  <c r="BF1487"/>
  <c r="T1487"/>
  <c r="R1487"/>
  <c r="P1487"/>
  <c r="BI1486"/>
  <c r="BH1486"/>
  <c r="BG1486"/>
  <c r="BF1486"/>
  <c r="T1486"/>
  <c r="R1486"/>
  <c r="P1486"/>
  <c r="BI1473"/>
  <c r="BH1473"/>
  <c r="BG1473"/>
  <c r="BF1473"/>
  <c r="T1473"/>
  <c r="R1473"/>
  <c r="P1473"/>
  <c r="BI1472"/>
  <c r="BH1472"/>
  <c r="BG1472"/>
  <c r="BF1472"/>
  <c r="T1472"/>
  <c r="R1472"/>
  <c r="P1472"/>
  <c r="BI1461"/>
  <c r="BH1461"/>
  <c r="BG1461"/>
  <c r="BF1461"/>
  <c r="T1461"/>
  <c r="R1461"/>
  <c r="P1461"/>
  <c r="BI1459"/>
  <c r="BH1459"/>
  <c r="BG1459"/>
  <c r="BF1459"/>
  <c r="T1459"/>
  <c r="R1459"/>
  <c r="P1459"/>
  <c r="BI1455"/>
  <c r="BH1455"/>
  <c r="BG1455"/>
  <c r="BF1455"/>
  <c r="T1455"/>
  <c r="R1455"/>
  <c r="P1455"/>
  <c r="BI1451"/>
  <c r="BH1451"/>
  <c r="BG1451"/>
  <c r="BF1451"/>
  <c r="T1451"/>
  <c r="R1451"/>
  <c r="P1451"/>
  <c r="BI1447"/>
  <c r="BH1447"/>
  <c r="BG1447"/>
  <c r="BF1447"/>
  <c r="T1447"/>
  <c r="R1447"/>
  <c r="P1447"/>
  <c r="BI1446"/>
  <c r="BH1446"/>
  <c r="BG1446"/>
  <c r="BF1446"/>
  <c r="T1446"/>
  <c r="R1446"/>
  <c r="P1446"/>
  <c r="BI1442"/>
  <c r="BH1442"/>
  <c r="BG1442"/>
  <c r="BF1442"/>
  <c r="T1442"/>
  <c r="R1442"/>
  <c r="P1442"/>
  <c r="BI1430"/>
  <c r="BH1430"/>
  <c r="BG1430"/>
  <c r="BF1430"/>
  <c r="T1430"/>
  <c r="R1430"/>
  <c r="P1430"/>
  <c r="BI1428"/>
  <c r="BH1428"/>
  <c r="BG1428"/>
  <c r="BF1428"/>
  <c r="T1428"/>
  <c r="R1428"/>
  <c r="P1428"/>
  <c r="BI1412"/>
  <c r="BH1412"/>
  <c r="BG1412"/>
  <c r="BF1412"/>
  <c r="T1412"/>
  <c r="R1412"/>
  <c r="P1412"/>
  <c r="BI1410"/>
  <c r="BH1410"/>
  <c r="BG1410"/>
  <c r="BF1410"/>
  <c r="T1410"/>
  <c r="R1410"/>
  <c r="P1410"/>
  <c r="BI1406"/>
  <c r="BH1406"/>
  <c r="BG1406"/>
  <c r="BF1406"/>
  <c r="T1406"/>
  <c r="R1406"/>
  <c r="P1406"/>
  <c r="BI1404"/>
  <c r="BH1404"/>
  <c r="BG1404"/>
  <c r="BF1404"/>
  <c r="T1404"/>
  <c r="R1404"/>
  <c r="P1404"/>
  <c r="BI1395"/>
  <c r="BH1395"/>
  <c r="BG1395"/>
  <c r="BF1395"/>
  <c r="T1395"/>
  <c r="R1395"/>
  <c r="P1395"/>
  <c r="BI1391"/>
  <c r="BH1391"/>
  <c r="BG1391"/>
  <c r="BF1391"/>
  <c r="T1391"/>
  <c r="R1391"/>
  <c r="P1391"/>
  <c r="BI1390"/>
  <c r="BH1390"/>
  <c r="BG1390"/>
  <c r="BF1390"/>
  <c r="T1390"/>
  <c r="R1390"/>
  <c r="P1390"/>
  <c r="BI1387"/>
  <c r="BH1387"/>
  <c r="BG1387"/>
  <c r="BF1387"/>
  <c r="T1387"/>
  <c r="R1387"/>
  <c r="P1387"/>
  <c r="BI1371"/>
  <c r="BH1371"/>
  <c r="BG1371"/>
  <c r="BF1371"/>
  <c r="T1371"/>
  <c r="R1371"/>
  <c r="P1371"/>
  <c r="BI1365"/>
  <c r="BH1365"/>
  <c r="BG1365"/>
  <c r="BF1365"/>
  <c r="T1365"/>
  <c r="R1365"/>
  <c r="P1365"/>
  <c r="BI1331"/>
  <c r="BH1331"/>
  <c r="BG1331"/>
  <c r="BF1331"/>
  <c r="T1331"/>
  <c r="R1331"/>
  <c r="P1331"/>
  <c r="BI1330"/>
  <c r="BH1330"/>
  <c r="BG1330"/>
  <c r="BF1330"/>
  <c r="T1330"/>
  <c r="R1330"/>
  <c r="P1330"/>
  <c r="BI1326"/>
  <c r="BH1326"/>
  <c r="BG1326"/>
  <c r="BF1326"/>
  <c r="T1326"/>
  <c r="R1326"/>
  <c r="P1326"/>
  <c r="BI1324"/>
  <c r="BH1324"/>
  <c r="BG1324"/>
  <c r="BF1324"/>
  <c r="T1324"/>
  <c r="R1324"/>
  <c r="P1324"/>
  <c r="BI1317"/>
  <c r="BH1317"/>
  <c r="BG1317"/>
  <c r="BF1317"/>
  <c r="T1317"/>
  <c r="R1317"/>
  <c r="P1317"/>
  <c r="BI1311"/>
  <c r="BH1311"/>
  <c r="BG1311"/>
  <c r="BF1311"/>
  <c r="T1311"/>
  <c r="R1311"/>
  <c r="P1311"/>
  <c r="BI1307"/>
  <c r="BH1307"/>
  <c r="BG1307"/>
  <c r="BF1307"/>
  <c r="T1307"/>
  <c r="R1307"/>
  <c r="P1307"/>
  <c r="BI1304"/>
  <c r="BH1304"/>
  <c r="BG1304"/>
  <c r="BF1304"/>
  <c r="T1304"/>
  <c r="R1304"/>
  <c r="P1304"/>
  <c r="BI1298"/>
  <c r="BH1298"/>
  <c r="BG1298"/>
  <c r="BF1298"/>
  <c r="T1298"/>
  <c r="R1298"/>
  <c r="P1298"/>
  <c r="BI1294"/>
  <c r="BH1294"/>
  <c r="BG1294"/>
  <c r="BF1294"/>
  <c r="T1294"/>
  <c r="R1294"/>
  <c r="P1294"/>
  <c r="BI1293"/>
  <c r="BH1293"/>
  <c r="BG1293"/>
  <c r="BF1293"/>
  <c r="T1293"/>
  <c r="R1293"/>
  <c r="P1293"/>
  <c r="BI1290"/>
  <c r="BH1290"/>
  <c r="BG1290"/>
  <c r="BF1290"/>
  <c r="T1290"/>
  <c r="R1290"/>
  <c r="P1290"/>
  <c r="BI1285"/>
  <c r="BH1285"/>
  <c r="BG1285"/>
  <c r="BF1285"/>
  <c r="T1285"/>
  <c r="R1285"/>
  <c r="P1285"/>
  <c r="BI1280"/>
  <c r="BH1280"/>
  <c r="BG1280"/>
  <c r="BF1280"/>
  <c r="T1280"/>
  <c r="R1280"/>
  <c r="P1280"/>
  <c r="BI1276"/>
  <c r="BH1276"/>
  <c r="BG1276"/>
  <c r="BF1276"/>
  <c r="T1276"/>
  <c r="R1276"/>
  <c r="P1276"/>
  <c r="BI1273"/>
  <c r="BH1273"/>
  <c r="BG1273"/>
  <c r="BF1273"/>
  <c r="T1273"/>
  <c r="R1273"/>
  <c r="P1273"/>
  <c r="BI1270"/>
  <c r="BH1270"/>
  <c r="BG1270"/>
  <c r="BF1270"/>
  <c r="T1270"/>
  <c r="R1270"/>
  <c r="P1270"/>
  <c r="BI1267"/>
  <c r="BH1267"/>
  <c r="BG1267"/>
  <c r="BF1267"/>
  <c r="T1267"/>
  <c r="R1267"/>
  <c r="P1267"/>
  <c r="BI1264"/>
  <c r="BH1264"/>
  <c r="BG1264"/>
  <c r="BF1264"/>
  <c r="T1264"/>
  <c r="R1264"/>
  <c r="P1264"/>
  <c r="BI1262"/>
  <c r="BH1262"/>
  <c r="BG1262"/>
  <c r="BF1262"/>
  <c r="T1262"/>
  <c r="R1262"/>
  <c r="P1262"/>
  <c r="BI1261"/>
  <c r="BH1261"/>
  <c r="BG1261"/>
  <c r="BF1261"/>
  <c r="T1261"/>
  <c r="R1261"/>
  <c r="P1261"/>
  <c r="BI1259"/>
  <c r="BH1259"/>
  <c r="BG1259"/>
  <c r="BF1259"/>
  <c r="T1259"/>
  <c r="R1259"/>
  <c r="P1259"/>
  <c r="BI1257"/>
  <c r="BH1257"/>
  <c r="BG1257"/>
  <c r="BF1257"/>
  <c r="T1257"/>
  <c r="R1257"/>
  <c r="P1257"/>
  <c r="BI1255"/>
  <c r="BH1255"/>
  <c r="BG1255"/>
  <c r="BF1255"/>
  <c r="T1255"/>
  <c r="R1255"/>
  <c r="P1255"/>
  <c r="BI1251"/>
  <c r="BH1251"/>
  <c r="BG1251"/>
  <c r="BF1251"/>
  <c r="T1251"/>
  <c r="R1251"/>
  <c r="P1251"/>
  <c r="BI1248"/>
  <c r="BH1248"/>
  <c r="BG1248"/>
  <c r="BF1248"/>
  <c r="T1248"/>
  <c r="R1248"/>
  <c r="P1248"/>
  <c r="BI1247"/>
  <c r="BH1247"/>
  <c r="BG1247"/>
  <c r="BF1247"/>
  <c r="T1247"/>
  <c r="R1247"/>
  <c r="P1247"/>
  <c r="BI1246"/>
  <c r="BH1246"/>
  <c r="BG1246"/>
  <c r="BF1246"/>
  <c r="T1246"/>
  <c r="R1246"/>
  <c r="P1246"/>
  <c r="BI1243"/>
  <c r="BH1243"/>
  <c r="BG1243"/>
  <c r="BF1243"/>
  <c r="T1243"/>
  <c r="R1243"/>
  <c r="P1243"/>
  <c r="BI1239"/>
  <c r="BH1239"/>
  <c r="BG1239"/>
  <c r="BF1239"/>
  <c r="T1239"/>
  <c r="R1239"/>
  <c r="P1239"/>
  <c r="BI1235"/>
  <c r="BH1235"/>
  <c r="BG1235"/>
  <c r="BF1235"/>
  <c r="T1235"/>
  <c r="R1235"/>
  <c r="P1235"/>
  <c r="BI1234"/>
  <c r="BH1234"/>
  <c r="BG1234"/>
  <c r="BF1234"/>
  <c r="T1234"/>
  <c r="R1234"/>
  <c r="P1234"/>
  <c r="BI1233"/>
  <c r="BH1233"/>
  <c r="BG1233"/>
  <c r="BF1233"/>
  <c r="T1233"/>
  <c r="R1233"/>
  <c r="P1233"/>
  <c r="BI1230"/>
  <c r="BH1230"/>
  <c r="BG1230"/>
  <c r="BF1230"/>
  <c r="T1230"/>
  <c r="R1230"/>
  <c r="P1230"/>
  <c r="BI1226"/>
  <c r="BH1226"/>
  <c r="BG1226"/>
  <c r="BF1226"/>
  <c r="T1226"/>
  <c r="R1226"/>
  <c r="P1226"/>
  <c r="BI1224"/>
  <c r="BH1224"/>
  <c r="BG1224"/>
  <c r="BF1224"/>
  <c r="T1224"/>
  <c r="R1224"/>
  <c r="P1224"/>
  <c r="BI1222"/>
  <c r="BH1222"/>
  <c r="BG1222"/>
  <c r="BF1222"/>
  <c r="T1222"/>
  <c r="R1222"/>
  <c r="P1222"/>
  <c r="BI1219"/>
  <c r="BH1219"/>
  <c r="BG1219"/>
  <c r="BF1219"/>
  <c r="T1219"/>
  <c r="R1219"/>
  <c r="P1219"/>
  <c r="BI1216"/>
  <c r="BH1216"/>
  <c r="BG1216"/>
  <c r="BF1216"/>
  <c r="T1216"/>
  <c r="R1216"/>
  <c r="P1216"/>
  <c r="BI1215"/>
  <c r="BH1215"/>
  <c r="BG1215"/>
  <c r="BF1215"/>
  <c r="T1215"/>
  <c r="R1215"/>
  <c r="P1215"/>
  <c r="BI1212"/>
  <c r="BH1212"/>
  <c r="BG1212"/>
  <c r="BF1212"/>
  <c r="T1212"/>
  <c r="R1212"/>
  <c r="P1212"/>
  <c r="BI1211"/>
  <c r="BH1211"/>
  <c r="BG1211"/>
  <c r="BF1211"/>
  <c r="T1211"/>
  <c r="R1211"/>
  <c r="P1211"/>
  <c r="BI1208"/>
  <c r="BH1208"/>
  <c r="BG1208"/>
  <c r="BF1208"/>
  <c r="T1208"/>
  <c r="R1208"/>
  <c r="P1208"/>
  <c r="BI1206"/>
  <c r="BH1206"/>
  <c r="BG1206"/>
  <c r="BF1206"/>
  <c r="T1206"/>
  <c r="R1206"/>
  <c r="P1206"/>
  <c r="BI1203"/>
  <c r="BH1203"/>
  <c r="BG1203"/>
  <c r="BF1203"/>
  <c r="T1203"/>
  <c r="R1203"/>
  <c r="P1203"/>
  <c r="BI1200"/>
  <c r="BH1200"/>
  <c r="BG1200"/>
  <c r="BF1200"/>
  <c r="T1200"/>
  <c r="R1200"/>
  <c r="P1200"/>
  <c r="BI1198"/>
  <c r="BH1198"/>
  <c r="BG1198"/>
  <c r="BF1198"/>
  <c r="T1198"/>
  <c r="R1198"/>
  <c r="P1198"/>
  <c r="BI1193"/>
  <c r="BH1193"/>
  <c r="BG1193"/>
  <c r="BF1193"/>
  <c r="T1193"/>
  <c r="R1193"/>
  <c r="P1193"/>
  <c r="BI1191"/>
  <c r="BH1191"/>
  <c r="BG1191"/>
  <c r="BF1191"/>
  <c r="T1191"/>
  <c r="R1191"/>
  <c r="P1191"/>
  <c r="BI1188"/>
  <c r="BH1188"/>
  <c r="BG1188"/>
  <c r="BF1188"/>
  <c r="T1188"/>
  <c r="R1188"/>
  <c r="P1188"/>
  <c r="BI1183"/>
  <c r="BH1183"/>
  <c r="BG1183"/>
  <c r="BF1183"/>
  <c r="T1183"/>
  <c r="R1183"/>
  <c r="P1183"/>
  <c r="BI1181"/>
  <c r="BH1181"/>
  <c r="BG1181"/>
  <c r="BF1181"/>
  <c r="T1181"/>
  <c r="R1181"/>
  <c r="P1181"/>
  <c r="BI1175"/>
  <c r="BH1175"/>
  <c r="BG1175"/>
  <c r="BF1175"/>
  <c r="T1175"/>
  <c r="R1175"/>
  <c r="P1175"/>
  <c r="BI1172"/>
  <c r="BH1172"/>
  <c r="BG1172"/>
  <c r="BF1172"/>
  <c r="T1172"/>
  <c r="R1172"/>
  <c r="P1172"/>
  <c r="BI1170"/>
  <c r="BH1170"/>
  <c r="BG1170"/>
  <c r="BF1170"/>
  <c r="T1170"/>
  <c r="R1170"/>
  <c r="P1170"/>
  <c r="BI1167"/>
  <c r="BH1167"/>
  <c r="BG1167"/>
  <c r="BF1167"/>
  <c r="T1167"/>
  <c r="R1167"/>
  <c r="P1167"/>
  <c r="BI1166"/>
  <c r="BH1166"/>
  <c r="BG1166"/>
  <c r="BF1166"/>
  <c r="T1166"/>
  <c r="R1166"/>
  <c r="P1166"/>
  <c r="BI1156"/>
  <c r="BH1156"/>
  <c r="BG1156"/>
  <c r="BF1156"/>
  <c r="T1156"/>
  <c r="R1156"/>
  <c r="P1156"/>
  <c r="BI1155"/>
  <c r="BH1155"/>
  <c r="BG1155"/>
  <c r="BF1155"/>
  <c r="T1155"/>
  <c r="R1155"/>
  <c r="P1155"/>
  <c r="BI1154"/>
  <c r="BH1154"/>
  <c r="BG1154"/>
  <c r="BF1154"/>
  <c r="T1154"/>
  <c r="R1154"/>
  <c r="P1154"/>
  <c r="BI1150"/>
  <c r="BH1150"/>
  <c r="BG1150"/>
  <c r="BF1150"/>
  <c r="T1150"/>
  <c r="R1150"/>
  <c r="P1150"/>
  <c r="BI1149"/>
  <c r="BH1149"/>
  <c r="BG1149"/>
  <c r="BF1149"/>
  <c r="T1149"/>
  <c r="R1149"/>
  <c r="P1149"/>
  <c r="BI1132"/>
  <c r="BH1132"/>
  <c r="BG1132"/>
  <c r="BF1132"/>
  <c r="T1132"/>
  <c r="R1132"/>
  <c r="P1132"/>
  <c r="BI1131"/>
  <c r="BH1131"/>
  <c r="BG1131"/>
  <c r="BF1131"/>
  <c r="T1131"/>
  <c r="R1131"/>
  <c r="P1131"/>
  <c r="BI1130"/>
  <c r="BH1130"/>
  <c r="BG1130"/>
  <c r="BF1130"/>
  <c r="T1130"/>
  <c r="R1130"/>
  <c r="P1130"/>
  <c r="BI1113"/>
  <c r="BH1113"/>
  <c r="BG1113"/>
  <c r="BF1113"/>
  <c r="T1113"/>
  <c r="R1113"/>
  <c r="P1113"/>
  <c r="BI1110"/>
  <c r="BH1110"/>
  <c r="BG1110"/>
  <c r="BF1110"/>
  <c r="T1110"/>
  <c r="R1110"/>
  <c r="P1110"/>
  <c r="BI1107"/>
  <c r="BH1107"/>
  <c r="BG1107"/>
  <c r="BF1107"/>
  <c r="T1107"/>
  <c r="R1107"/>
  <c r="P1107"/>
  <c r="BI1104"/>
  <c r="BH1104"/>
  <c r="BG1104"/>
  <c r="BF1104"/>
  <c r="T1104"/>
  <c r="R1104"/>
  <c r="P1104"/>
  <c r="BI1101"/>
  <c r="BH1101"/>
  <c r="BG1101"/>
  <c r="BF1101"/>
  <c r="T1101"/>
  <c r="R1101"/>
  <c r="P1101"/>
  <c r="BI1099"/>
  <c r="BH1099"/>
  <c r="BG1099"/>
  <c r="BF1099"/>
  <c r="T1099"/>
  <c r="R1099"/>
  <c r="P1099"/>
  <c r="BI1096"/>
  <c r="BH1096"/>
  <c r="BG1096"/>
  <c r="BF1096"/>
  <c r="T1096"/>
  <c r="R1096"/>
  <c r="P1096"/>
  <c r="BI1091"/>
  <c r="BH1091"/>
  <c r="BG1091"/>
  <c r="BF1091"/>
  <c r="T1091"/>
  <c r="R1091"/>
  <c r="P1091"/>
  <c r="BI1087"/>
  <c r="BH1087"/>
  <c r="BG1087"/>
  <c r="BF1087"/>
  <c r="T1087"/>
  <c r="R1087"/>
  <c r="P1087"/>
  <c r="BI1083"/>
  <c r="BH1083"/>
  <c r="BG1083"/>
  <c r="BF1083"/>
  <c r="T1083"/>
  <c r="R1083"/>
  <c r="P1083"/>
  <c r="BI1079"/>
  <c r="BH1079"/>
  <c r="BG1079"/>
  <c r="BF1079"/>
  <c r="T1079"/>
  <c r="R1079"/>
  <c r="P1079"/>
  <c r="BI1076"/>
  <c r="BH1076"/>
  <c r="BG1076"/>
  <c r="BF1076"/>
  <c r="T1076"/>
  <c r="R1076"/>
  <c r="P1076"/>
  <c r="BI1072"/>
  <c r="BH1072"/>
  <c r="BG1072"/>
  <c r="BF1072"/>
  <c r="T1072"/>
  <c r="R1072"/>
  <c r="P1072"/>
  <c r="BI1068"/>
  <c r="BH1068"/>
  <c r="BG1068"/>
  <c r="BF1068"/>
  <c r="T1068"/>
  <c r="R1068"/>
  <c r="P1068"/>
  <c r="BI1065"/>
  <c r="BH1065"/>
  <c r="BG1065"/>
  <c r="BF1065"/>
  <c r="T1065"/>
  <c r="R1065"/>
  <c r="P1065"/>
  <c r="BI1063"/>
  <c r="BH1063"/>
  <c r="BG1063"/>
  <c r="BF1063"/>
  <c r="T1063"/>
  <c r="R1063"/>
  <c r="P1063"/>
  <c r="BI1059"/>
  <c r="BH1059"/>
  <c r="BG1059"/>
  <c r="BF1059"/>
  <c r="T1059"/>
  <c r="R1059"/>
  <c r="P1059"/>
  <c r="BI1056"/>
  <c r="BH1056"/>
  <c r="BG1056"/>
  <c r="BF1056"/>
  <c r="T1056"/>
  <c r="R1056"/>
  <c r="P1056"/>
  <c r="BI1053"/>
  <c r="BH1053"/>
  <c r="BG1053"/>
  <c r="BF1053"/>
  <c r="T1053"/>
  <c r="R1053"/>
  <c r="P1053"/>
  <c r="BI1049"/>
  <c r="BH1049"/>
  <c r="BG1049"/>
  <c r="BF1049"/>
  <c r="T1049"/>
  <c r="R1049"/>
  <c r="P1049"/>
  <c r="BI1046"/>
  <c r="BH1046"/>
  <c r="BG1046"/>
  <c r="BF1046"/>
  <c r="T1046"/>
  <c r="R1046"/>
  <c r="P1046"/>
  <c r="BI1043"/>
  <c r="BH1043"/>
  <c r="BG1043"/>
  <c r="BF1043"/>
  <c r="T1043"/>
  <c r="R1043"/>
  <c r="P1043"/>
  <c r="BI1038"/>
  <c r="BH1038"/>
  <c r="BG1038"/>
  <c r="BF1038"/>
  <c r="T1038"/>
  <c r="R1038"/>
  <c r="P1038"/>
  <c r="BI1034"/>
  <c r="BH1034"/>
  <c r="BG1034"/>
  <c r="BF1034"/>
  <c r="T1034"/>
  <c r="R1034"/>
  <c r="P1034"/>
  <c r="BI1030"/>
  <c r="BH1030"/>
  <c r="BG1030"/>
  <c r="BF1030"/>
  <c r="T1030"/>
  <c r="R1030"/>
  <c r="P1030"/>
  <c r="BI1027"/>
  <c r="BH1027"/>
  <c r="BG1027"/>
  <c r="BF1027"/>
  <c r="T1027"/>
  <c r="R1027"/>
  <c r="P1027"/>
  <c r="BI1024"/>
  <c r="BH1024"/>
  <c r="BG1024"/>
  <c r="BF1024"/>
  <c r="T1024"/>
  <c r="R1024"/>
  <c r="P1024"/>
  <c r="BI1022"/>
  <c r="BH1022"/>
  <c r="BG1022"/>
  <c r="BF1022"/>
  <c r="T1022"/>
  <c r="R1022"/>
  <c r="P1022"/>
  <c r="BI1018"/>
  <c r="BH1018"/>
  <c r="BG1018"/>
  <c r="BF1018"/>
  <c r="T1018"/>
  <c r="R1018"/>
  <c r="P1018"/>
  <c r="BI1015"/>
  <c r="BH1015"/>
  <c r="BG1015"/>
  <c r="BF1015"/>
  <c r="T1015"/>
  <c r="R1015"/>
  <c r="P1015"/>
  <c r="BI1008"/>
  <c r="BH1008"/>
  <c r="BG1008"/>
  <c r="BF1008"/>
  <c r="T1008"/>
  <c r="R1008"/>
  <c r="P1008"/>
  <c r="BI1006"/>
  <c r="BH1006"/>
  <c r="BG1006"/>
  <c r="BF1006"/>
  <c r="T1006"/>
  <c r="R1006"/>
  <c r="P1006"/>
  <c r="BI1005"/>
  <c r="BH1005"/>
  <c r="BG1005"/>
  <c r="BF1005"/>
  <c r="T1005"/>
  <c r="R1005"/>
  <c r="P1005"/>
  <c r="BI1001"/>
  <c r="BH1001"/>
  <c r="BG1001"/>
  <c r="BF1001"/>
  <c r="T1001"/>
  <c r="R1001"/>
  <c r="P1001"/>
  <c r="BI998"/>
  <c r="BH998"/>
  <c r="BG998"/>
  <c r="BF998"/>
  <c r="T998"/>
  <c r="R998"/>
  <c r="P998"/>
  <c r="BI996"/>
  <c r="BH996"/>
  <c r="BG996"/>
  <c r="BF996"/>
  <c r="T996"/>
  <c r="R996"/>
  <c r="P996"/>
  <c r="BI984"/>
  <c r="BH984"/>
  <c r="BG984"/>
  <c r="BF984"/>
  <c r="T984"/>
  <c r="R984"/>
  <c r="P984"/>
  <c r="BI978"/>
  <c r="BH978"/>
  <c r="BG978"/>
  <c r="BF978"/>
  <c r="T978"/>
  <c r="R978"/>
  <c r="P978"/>
  <c r="BI976"/>
  <c r="BH976"/>
  <c r="BG976"/>
  <c r="BF976"/>
  <c r="T976"/>
  <c r="R976"/>
  <c r="P976"/>
  <c r="BI959"/>
  <c r="BH959"/>
  <c r="BG959"/>
  <c r="BF959"/>
  <c r="T959"/>
  <c r="R959"/>
  <c r="P959"/>
  <c r="BI957"/>
  <c r="BH957"/>
  <c r="BG957"/>
  <c r="BF957"/>
  <c r="T957"/>
  <c r="R957"/>
  <c r="P957"/>
  <c r="BI952"/>
  <c r="BH952"/>
  <c r="BG952"/>
  <c r="BF952"/>
  <c r="T952"/>
  <c r="R952"/>
  <c r="P952"/>
  <c r="BI945"/>
  <c r="BH945"/>
  <c r="BG945"/>
  <c r="BF945"/>
  <c r="T945"/>
  <c r="R945"/>
  <c r="P945"/>
  <c r="BI932"/>
  <c r="BH932"/>
  <c r="BG932"/>
  <c r="BF932"/>
  <c r="T932"/>
  <c r="R932"/>
  <c r="P932"/>
  <c r="BI916"/>
  <c r="BH916"/>
  <c r="BG916"/>
  <c r="BF916"/>
  <c r="T916"/>
  <c r="R916"/>
  <c r="P916"/>
  <c r="BI889"/>
  <c r="BH889"/>
  <c r="BG889"/>
  <c r="BF889"/>
  <c r="T889"/>
  <c r="R889"/>
  <c r="P889"/>
  <c r="BI880"/>
  <c r="BH880"/>
  <c r="BG880"/>
  <c r="BF880"/>
  <c r="T880"/>
  <c r="R880"/>
  <c r="P880"/>
  <c r="BI849"/>
  <c r="BH849"/>
  <c r="BG849"/>
  <c r="BF849"/>
  <c r="T849"/>
  <c r="R849"/>
  <c r="P849"/>
  <c r="BI845"/>
  <c r="BH845"/>
  <c r="BG845"/>
  <c r="BF845"/>
  <c r="T845"/>
  <c r="R845"/>
  <c r="P845"/>
  <c r="BI840"/>
  <c r="BH840"/>
  <c r="BG840"/>
  <c r="BF840"/>
  <c r="T840"/>
  <c r="T839"/>
  <c r="R840"/>
  <c r="R839"/>
  <c r="P840"/>
  <c r="P839"/>
  <c r="BI838"/>
  <c r="BH838"/>
  <c r="BG838"/>
  <c r="BF838"/>
  <c r="T838"/>
  <c r="R838"/>
  <c r="P838"/>
  <c r="BI835"/>
  <c r="BH835"/>
  <c r="BG835"/>
  <c r="BF835"/>
  <c r="T835"/>
  <c r="R835"/>
  <c r="P835"/>
  <c r="BI825"/>
  <c r="BH825"/>
  <c r="BG825"/>
  <c r="BF825"/>
  <c r="T825"/>
  <c r="R825"/>
  <c r="P825"/>
  <c r="BI823"/>
  <c r="BH823"/>
  <c r="BG823"/>
  <c r="BF823"/>
  <c r="T823"/>
  <c r="R823"/>
  <c r="P823"/>
  <c r="BI815"/>
  <c r="BH815"/>
  <c r="BG815"/>
  <c r="BF815"/>
  <c r="T815"/>
  <c r="R815"/>
  <c r="P815"/>
  <c r="BI811"/>
  <c r="BH811"/>
  <c r="BG811"/>
  <c r="BF811"/>
  <c r="T811"/>
  <c r="R811"/>
  <c r="P811"/>
  <c r="BI809"/>
  <c r="BH809"/>
  <c r="BG809"/>
  <c r="BF809"/>
  <c r="T809"/>
  <c r="R809"/>
  <c r="P809"/>
  <c r="BI805"/>
  <c r="BH805"/>
  <c r="BG805"/>
  <c r="BF805"/>
  <c r="T805"/>
  <c r="R805"/>
  <c r="P805"/>
  <c r="BI801"/>
  <c r="BH801"/>
  <c r="BG801"/>
  <c r="BF801"/>
  <c r="T801"/>
  <c r="R801"/>
  <c r="P801"/>
  <c r="BI799"/>
  <c r="BH799"/>
  <c r="BG799"/>
  <c r="BF799"/>
  <c r="T799"/>
  <c r="R799"/>
  <c r="P799"/>
  <c r="BI797"/>
  <c r="BH797"/>
  <c r="BG797"/>
  <c r="BF797"/>
  <c r="T797"/>
  <c r="R797"/>
  <c r="P797"/>
  <c r="BI793"/>
  <c r="BH793"/>
  <c r="BG793"/>
  <c r="BF793"/>
  <c r="T793"/>
  <c r="R793"/>
  <c r="P793"/>
  <c r="BI791"/>
  <c r="BH791"/>
  <c r="BG791"/>
  <c r="BF791"/>
  <c r="T791"/>
  <c r="R791"/>
  <c r="P791"/>
  <c r="BI778"/>
  <c r="BH778"/>
  <c r="BG778"/>
  <c r="BF778"/>
  <c r="T778"/>
  <c r="R778"/>
  <c r="P778"/>
  <c r="BI774"/>
  <c r="BH774"/>
  <c r="BG774"/>
  <c r="BF774"/>
  <c r="T774"/>
  <c r="R774"/>
  <c r="P774"/>
  <c r="BI749"/>
  <c r="BH749"/>
  <c r="BG749"/>
  <c r="BF749"/>
  <c r="T749"/>
  <c r="R749"/>
  <c r="P749"/>
  <c r="BI733"/>
  <c r="BH733"/>
  <c r="BG733"/>
  <c r="BF733"/>
  <c r="T733"/>
  <c r="R733"/>
  <c r="P733"/>
  <c r="BI730"/>
  <c r="BH730"/>
  <c r="BG730"/>
  <c r="BF730"/>
  <c r="T730"/>
  <c r="T729"/>
  <c r="R730"/>
  <c r="R729"/>
  <c r="P730"/>
  <c r="P729"/>
  <c r="BI726"/>
  <c r="BH726"/>
  <c r="BG726"/>
  <c r="BF726"/>
  <c r="T726"/>
  <c r="R726"/>
  <c r="P726"/>
  <c r="BI724"/>
  <c r="BH724"/>
  <c r="BG724"/>
  <c r="BF724"/>
  <c r="T724"/>
  <c r="R724"/>
  <c r="P724"/>
  <c r="BI718"/>
  <c r="BH718"/>
  <c r="BG718"/>
  <c r="BF718"/>
  <c r="T718"/>
  <c r="R718"/>
  <c r="P718"/>
  <c r="BI714"/>
  <c r="BH714"/>
  <c r="BG714"/>
  <c r="BF714"/>
  <c r="T714"/>
  <c r="R714"/>
  <c r="P714"/>
  <c r="BI712"/>
  <c r="BH712"/>
  <c r="BG712"/>
  <c r="BF712"/>
  <c r="T712"/>
  <c r="R712"/>
  <c r="P712"/>
  <c r="BI710"/>
  <c r="BH710"/>
  <c r="BG710"/>
  <c r="BF710"/>
  <c r="T710"/>
  <c r="R710"/>
  <c r="P710"/>
  <c r="BI709"/>
  <c r="BH709"/>
  <c r="BG709"/>
  <c r="BF709"/>
  <c r="T709"/>
  <c r="R709"/>
  <c r="P709"/>
  <c r="BI708"/>
  <c r="BH708"/>
  <c r="BG708"/>
  <c r="BF708"/>
  <c r="T708"/>
  <c r="R708"/>
  <c r="P708"/>
  <c r="BI703"/>
  <c r="BH703"/>
  <c r="BG703"/>
  <c r="BF703"/>
  <c r="T703"/>
  <c r="R703"/>
  <c r="P703"/>
  <c r="BI699"/>
  <c r="BH699"/>
  <c r="BG699"/>
  <c r="BF699"/>
  <c r="T699"/>
  <c r="R699"/>
  <c r="P699"/>
  <c r="BI695"/>
  <c r="BH695"/>
  <c r="BG695"/>
  <c r="BF695"/>
  <c r="T695"/>
  <c r="R695"/>
  <c r="P695"/>
  <c r="BI693"/>
  <c r="BH693"/>
  <c r="BG693"/>
  <c r="BF693"/>
  <c r="T693"/>
  <c r="R693"/>
  <c r="P693"/>
  <c r="BI689"/>
  <c r="BH689"/>
  <c r="BG689"/>
  <c r="BF689"/>
  <c r="T689"/>
  <c r="R689"/>
  <c r="P689"/>
  <c r="BI685"/>
  <c r="BH685"/>
  <c r="BG685"/>
  <c r="BF685"/>
  <c r="T685"/>
  <c r="R685"/>
  <c r="P685"/>
  <c r="BI675"/>
  <c r="BH675"/>
  <c r="BG675"/>
  <c r="BF675"/>
  <c r="T675"/>
  <c r="R675"/>
  <c r="P675"/>
  <c r="BI672"/>
  <c r="BH672"/>
  <c r="BG672"/>
  <c r="BF672"/>
  <c r="T672"/>
  <c r="R672"/>
  <c r="P672"/>
  <c r="BI668"/>
  <c r="BH668"/>
  <c r="BG668"/>
  <c r="BF668"/>
  <c r="T668"/>
  <c r="R668"/>
  <c r="P668"/>
  <c r="BI664"/>
  <c r="BH664"/>
  <c r="BG664"/>
  <c r="BF664"/>
  <c r="T664"/>
  <c r="R664"/>
  <c r="P664"/>
  <c r="BI660"/>
  <c r="BH660"/>
  <c r="BG660"/>
  <c r="BF660"/>
  <c r="T660"/>
  <c r="R660"/>
  <c r="P660"/>
  <c r="BI656"/>
  <c r="BH656"/>
  <c r="BG656"/>
  <c r="BF656"/>
  <c r="T656"/>
  <c r="R656"/>
  <c r="P656"/>
  <c r="BI652"/>
  <c r="BH652"/>
  <c r="BG652"/>
  <c r="BF652"/>
  <c r="T652"/>
  <c r="R652"/>
  <c r="P652"/>
  <c r="BI648"/>
  <c r="BH648"/>
  <c r="BG648"/>
  <c r="BF648"/>
  <c r="T648"/>
  <c r="R648"/>
  <c r="P648"/>
  <c r="BI644"/>
  <c r="BH644"/>
  <c r="BG644"/>
  <c r="BF644"/>
  <c r="T644"/>
  <c r="R644"/>
  <c r="P644"/>
  <c r="BI637"/>
  <c r="BH637"/>
  <c r="BG637"/>
  <c r="BF637"/>
  <c r="T637"/>
  <c r="R637"/>
  <c r="P637"/>
  <c r="BI631"/>
  <c r="BH631"/>
  <c r="BG631"/>
  <c r="BF631"/>
  <c r="T631"/>
  <c r="R631"/>
  <c r="P631"/>
  <c r="BI623"/>
  <c r="BH623"/>
  <c r="BG623"/>
  <c r="BF623"/>
  <c r="T623"/>
  <c r="R623"/>
  <c r="P623"/>
  <c r="BI619"/>
  <c r="BH619"/>
  <c r="BG619"/>
  <c r="BF619"/>
  <c r="T619"/>
  <c r="R619"/>
  <c r="P619"/>
  <c r="BI618"/>
  <c r="BH618"/>
  <c r="BG618"/>
  <c r="BF618"/>
  <c r="T618"/>
  <c r="R618"/>
  <c r="P618"/>
  <c r="BI614"/>
  <c r="BH614"/>
  <c r="BG614"/>
  <c r="BF614"/>
  <c r="T614"/>
  <c r="R614"/>
  <c r="P614"/>
  <c r="BI609"/>
  <c r="BH609"/>
  <c r="BG609"/>
  <c r="BF609"/>
  <c r="T609"/>
  <c r="R609"/>
  <c r="P609"/>
  <c r="BI604"/>
  <c r="BH604"/>
  <c r="BG604"/>
  <c r="BF604"/>
  <c r="T604"/>
  <c r="R604"/>
  <c r="P604"/>
  <c r="BI598"/>
  <c r="BH598"/>
  <c r="BG598"/>
  <c r="BF598"/>
  <c r="T598"/>
  <c r="R598"/>
  <c r="P598"/>
  <c r="BI581"/>
  <c r="BH581"/>
  <c r="BG581"/>
  <c r="BF581"/>
  <c r="T581"/>
  <c r="R581"/>
  <c r="P581"/>
  <c r="BI576"/>
  <c r="BH576"/>
  <c r="BG576"/>
  <c r="BF576"/>
  <c r="T576"/>
  <c r="R576"/>
  <c r="P576"/>
  <c r="BI573"/>
  <c r="BH573"/>
  <c r="BG573"/>
  <c r="BF573"/>
  <c r="T573"/>
  <c r="R573"/>
  <c r="P573"/>
  <c r="BI570"/>
  <c r="BH570"/>
  <c r="BG570"/>
  <c r="BF570"/>
  <c r="T570"/>
  <c r="R570"/>
  <c r="P570"/>
  <c r="BI569"/>
  <c r="BH569"/>
  <c r="BG569"/>
  <c r="BF569"/>
  <c r="T569"/>
  <c r="R569"/>
  <c r="P569"/>
  <c r="BI567"/>
  <c r="BH567"/>
  <c r="BG567"/>
  <c r="BF567"/>
  <c r="T567"/>
  <c r="R567"/>
  <c r="P567"/>
  <c r="BI563"/>
  <c r="BH563"/>
  <c r="BG563"/>
  <c r="BF563"/>
  <c r="T563"/>
  <c r="R563"/>
  <c r="P563"/>
  <c r="BI559"/>
  <c r="BH559"/>
  <c r="BG559"/>
  <c r="BF559"/>
  <c r="T559"/>
  <c r="R559"/>
  <c r="P559"/>
  <c r="BI558"/>
  <c r="BH558"/>
  <c r="BG558"/>
  <c r="BF558"/>
  <c r="T558"/>
  <c r="R558"/>
  <c r="P558"/>
  <c r="BI554"/>
  <c r="BH554"/>
  <c r="BG554"/>
  <c r="BF554"/>
  <c r="T554"/>
  <c r="R554"/>
  <c r="P554"/>
  <c r="BI550"/>
  <c r="BH550"/>
  <c r="BG550"/>
  <c r="BF550"/>
  <c r="T550"/>
  <c r="R550"/>
  <c r="P550"/>
  <c r="BI549"/>
  <c r="BH549"/>
  <c r="BG549"/>
  <c r="BF549"/>
  <c r="T549"/>
  <c r="R549"/>
  <c r="P549"/>
  <c r="BI548"/>
  <c r="BH548"/>
  <c r="BG548"/>
  <c r="BF548"/>
  <c r="T548"/>
  <c r="R548"/>
  <c r="P548"/>
  <c r="BI544"/>
  <c r="BH544"/>
  <c r="BG544"/>
  <c r="BF544"/>
  <c r="T544"/>
  <c r="R544"/>
  <c r="P544"/>
  <c r="BI541"/>
  <c r="BH541"/>
  <c r="BG541"/>
  <c r="BF541"/>
  <c r="T541"/>
  <c r="R541"/>
  <c r="P541"/>
  <c r="BI540"/>
  <c r="BH540"/>
  <c r="BG540"/>
  <c r="BF540"/>
  <c r="T540"/>
  <c r="R540"/>
  <c r="P540"/>
  <c r="BI539"/>
  <c r="BH539"/>
  <c r="BG539"/>
  <c r="BF539"/>
  <c r="T539"/>
  <c r="R539"/>
  <c r="P539"/>
  <c r="BI538"/>
  <c r="BH538"/>
  <c r="BG538"/>
  <c r="BF538"/>
  <c r="T538"/>
  <c r="R538"/>
  <c r="P538"/>
  <c r="BI535"/>
  <c r="BH535"/>
  <c r="BG535"/>
  <c r="BF535"/>
  <c r="T535"/>
  <c r="R535"/>
  <c r="P535"/>
  <c r="BI532"/>
  <c r="BH532"/>
  <c r="BG532"/>
  <c r="BF532"/>
  <c r="T532"/>
  <c r="R532"/>
  <c r="P532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16"/>
  <c r="BH516"/>
  <c r="BG516"/>
  <c r="BF516"/>
  <c r="T516"/>
  <c r="R516"/>
  <c r="P516"/>
  <c r="BI513"/>
  <c r="BH513"/>
  <c r="BG513"/>
  <c r="BF513"/>
  <c r="T513"/>
  <c r="R513"/>
  <c r="P513"/>
  <c r="BI510"/>
  <c r="BH510"/>
  <c r="BG510"/>
  <c r="BF510"/>
  <c r="T510"/>
  <c r="R510"/>
  <c r="P510"/>
  <c r="BI504"/>
  <c r="BH504"/>
  <c r="BG504"/>
  <c r="BF504"/>
  <c r="T504"/>
  <c r="R504"/>
  <c r="P504"/>
  <c r="BI501"/>
  <c r="BH501"/>
  <c r="BG501"/>
  <c r="BF501"/>
  <c r="T501"/>
  <c r="R501"/>
  <c r="P501"/>
  <c r="BI498"/>
  <c r="BH498"/>
  <c r="BG498"/>
  <c r="BF498"/>
  <c r="T498"/>
  <c r="R498"/>
  <c r="P498"/>
  <c r="BI495"/>
  <c r="BH495"/>
  <c r="BG495"/>
  <c r="BF495"/>
  <c r="T495"/>
  <c r="R495"/>
  <c r="P495"/>
  <c r="BI493"/>
  <c r="BH493"/>
  <c r="BG493"/>
  <c r="BF493"/>
  <c r="T493"/>
  <c r="R493"/>
  <c r="P493"/>
  <c r="BI491"/>
  <c r="BH491"/>
  <c r="BG491"/>
  <c r="BF491"/>
  <c r="T491"/>
  <c r="R491"/>
  <c r="P491"/>
  <c r="BI489"/>
  <c r="BH489"/>
  <c r="BG489"/>
  <c r="BF489"/>
  <c r="T489"/>
  <c r="R489"/>
  <c r="P489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75"/>
  <c r="BH475"/>
  <c r="BG475"/>
  <c r="BF475"/>
  <c r="T475"/>
  <c r="R475"/>
  <c r="P475"/>
  <c r="BI472"/>
  <c r="BH472"/>
  <c r="BG472"/>
  <c r="BF472"/>
  <c r="T472"/>
  <c r="R472"/>
  <c r="P472"/>
  <c r="BI469"/>
  <c r="BH469"/>
  <c r="BG469"/>
  <c r="BF469"/>
  <c r="T469"/>
  <c r="R469"/>
  <c r="P469"/>
  <c r="BI465"/>
  <c r="BH465"/>
  <c r="BG465"/>
  <c r="BF465"/>
  <c r="T465"/>
  <c r="R465"/>
  <c r="P465"/>
  <c r="BI461"/>
  <c r="BH461"/>
  <c r="BG461"/>
  <c r="BF461"/>
  <c r="T461"/>
  <c r="R461"/>
  <c r="P461"/>
  <c r="BI456"/>
  <c r="BH456"/>
  <c r="BG456"/>
  <c r="BF456"/>
  <c r="T456"/>
  <c r="R456"/>
  <c r="P456"/>
  <c r="BI451"/>
  <c r="BH451"/>
  <c r="BG451"/>
  <c r="BF451"/>
  <c r="T451"/>
  <c r="R451"/>
  <c r="P451"/>
  <c r="BI446"/>
  <c r="BH446"/>
  <c r="BG446"/>
  <c r="BF446"/>
  <c r="T446"/>
  <c r="R446"/>
  <c r="P446"/>
  <c r="BI442"/>
  <c r="BH442"/>
  <c r="BG442"/>
  <c r="BF442"/>
  <c r="T442"/>
  <c r="R442"/>
  <c r="P442"/>
  <c r="BI431"/>
  <c r="BH431"/>
  <c r="BG431"/>
  <c r="BF431"/>
  <c r="T431"/>
  <c r="R431"/>
  <c r="P431"/>
  <c r="BI425"/>
  <c r="BH425"/>
  <c r="BG425"/>
  <c r="BF425"/>
  <c r="T425"/>
  <c r="R425"/>
  <c r="P425"/>
  <c r="BI416"/>
  <c r="BH416"/>
  <c r="BG416"/>
  <c r="BF416"/>
  <c r="T416"/>
  <c r="R416"/>
  <c r="P416"/>
  <c r="BI410"/>
  <c r="BH410"/>
  <c r="BG410"/>
  <c r="BF410"/>
  <c r="T410"/>
  <c r="R410"/>
  <c r="P410"/>
  <c r="BI405"/>
  <c r="BH405"/>
  <c r="BG405"/>
  <c r="BF405"/>
  <c r="T405"/>
  <c r="R405"/>
  <c r="P405"/>
  <c r="BI401"/>
  <c r="BH401"/>
  <c r="BG401"/>
  <c r="BF401"/>
  <c r="T401"/>
  <c r="R401"/>
  <c r="P401"/>
  <c r="BI397"/>
  <c r="BH397"/>
  <c r="BG397"/>
  <c r="BF397"/>
  <c r="T397"/>
  <c r="R397"/>
  <c r="P397"/>
  <c r="BI393"/>
  <c r="BH393"/>
  <c r="BG393"/>
  <c r="BF393"/>
  <c r="T393"/>
  <c r="R393"/>
  <c r="P393"/>
  <c r="BI389"/>
  <c r="BH389"/>
  <c r="BG389"/>
  <c r="BF389"/>
  <c r="T389"/>
  <c r="R389"/>
  <c r="P389"/>
  <c r="BI368"/>
  <c r="BH368"/>
  <c r="BG368"/>
  <c r="BF368"/>
  <c r="T368"/>
  <c r="R368"/>
  <c r="P368"/>
  <c r="BI361"/>
  <c r="BH361"/>
  <c r="BG361"/>
  <c r="BF361"/>
  <c r="T361"/>
  <c r="R361"/>
  <c r="P361"/>
  <c r="BI357"/>
  <c r="BH357"/>
  <c r="BG357"/>
  <c r="BF357"/>
  <c r="T357"/>
  <c r="R357"/>
  <c r="P357"/>
  <c r="BI345"/>
  <c r="BH345"/>
  <c r="BG345"/>
  <c r="BF345"/>
  <c r="T345"/>
  <c r="R345"/>
  <c r="P345"/>
  <c r="BI338"/>
  <c r="BH338"/>
  <c r="BG338"/>
  <c r="BF338"/>
  <c r="T338"/>
  <c r="R338"/>
  <c r="P338"/>
  <c r="BI334"/>
  <c r="BH334"/>
  <c r="BG334"/>
  <c r="BF334"/>
  <c r="T334"/>
  <c r="R334"/>
  <c r="P334"/>
  <c r="BI333"/>
  <c r="BH333"/>
  <c r="BG333"/>
  <c r="BF333"/>
  <c r="T333"/>
  <c r="R333"/>
  <c r="P333"/>
  <c r="BI327"/>
  <c r="BH327"/>
  <c r="BG327"/>
  <c r="BF327"/>
  <c r="T327"/>
  <c r="R327"/>
  <c r="P327"/>
  <c r="BI323"/>
  <c r="BH323"/>
  <c r="BG323"/>
  <c r="BF323"/>
  <c r="T323"/>
  <c r="R323"/>
  <c r="P323"/>
  <c r="BI318"/>
  <c r="BH318"/>
  <c r="BG318"/>
  <c r="BF318"/>
  <c r="T318"/>
  <c r="R318"/>
  <c r="P318"/>
  <c r="BI314"/>
  <c r="BH314"/>
  <c r="BG314"/>
  <c r="BF314"/>
  <c r="T314"/>
  <c r="R314"/>
  <c r="P314"/>
  <c r="BI307"/>
  <c r="BH307"/>
  <c r="BG307"/>
  <c r="BF307"/>
  <c r="T307"/>
  <c r="R307"/>
  <c r="P307"/>
  <c r="BI302"/>
  <c r="BH302"/>
  <c r="BG302"/>
  <c r="BF302"/>
  <c r="T302"/>
  <c r="R302"/>
  <c r="P302"/>
  <c r="BI291"/>
  <c r="BH291"/>
  <c r="BG291"/>
  <c r="BF291"/>
  <c r="T291"/>
  <c r="R291"/>
  <c r="P291"/>
  <c r="BI285"/>
  <c r="BH285"/>
  <c r="BG285"/>
  <c r="BF285"/>
  <c r="T285"/>
  <c r="R285"/>
  <c r="P285"/>
  <c r="BI281"/>
  <c r="BH281"/>
  <c r="BG281"/>
  <c r="BF281"/>
  <c r="T281"/>
  <c r="R281"/>
  <c r="P281"/>
  <c r="BI276"/>
  <c r="BH276"/>
  <c r="BG276"/>
  <c r="BF276"/>
  <c r="T276"/>
  <c r="R276"/>
  <c r="P276"/>
  <c r="BI272"/>
  <c r="BH272"/>
  <c r="BG272"/>
  <c r="BF272"/>
  <c r="T272"/>
  <c r="R272"/>
  <c r="P272"/>
  <c r="BI266"/>
  <c r="BH266"/>
  <c r="BG266"/>
  <c r="BF266"/>
  <c r="T266"/>
  <c r="R266"/>
  <c r="P266"/>
  <c r="BI262"/>
  <c r="BH262"/>
  <c r="BG262"/>
  <c r="BF262"/>
  <c r="T262"/>
  <c r="R262"/>
  <c r="P262"/>
  <c r="BI253"/>
  <c r="BH253"/>
  <c r="BG253"/>
  <c r="BF253"/>
  <c r="T253"/>
  <c r="R253"/>
  <c r="P253"/>
  <c r="BI243"/>
  <c r="BH243"/>
  <c r="BG243"/>
  <c r="BF243"/>
  <c r="T243"/>
  <c r="R243"/>
  <c r="P243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4"/>
  <c r="BH224"/>
  <c r="BG224"/>
  <c r="BF224"/>
  <c r="T224"/>
  <c r="R224"/>
  <c r="P224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8"/>
  <c r="BH208"/>
  <c r="BG208"/>
  <c r="BF208"/>
  <c r="T208"/>
  <c r="R208"/>
  <c r="P208"/>
  <c r="BI203"/>
  <c r="BH203"/>
  <c r="BG203"/>
  <c r="BF203"/>
  <c r="T203"/>
  <c r="R203"/>
  <c r="P203"/>
  <c r="BI198"/>
  <c r="BH198"/>
  <c r="BG198"/>
  <c r="BF198"/>
  <c r="T198"/>
  <c r="R198"/>
  <c r="P198"/>
  <c r="BI194"/>
  <c r="BH194"/>
  <c r="BG194"/>
  <c r="BF194"/>
  <c r="T194"/>
  <c r="R194"/>
  <c r="P194"/>
  <c r="BI189"/>
  <c r="BH189"/>
  <c r="BG189"/>
  <c r="BF189"/>
  <c r="T189"/>
  <c r="R189"/>
  <c r="P189"/>
  <c r="BI185"/>
  <c r="BH185"/>
  <c r="BG185"/>
  <c r="BF185"/>
  <c r="T185"/>
  <c r="R185"/>
  <c r="P185"/>
  <c r="BI183"/>
  <c r="BH183"/>
  <c r="BG183"/>
  <c r="BF183"/>
  <c r="T183"/>
  <c r="R183"/>
  <c r="P183"/>
  <c r="BI178"/>
  <c r="BH178"/>
  <c r="BG178"/>
  <c r="BF178"/>
  <c r="T178"/>
  <c r="R178"/>
  <c r="P178"/>
  <c r="BI173"/>
  <c r="BH173"/>
  <c r="BG173"/>
  <c r="BF173"/>
  <c r="T173"/>
  <c r="R173"/>
  <c r="P173"/>
  <c r="BI170"/>
  <c r="BH170"/>
  <c r="BG170"/>
  <c r="BF170"/>
  <c r="T170"/>
  <c r="R170"/>
  <c r="P170"/>
  <c r="BI169"/>
  <c r="BH169"/>
  <c r="BG169"/>
  <c r="BF169"/>
  <c r="T169"/>
  <c r="R169"/>
  <c r="P169"/>
  <c r="BI164"/>
  <c r="BH164"/>
  <c r="BG164"/>
  <c r="BF164"/>
  <c r="T164"/>
  <c r="R164"/>
  <c r="P164"/>
  <c r="BI159"/>
  <c r="BH159"/>
  <c r="BG159"/>
  <c r="BF159"/>
  <c r="T159"/>
  <c r="R159"/>
  <c r="P159"/>
  <c r="J152"/>
  <c r="F152"/>
  <c r="F150"/>
  <c r="E148"/>
  <c r="BI135"/>
  <c r="BH135"/>
  <c r="BG135"/>
  <c r="BF135"/>
  <c r="BI134"/>
  <c r="BH134"/>
  <c r="BG134"/>
  <c r="BF134"/>
  <c r="BE134"/>
  <c r="BI133"/>
  <c r="BH133"/>
  <c r="BG133"/>
  <c r="BF133"/>
  <c r="BE133"/>
  <c r="BI132"/>
  <c r="BH132"/>
  <c r="BG132"/>
  <c r="BF132"/>
  <c r="BE132"/>
  <c r="BI131"/>
  <c r="BH131"/>
  <c r="BG131"/>
  <c r="BF131"/>
  <c r="BE131"/>
  <c r="BI130"/>
  <c r="BH130"/>
  <c r="BG130"/>
  <c r="BF130"/>
  <c r="BE130"/>
  <c r="J91"/>
  <c r="F91"/>
  <c r="F89"/>
  <c r="E87"/>
  <c r="J24"/>
  <c r="E24"/>
  <c r="J153"/>
  <c r="J23"/>
  <c r="J18"/>
  <c r="E18"/>
  <c r="F153"/>
  <c r="J17"/>
  <c r="J12"/>
  <c r="J150"/>
  <c r="E7"/>
  <c r="E146"/>
  <c i="1" r="L90"/>
  <c r="AM90"/>
  <c r="AM89"/>
  <c r="L89"/>
  <c r="AM87"/>
  <c r="L87"/>
  <c r="L85"/>
  <c r="L84"/>
  <c i="2" r="J2025"/>
  <c r="BK1913"/>
  <c r="BK1806"/>
  <c r="BK1649"/>
  <c r="J1536"/>
  <c r="BK1507"/>
  <c r="J1473"/>
  <c r="J1447"/>
  <c r="BK1391"/>
  <c r="BK1331"/>
  <c r="BK1317"/>
  <c r="J1290"/>
  <c r="BK1264"/>
  <c r="J1246"/>
  <c r="BK1215"/>
  <c r="BK1203"/>
  <c r="BK1181"/>
  <c r="BK1155"/>
  <c r="J1131"/>
  <c r="J1096"/>
  <c r="J1053"/>
  <c r="J1018"/>
  <c r="BK932"/>
  <c r="J840"/>
  <c r="J805"/>
  <c r="J712"/>
  <c r="BK672"/>
  <c r="BK652"/>
  <c r="J618"/>
  <c r="BK598"/>
  <c r="J569"/>
  <c r="BK548"/>
  <c r="J524"/>
  <c r="BK493"/>
  <c r="J461"/>
  <c r="J446"/>
  <c r="J393"/>
  <c r="BK357"/>
  <c r="BK272"/>
  <c r="BK215"/>
  <c r="BK178"/>
  <c r="BK159"/>
  <c r="BK2028"/>
  <c r="J1780"/>
  <c r="J1606"/>
  <c r="J1551"/>
  <c r="BK1526"/>
  <c r="J1446"/>
  <c r="J1412"/>
  <c r="J1365"/>
  <c r="J1293"/>
  <c r="J1248"/>
  <c r="J1234"/>
  <c r="J1215"/>
  <c r="J1172"/>
  <c r="J1154"/>
  <c r="J1113"/>
  <c r="J1101"/>
  <c r="J1079"/>
  <c r="J1056"/>
  <c r="BK1034"/>
  <c r="BK1015"/>
  <c r="J998"/>
  <c r="J880"/>
  <c r="J815"/>
  <c r="BK774"/>
  <c r="BK724"/>
  <c r="J693"/>
  <c r="J672"/>
  <c r="BK644"/>
  <c r="J609"/>
  <c r="J563"/>
  <c r="J549"/>
  <c r="J513"/>
  <c r="BK482"/>
  <c r="BK405"/>
  <c r="J361"/>
  <c r="BK323"/>
  <c r="BK291"/>
  <c r="J276"/>
  <c r="BK253"/>
  <c r="BK231"/>
  <c r="BK203"/>
  <c r="J178"/>
  <c r="J159"/>
  <c r="BK2013"/>
  <c r="J1806"/>
  <c r="BK1705"/>
  <c r="J1556"/>
  <c r="J1487"/>
  <c r="BK1447"/>
  <c r="J1410"/>
  <c r="J1317"/>
  <c r="BK1290"/>
  <c r="J1262"/>
  <c r="J1255"/>
  <c r="J1243"/>
  <c r="BK1222"/>
  <c r="BK1216"/>
  <c r="J1203"/>
  <c r="BK1167"/>
  <c r="J1130"/>
  <c r="J1099"/>
  <c r="BK1065"/>
  <c r="BK1046"/>
  <c r="J1008"/>
  <c r="J978"/>
  <c r="J945"/>
  <c r="J838"/>
  <c r="BK799"/>
  <c r="J733"/>
  <c r="BK712"/>
  <c r="BK693"/>
  <c r="J623"/>
  <c r="J567"/>
  <c r="J544"/>
  <c r="J526"/>
  <c r="BK513"/>
  <c r="BK495"/>
  <c r="J469"/>
  <c r="BK431"/>
  <c r="BK401"/>
  <c r="J323"/>
  <c r="J253"/>
  <c r="BK224"/>
  <c r="J189"/>
  <c r="J170"/>
  <c r="J2037"/>
  <c r="J1920"/>
  <c r="J1734"/>
  <c r="J1649"/>
  <c r="J1563"/>
  <c r="J1524"/>
  <c r="BK1461"/>
  <c r="J1406"/>
  <c r="J1326"/>
  <c r="BK1276"/>
  <c r="J1267"/>
  <c r="BK1248"/>
  <c r="J1222"/>
  <c r="J1198"/>
  <c r="BK1172"/>
  <c r="J1107"/>
  <c r="J1065"/>
  <c r="BK1030"/>
  <c r="BK1018"/>
  <c r="BK978"/>
  <c r="BK889"/>
  <c r="BK811"/>
  <c r="BK793"/>
  <c r="BK718"/>
  <c r="BK699"/>
  <c r="BK619"/>
  <c r="J570"/>
  <c r="BK554"/>
  <c r="J539"/>
  <c r="J510"/>
  <c r="BK461"/>
  <c r="J431"/>
  <c r="BK397"/>
  <c r="J333"/>
  <c r="J272"/>
  <c r="BK234"/>
  <c r="J215"/>
  <c r="BK194"/>
  <c i="3" r="BK232"/>
  <c r="BK225"/>
  <c r="J223"/>
  <c r="J207"/>
  <c r="J193"/>
  <c r="BK170"/>
  <c r="BK164"/>
  <c r="J153"/>
  <c r="J146"/>
  <c r="J232"/>
  <c r="BK227"/>
  <c r="J216"/>
  <c r="BK200"/>
  <c r="BK197"/>
  <c r="BK183"/>
  <c r="BK178"/>
  <c r="J174"/>
  <c r="J156"/>
  <c r="BK142"/>
  <c r="BK229"/>
  <c r="J222"/>
  <c r="BK199"/>
  <c r="J183"/>
  <c r="J179"/>
  <c r="BK166"/>
  <c r="J157"/>
  <c r="BK150"/>
  <c r="J137"/>
  <c r="J221"/>
  <c r="BK211"/>
  <c r="J200"/>
  <c r="J186"/>
  <c r="BK174"/>
  <c r="J161"/>
  <c r="J152"/>
  <c r="BK149"/>
  <c r="BK138"/>
  <c i="4" r="BK701"/>
  <c r="J688"/>
  <c r="J650"/>
  <c r="BK593"/>
  <c r="BK568"/>
  <c r="BK533"/>
  <c r="J477"/>
  <c r="J435"/>
  <c r="J389"/>
  <c r="BK349"/>
  <c r="BK292"/>
  <c r="BK254"/>
  <c r="BK236"/>
  <c r="BK184"/>
  <c r="BK160"/>
  <c r="BK705"/>
  <c r="J666"/>
  <c r="J639"/>
  <c r="J603"/>
  <c r="BK538"/>
  <c r="J503"/>
  <c r="BK477"/>
  <c r="BK447"/>
  <c r="BK423"/>
  <c r="BK384"/>
  <c r="BK326"/>
  <c r="BK277"/>
  <c r="BK245"/>
  <c r="J201"/>
  <c r="J141"/>
  <c r="BK688"/>
  <c r="J676"/>
  <c r="BK659"/>
  <c r="J618"/>
  <c r="J588"/>
  <c r="BK558"/>
  <c r="J482"/>
  <c r="BK435"/>
  <c r="BK411"/>
  <c r="J368"/>
  <c r="J340"/>
  <c r="BK287"/>
  <c r="BK250"/>
  <c r="BK201"/>
  <c r="BK155"/>
  <c r="BK634"/>
  <c r="BK563"/>
  <c r="J533"/>
  <c r="BK503"/>
  <c r="BK487"/>
  <c r="J447"/>
  <c r="J373"/>
  <c r="J353"/>
  <c r="J326"/>
  <c r="BK282"/>
  <c r="BK231"/>
  <c r="J194"/>
  <c r="J174"/>
  <c r="BK142"/>
  <c i="5" r="J159"/>
  <c r="BK154"/>
  <c r="J158"/>
  <c r="J148"/>
  <c r="J138"/>
  <c r="J152"/>
  <c r="J144"/>
  <c r="BK140"/>
  <c i="6" r="J150"/>
  <c r="BK140"/>
  <c r="BK160"/>
  <c r="J154"/>
  <c r="BK144"/>
  <c r="J163"/>
  <c i="7" r="BK142"/>
  <c r="J156"/>
  <c r="J146"/>
  <c r="J161"/>
  <c r="BK150"/>
  <c r="J160"/>
  <c r="BK144"/>
  <c r="J138"/>
  <c i="8" r="J161"/>
  <c r="J142"/>
  <c r="BK144"/>
  <c r="BK163"/>
  <c r="BK154"/>
  <c r="BK158"/>
  <c r="J144"/>
  <c i="9" r="J163"/>
  <c r="BK142"/>
  <c r="BK161"/>
  <c r="BK156"/>
  <c r="J157"/>
  <c r="BK150"/>
  <c r="BK157"/>
  <c r="J146"/>
  <c r="J142"/>
  <c i="10" r="J157"/>
  <c r="BK144"/>
  <c r="J159"/>
  <c i="11" r="BK145"/>
  <c r="BK138"/>
  <c i="12" r="J149"/>
  <c r="BK142"/>
  <c r="BK147"/>
  <c r="J154"/>
  <c r="J142"/>
  <c i="13" r="J156"/>
  <c r="J144"/>
  <c r="J151"/>
  <c r="BK142"/>
  <c r="BK141"/>
  <c r="BK156"/>
  <c r="J150"/>
  <c i="14" r="BK167"/>
  <c r="J153"/>
  <c r="J144"/>
  <c r="BK170"/>
  <c r="BK168"/>
  <c r="J158"/>
  <c r="BK152"/>
  <c r="BK139"/>
  <c r="J168"/>
  <c r="J164"/>
  <c r="J145"/>
  <c r="BK138"/>
  <c r="BK163"/>
  <c r="BK153"/>
  <c r="BK144"/>
  <c r="J138"/>
  <c i="15" r="BK408"/>
  <c r="BK386"/>
  <c r="J377"/>
  <c r="BK368"/>
  <c r="J357"/>
  <c r="BK347"/>
  <c r="BK345"/>
  <c r="J330"/>
  <c r="J322"/>
  <c r="J311"/>
  <c r="J286"/>
  <c r="BK280"/>
  <c r="J275"/>
  <c r="BK272"/>
  <c r="J261"/>
  <c r="J256"/>
  <c r="BK246"/>
  <c r="BK240"/>
  <c r="J234"/>
  <c r="J224"/>
  <c r="J217"/>
  <c r="BK212"/>
  <c r="BK200"/>
  <c r="BK190"/>
  <c r="BK176"/>
  <c r="J169"/>
  <c r="BK164"/>
  <c r="J158"/>
  <c r="BK149"/>
  <c r="J417"/>
  <c r="J413"/>
  <c r="BK383"/>
  <c r="BK375"/>
  <c r="J369"/>
  <c r="J363"/>
  <c r="J350"/>
  <c r="BK339"/>
  <c r="BK332"/>
  <c r="BK328"/>
  <c r="BK314"/>
  <c r="BK309"/>
  <c r="BK304"/>
  <c r="BK293"/>
  <c r="BK290"/>
  <c r="BK281"/>
  <c r="J272"/>
  <c r="J267"/>
  <c r="J258"/>
  <c r="J251"/>
  <c r="J239"/>
  <c r="BK226"/>
  <c r="BK221"/>
  <c r="BK209"/>
  <c r="BK202"/>
  <c r="J181"/>
  <c r="J171"/>
  <c r="BK158"/>
  <c r="J152"/>
  <c r="J143"/>
  <c r="BK415"/>
  <c r="BK407"/>
  <c r="BK384"/>
  <c r="BK374"/>
  <c r="BK361"/>
  <c r="J353"/>
  <c r="J347"/>
  <c r="J339"/>
  <c r="J332"/>
  <c r="J326"/>
  <c r="BK318"/>
  <c r="J314"/>
  <c r="J309"/>
  <c r="J303"/>
  <c r="J297"/>
  <c r="J290"/>
  <c r="J270"/>
  <c r="BK262"/>
  <c r="BK253"/>
  <c r="BK249"/>
  <c r="J242"/>
  <c r="J235"/>
  <c r="BK232"/>
  <c r="BK228"/>
  <c r="BK220"/>
  <c r="J209"/>
  <c r="BK192"/>
  <c r="BK168"/>
  <c r="J162"/>
  <c r="BK153"/>
  <c r="J422"/>
  <c r="J411"/>
  <c r="BK405"/>
  <c r="BK373"/>
  <c r="J368"/>
  <c r="BK358"/>
  <c r="BK353"/>
  <c r="BK348"/>
  <c r="BK340"/>
  <c r="J324"/>
  <c r="BK298"/>
  <c r="BK291"/>
  <c r="BK284"/>
  <c r="BK274"/>
  <c r="BK266"/>
  <c r="J263"/>
  <c r="J247"/>
  <c r="BK242"/>
  <c r="BK227"/>
  <c r="J222"/>
  <c r="BK218"/>
  <c r="BK211"/>
  <c r="J200"/>
  <c r="J189"/>
  <c r="BK173"/>
  <c r="J167"/>
  <c r="BK156"/>
  <c i="16" r="BK416"/>
  <c r="J411"/>
  <c r="BK404"/>
  <c r="J393"/>
  <c r="BK389"/>
  <c r="J377"/>
  <c r="BK372"/>
  <c r="BK364"/>
  <c r="BK359"/>
  <c r="J351"/>
  <c r="BK338"/>
  <c r="J330"/>
  <c r="J321"/>
  <c r="J307"/>
  <c r="J297"/>
  <c r="J288"/>
  <c r="J277"/>
  <c r="BK270"/>
  <c r="J261"/>
  <c r="BK251"/>
  <c r="J241"/>
  <c r="BK235"/>
  <c r="J228"/>
  <c r="BK220"/>
  <c r="J217"/>
  <c r="J211"/>
  <c r="J207"/>
  <c r="J202"/>
  <c r="J192"/>
  <c r="BK184"/>
  <c r="J177"/>
  <c r="BK171"/>
  <c r="J164"/>
  <c r="J154"/>
  <c r="J401"/>
  <c r="BK388"/>
  <c r="BK383"/>
  <c r="J378"/>
  <c r="BK370"/>
  <c r="J364"/>
  <c r="BK356"/>
  <c r="J347"/>
  <c r="BK343"/>
  <c r="J335"/>
  <c r="J332"/>
  <c r="BK325"/>
  <c r="J308"/>
  <c r="BK294"/>
  <c r="J286"/>
  <c r="BK269"/>
  <c r="J264"/>
  <c r="J252"/>
  <c r="BK250"/>
  <c r="J235"/>
  <c r="BK221"/>
  <c r="BK214"/>
  <c r="J206"/>
  <c r="J198"/>
  <c r="BK192"/>
  <c r="J183"/>
  <c r="BK179"/>
  <c r="BK173"/>
  <c r="J168"/>
  <c r="BK160"/>
  <c r="BK417"/>
  <c r="BK407"/>
  <c r="J402"/>
  <c r="BK396"/>
  <c r="BK387"/>
  <c r="BK380"/>
  <c r="J376"/>
  <c r="J365"/>
  <c r="BK355"/>
  <c r="BK346"/>
  <c r="BK334"/>
  <c r="BK327"/>
  <c r="J320"/>
  <c r="J313"/>
  <c r="J309"/>
  <c r="BK305"/>
  <c r="BK296"/>
  <c r="BK290"/>
  <c r="BK286"/>
  <c r="BK283"/>
  <c r="BK276"/>
  <c r="J268"/>
  <c r="BK261"/>
  <c r="J258"/>
  <c r="BK248"/>
  <c r="BK243"/>
  <c r="BK239"/>
  <c r="BK231"/>
  <c r="BK218"/>
  <c r="BK207"/>
  <c r="BK201"/>
  <c r="J194"/>
  <c r="BK187"/>
  <c r="J178"/>
  <c r="BK172"/>
  <c r="J160"/>
  <c r="J407"/>
  <c r="J400"/>
  <c r="BK391"/>
  <c r="J384"/>
  <c r="J374"/>
  <c r="J363"/>
  <c r="J352"/>
  <c r="J345"/>
  <c r="J339"/>
  <c r="J325"/>
  <c r="J318"/>
  <c r="J301"/>
  <c r="BK292"/>
  <c r="BK281"/>
  <c r="J275"/>
  <c r="J271"/>
  <c r="BK266"/>
  <c r="BK253"/>
  <c r="BK244"/>
  <c r="BK238"/>
  <c r="J227"/>
  <c r="BK222"/>
  <c r="J214"/>
  <c r="J205"/>
  <c r="J193"/>
  <c r="J185"/>
  <c r="BK158"/>
  <c r="J151"/>
  <c i="17" r="BK158"/>
  <c r="J155"/>
  <c r="BK160"/>
  <c r="J149"/>
  <c r="J142"/>
  <c r="J138"/>
  <c r="BK155"/>
  <c r="BK144"/>
  <c i="18" r="BK155"/>
  <c r="BK149"/>
  <c r="BK145"/>
  <c r="J132"/>
  <c r="J155"/>
  <c r="J149"/>
  <c r="J143"/>
  <c r="BK139"/>
  <c r="J138"/>
  <c i="19" r="BK172"/>
  <c r="J169"/>
  <c r="J160"/>
  <c r="BK149"/>
  <c r="BK144"/>
  <c r="J136"/>
  <c r="BK173"/>
  <c r="J159"/>
  <c r="BK155"/>
  <c r="BK147"/>
  <c r="BK136"/>
  <c r="BK181"/>
  <c r="J174"/>
  <c r="BK167"/>
  <c r="BK159"/>
  <c r="J151"/>
  <c r="BK143"/>
  <c r="J138"/>
  <c r="BK180"/>
  <c r="BK174"/>
  <c r="J168"/>
  <c r="BK157"/>
  <c r="BK151"/>
  <c r="BK146"/>
  <c r="BK137"/>
  <c i="20" r="BK148"/>
  <c r="BK135"/>
  <c r="BK146"/>
  <c r="J135"/>
  <c r="J152"/>
  <c r="J142"/>
  <c i="2" r="J2052"/>
  <c r="BK1908"/>
  <c r="BK1711"/>
  <c r="J1598"/>
  <c r="BK1540"/>
  <c r="BK1524"/>
  <c r="BK1487"/>
  <c r="J1455"/>
  <c r="BK1410"/>
  <c r="BK1387"/>
  <c r="BK1326"/>
  <c r="BK1307"/>
  <c r="BK1270"/>
  <c r="J1257"/>
  <c r="BK1234"/>
  <c r="J1211"/>
  <c r="BK1191"/>
  <c r="J1170"/>
  <c r="J1150"/>
  <c r="BK1072"/>
  <c r="BK1056"/>
  <c r="J1024"/>
  <c r="J1005"/>
  <c r="J916"/>
  <c r="J811"/>
  <c r="BK726"/>
  <c r="BK709"/>
  <c r="J668"/>
  <c r="J644"/>
  <c r="BK623"/>
  <c r="J604"/>
  <c r="BK573"/>
  <c r="BK559"/>
  <c r="BK539"/>
  <c r="J504"/>
  <c r="BK489"/>
  <c r="J475"/>
  <c r="BK410"/>
  <c r="BK345"/>
  <c r="J302"/>
  <c r="BK219"/>
  <c r="BK185"/>
  <c r="BK169"/>
  <c r="BK2041"/>
  <c r="J1908"/>
  <c r="J1658"/>
  <c r="J1602"/>
  <c r="J1546"/>
  <c r="J1461"/>
  <c r="J1404"/>
  <c r="BK1371"/>
  <c r="J1298"/>
  <c r="J1276"/>
  <c r="J1239"/>
  <c r="BK1226"/>
  <c r="J1193"/>
  <c r="BK1150"/>
  <c r="BK1130"/>
  <c r="BK1096"/>
  <c r="BK1083"/>
  <c r="J1063"/>
  <c r="J1038"/>
  <c r="BK1008"/>
  <c r="J984"/>
  <c r="J952"/>
  <c r="BK840"/>
  <c r="BK809"/>
  <c r="J791"/>
  <c r="J718"/>
  <c r="BK675"/>
  <c r="BK660"/>
  <c r="BK631"/>
  <c r="J573"/>
  <c r="J554"/>
  <c r="BK526"/>
  <c r="J495"/>
  <c r="BK469"/>
  <c r="BK389"/>
  <c r="J334"/>
  <c r="J314"/>
  <c r="J285"/>
  <c r="J243"/>
  <c r="J233"/>
  <c r="J209"/>
  <c r="BK189"/>
  <c r="J173"/>
  <c r="BK2037"/>
  <c r="J1903"/>
  <c r="BK1780"/>
  <c r="BK1598"/>
  <c r="J1507"/>
  <c r="BK1451"/>
  <c r="BK1428"/>
  <c r="J1331"/>
  <c r="BK1294"/>
  <c r="BK1280"/>
  <c r="BK1257"/>
  <c r="BK1247"/>
  <c r="BK1230"/>
  <c r="J1219"/>
  <c r="BK1208"/>
  <c r="BK1188"/>
  <c r="J1155"/>
  <c r="BK1104"/>
  <c r="J1068"/>
  <c r="BK1049"/>
  <c r="J1015"/>
  <c r="BK984"/>
  <c r="J957"/>
  <c r="BK849"/>
  <c r="J823"/>
  <c r="J774"/>
  <c r="J714"/>
  <c r="J699"/>
  <c r="BK656"/>
  <c r="J619"/>
  <c r="BK558"/>
  <c r="J538"/>
  <c r="J522"/>
  <c r="BK498"/>
  <c r="BK472"/>
  <c r="J456"/>
  <c r="BK425"/>
  <c r="J389"/>
  <c r="BK314"/>
  <c r="BK233"/>
  <c r="J183"/>
  <c i="1" r="AS98"/>
  <c i="2" r="BK1536"/>
  <c r="BK1473"/>
  <c r="BK1412"/>
  <c r="BK1330"/>
  <c r="J1280"/>
  <c r="BK1262"/>
  <c r="BK1243"/>
  <c r="J1216"/>
  <c r="BK1193"/>
  <c r="J1175"/>
  <c r="J1110"/>
  <c r="J1076"/>
  <c r="BK1038"/>
  <c r="BK1005"/>
  <c r="BK952"/>
  <c r="J825"/>
  <c r="J799"/>
  <c r="BK778"/>
  <c r="J709"/>
  <c r="J675"/>
  <c r="BK604"/>
  <c r="J559"/>
  <c r="BK544"/>
  <c r="BK535"/>
  <c r="J501"/>
  <c r="J472"/>
  <c r="J425"/>
  <c r="BK368"/>
  <c r="BK327"/>
  <c r="BK276"/>
  <c r="BK243"/>
  <c r="BK212"/>
  <c r="J185"/>
  <c i="3" r="J231"/>
  <c r="BK221"/>
  <c r="BK208"/>
  <c r="BK194"/>
  <c r="J176"/>
  <c r="J168"/>
  <c r="BK162"/>
  <c r="BK151"/>
  <c r="J147"/>
  <c r="J235"/>
  <c r="J228"/>
  <c r="J217"/>
  <c r="BK202"/>
  <c r="J187"/>
  <c r="J181"/>
  <c r="BK176"/>
  <c r="BK159"/>
  <c r="J145"/>
  <c r="BK230"/>
  <c r="BK223"/>
  <c r="J208"/>
  <c r="BK180"/>
  <c r="J167"/>
  <c r="BK160"/>
  <c r="BK155"/>
  <c r="J148"/>
  <c r="J225"/>
  <c r="BK217"/>
  <c r="J202"/>
  <c r="BK190"/>
  <c r="J177"/>
  <c r="J170"/>
  <c r="J166"/>
  <c r="J160"/>
  <c r="BK153"/>
  <c r="BK146"/>
  <c r="BK137"/>
  <c i="4" r="BK672"/>
  <c r="J655"/>
  <c r="BK603"/>
  <c r="BK583"/>
  <c r="BK553"/>
  <c r="J523"/>
  <c r="BK462"/>
  <c r="J411"/>
  <c r="BK395"/>
  <c r="J357"/>
  <c r="J307"/>
  <c r="J260"/>
  <c r="J243"/>
  <c r="BK208"/>
  <c r="BK169"/>
  <c r="J142"/>
  <c r="J696"/>
  <c r="J661"/>
  <c r="BK650"/>
  <c r="BK629"/>
  <c r="J583"/>
  <c r="BK513"/>
  <c r="J492"/>
  <c r="BK442"/>
  <c r="J416"/>
  <c r="BK363"/>
  <c r="BK314"/>
  <c r="J282"/>
  <c r="J254"/>
  <c r="J217"/>
  <c r="J160"/>
  <c r="J143"/>
  <c r="BK692"/>
  <c r="J680"/>
  <c r="J624"/>
  <c r="J593"/>
  <c r="J568"/>
  <c r="J528"/>
  <c r="BK471"/>
  <c r="BK431"/>
  <c r="J404"/>
  <c r="BK357"/>
  <c r="J302"/>
  <c r="BK260"/>
  <c r="J231"/>
  <c r="J149"/>
  <c r="BK624"/>
  <c r="J598"/>
  <c r="J553"/>
  <c r="BK518"/>
  <c r="BK498"/>
  <c r="J453"/>
  <c r="BK379"/>
  <c r="J349"/>
  <c r="J314"/>
  <c r="J277"/>
  <c r="BK217"/>
  <c r="J184"/>
  <c r="J155"/>
  <c i="5" r="BK161"/>
  <c r="BK158"/>
  <c r="BK152"/>
  <c r="J161"/>
  <c r="J153"/>
  <c r="BK156"/>
  <c r="BK148"/>
  <c i="6" r="J165"/>
  <c r="J158"/>
  <c r="BK152"/>
  <c r="BK142"/>
  <c r="BK150"/>
  <c r="J142"/>
  <c r="BK162"/>
  <c r="J160"/>
  <c r="BK148"/>
  <c i="7" r="J140"/>
  <c r="J148"/>
  <c i="6" r="F41"/>
  <c i="8" r="BK146"/>
  <c r="BK152"/>
  <c r="BK142"/>
  <c r="BK138"/>
  <c i="9" r="J158"/>
  <c r="J140"/>
  <c r="BK160"/>
  <c r="BK148"/>
  <c r="BK151"/>
  <c r="BK146"/>
  <c r="J160"/>
  <c r="J151"/>
  <c i="10" r="BK159"/>
  <c r="BK151"/>
  <c r="J151"/>
  <c r="BK148"/>
  <c r="BK146"/>
  <c r="J156"/>
  <c r="J155"/>
  <c r="BK150"/>
  <c r="J144"/>
  <c r="BK142"/>
  <c r="J140"/>
  <c r="BK157"/>
  <c r="J148"/>
  <c r="J142"/>
  <c r="BK140"/>
  <c r="J138"/>
  <c i="11" r="J146"/>
  <c r="J141"/>
  <c r="BK139"/>
  <c r="J148"/>
  <c r="J145"/>
  <c r="J143"/>
  <c r="J138"/>
  <c r="BK148"/>
  <c r="BK146"/>
  <c r="BK141"/>
  <c i="12" r="J144"/>
  <c r="J152"/>
  <c r="BK145"/>
  <c r="BK144"/>
  <c r="BK152"/>
  <c i="13" r="J140"/>
  <c r="J149"/>
  <c r="BK152"/>
  <c r="BK145"/>
  <c r="J142"/>
  <c r="BK153"/>
  <c r="BK149"/>
  <c i="14" r="BK155"/>
  <c r="BK145"/>
  <c r="J141"/>
  <c r="J170"/>
  <c r="J154"/>
  <c r="BK151"/>
  <c r="J142"/>
  <c r="BK164"/>
  <c r="BK160"/>
  <c r="BK154"/>
  <c r="BK147"/>
  <c i="15" r="J418"/>
  <c r="BK410"/>
  <c r="J387"/>
  <c r="BK371"/>
  <c r="J365"/>
  <c r="J355"/>
  <c r="BK337"/>
  <c r="J325"/>
  <c r="BK302"/>
  <c r="BK288"/>
  <c r="J281"/>
  <c r="BK273"/>
  <c r="J266"/>
  <c r="J257"/>
  <c r="J252"/>
  <c r="BK241"/>
  <c r="BK237"/>
  <c r="BK233"/>
  <c r="BK225"/>
  <c r="J220"/>
  <c r="J214"/>
  <c r="J205"/>
  <c r="BK199"/>
  <c r="J184"/>
  <c r="BK174"/>
  <c r="BK170"/>
  <c r="J165"/>
  <c r="J156"/>
  <c r="BK152"/>
  <c r="BK147"/>
  <c r="J415"/>
  <c r="J384"/>
  <c r="J372"/>
  <c r="BK365"/>
  <c r="J361"/>
  <c r="J342"/>
  <c r="J337"/>
  <c r="BK330"/>
  <c r="J323"/>
  <c r="BK312"/>
  <c r="J308"/>
  <c r="BK301"/>
  <c r="J291"/>
  <c r="J285"/>
  <c r="J277"/>
  <c r="BK271"/>
  <c r="J264"/>
  <c r="BK257"/>
  <c r="BK250"/>
  <c r="BK238"/>
  <c r="BK224"/>
  <c r="BK214"/>
  <c r="BK210"/>
  <c r="BK189"/>
  <c r="BK180"/>
  <c r="J170"/>
  <c r="BK161"/>
  <c r="J153"/>
  <c r="BK144"/>
  <c r="J410"/>
  <c r="J383"/>
  <c r="J375"/>
  <c r="BK364"/>
  <c r="J354"/>
  <c r="J349"/>
  <c r="BK344"/>
  <c r="J328"/>
  <c r="BK320"/>
  <c r="BK315"/>
  <c r="BK310"/>
  <c r="BK305"/>
  <c r="BK299"/>
  <c r="J293"/>
  <c r="J279"/>
  <c r="BK269"/>
  <c r="BK263"/>
  <c r="BK260"/>
  <c r="BK251"/>
  <c r="BK248"/>
  <c r="J241"/>
  <c r="BK234"/>
  <c r="J231"/>
  <c r="J227"/>
  <c r="J215"/>
  <c r="J195"/>
  <c r="J176"/>
  <c r="BK166"/>
  <c r="J157"/>
  <c r="BK146"/>
  <c r="BK418"/>
  <c r="J408"/>
  <c r="BK387"/>
  <c r="BK370"/>
  <c r="J362"/>
  <c r="BK355"/>
  <c r="J336"/>
  <c r="BK322"/>
  <c r="J304"/>
  <c r="J296"/>
  <c r="BK294"/>
  <c r="J288"/>
  <c r="J282"/>
  <c r="J278"/>
  <c r="BK268"/>
  <c r="J254"/>
  <c r="BK245"/>
  <c r="J236"/>
  <c r="J225"/>
  <c r="BK219"/>
  <c r="BK215"/>
  <c r="BK208"/>
  <c r="BK195"/>
  <c r="BK179"/>
  <c r="BK169"/>
  <c r="J159"/>
  <c r="J147"/>
  <c i="16" r="J413"/>
  <c r="J405"/>
  <c r="J396"/>
  <c r="BK385"/>
  <c r="J373"/>
  <c r="J366"/>
  <c r="J362"/>
  <c r="J358"/>
  <c r="BK350"/>
  <c r="J342"/>
  <c r="J331"/>
  <c r="BK313"/>
  <c r="BK299"/>
  <c r="J294"/>
  <c r="J278"/>
  <c r="BK274"/>
  <c r="BK264"/>
  <c r="BK256"/>
  <c r="J248"/>
  <c r="J238"/>
  <c r="J230"/>
  <c r="J221"/>
  <c r="J218"/>
  <c r="BK210"/>
  <c r="BK205"/>
  <c r="BK194"/>
  <c r="J187"/>
  <c r="J180"/>
  <c r="J172"/>
  <c r="BK168"/>
  <c r="J158"/>
  <c r="BK413"/>
  <c r="BK394"/>
  <c r="J385"/>
  <c r="BK381"/>
  <c r="BK376"/>
  <c r="J368"/>
  <c r="BK365"/>
  <c r="BK357"/>
  <c r="BK352"/>
  <c r="BK345"/>
  <c r="BK339"/>
  <c r="J336"/>
  <c r="BK331"/>
  <c r="BK318"/>
  <c r="J302"/>
  <c r="BK297"/>
  <c r="BK289"/>
  <c r="J279"/>
  <c r="J266"/>
  <c r="BK259"/>
  <c r="J251"/>
  <c r="BK242"/>
  <c r="J232"/>
  <c r="BK219"/>
  <c r="J213"/>
  <c r="BK202"/>
  <c r="BK196"/>
  <c r="J186"/>
  <c r="J182"/>
  <c r="J174"/>
  <c r="BK166"/>
  <c r="BK151"/>
  <c r="BK411"/>
  <c r="BK403"/>
  <c r="J394"/>
  <c r="J382"/>
  <c r="BK377"/>
  <c r="BK368"/>
  <c r="J356"/>
  <c r="J353"/>
  <c r="BK335"/>
  <c r="J329"/>
  <c r="BK322"/>
  <c r="J315"/>
  <c r="BK308"/>
  <c r="BK304"/>
  <c r="J295"/>
  <c r="J289"/>
  <c r="BK284"/>
  <c r="BK278"/>
  <c r="BK271"/>
  <c r="BK260"/>
  <c r="J249"/>
  <c r="J244"/>
  <c r="J234"/>
  <c r="BK230"/>
  <c r="BK216"/>
  <c r="J209"/>
  <c r="BK203"/>
  <c r="BK195"/>
  <c r="J189"/>
  <c r="BK183"/>
  <c r="BK177"/>
  <c r="J170"/>
  <c r="J148"/>
  <c r="J406"/>
  <c r="BK401"/>
  <c r="J395"/>
  <c r="BK375"/>
  <c r="J367"/>
  <c r="BK353"/>
  <c r="J349"/>
  <c r="BK340"/>
  <c r="BK332"/>
  <c r="J322"/>
  <c r="BK316"/>
  <c r="J304"/>
  <c r="BK295"/>
  <c r="J284"/>
  <c r="J274"/>
  <c r="J270"/>
  <c r="BK254"/>
  <c r="BK249"/>
  <c r="J240"/>
  <c r="BK229"/>
  <c r="J220"/>
  <c r="BK213"/>
  <c r="J203"/>
  <c r="J197"/>
  <c r="J190"/>
  <c r="BK178"/>
  <c r="BK155"/>
  <c i="17" r="J157"/>
  <c r="J154"/>
  <c r="J159"/>
  <c r="J147"/>
  <c r="J136"/>
  <c r="J160"/>
  <c r="BK154"/>
  <c r="BK142"/>
  <c i="18" r="J154"/>
  <c r="J148"/>
  <c r="J142"/>
  <c r="J158"/>
  <c r="BK154"/>
  <c r="BK150"/>
  <c r="J144"/>
  <c r="J140"/>
  <c r="J131"/>
  <c r="J156"/>
  <c r="J139"/>
  <c r="J135"/>
  <c r="J152"/>
  <c r="J146"/>
  <c r="BK142"/>
  <c r="J134"/>
  <c i="19" r="J167"/>
  <c r="J157"/>
  <c r="J146"/>
  <c r="BK140"/>
  <c r="J180"/>
  <c r="BK165"/>
  <c r="BK160"/>
  <c r="J156"/>
  <c r="J141"/>
  <c r="J135"/>
  <c r="BK178"/>
  <c r="J171"/>
  <c r="BK164"/>
  <c r="BK152"/>
  <c r="BK145"/>
  <c r="J140"/>
  <c r="BK134"/>
  <c r="J178"/>
  <c r="J172"/>
  <c r="J158"/>
  <c r="J152"/>
  <c r="BK142"/>
  <c i="20" r="BK151"/>
  <c r="J145"/>
  <c r="J148"/>
  <c r="J136"/>
  <c r="BK136"/>
  <c r="BK143"/>
  <c r="BK138"/>
  <c i="2" r="J2019"/>
  <c r="BK1833"/>
  <c r="BK1658"/>
  <c r="BK1546"/>
  <c r="J1521"/>
  <c r="BK1493"/>
  <c r="BK1472"/>
  <c r="BK1430"/>
  <c r="J1390"/>
  <c r="J1330"/>
  <c r="BK1311"/>
  <c r="BK1273"/>
  <c r="BK1255"/>
  <c r="J1226"/>
  <c r="BK1200"/>
  <c r="BK1175"/>
  <c r="BK1154"/>
  <c r="BK1101"/>
  <c r="BK1068"/>
  <c r="BK1043"/>
  <c r="BK1022"/>
  <c r="BK945"/>
  <c r="BK815"/>
  <c r="J730"/>
  <c r="BK710"/>
  <c r="BK695"/>
  <c r="BK648"/>
  <c r="J631"/>
  <c r="J581"/>
  <c r="BK563"/>
  <c r="BK540"/>
  <c r="BK510"/>
  <c r="J491"/>
  <c r="J482"/>
  <c r="BK451"/>
  <c r="J405"/>
  <c r="J318"/>
  <c r="J235"/>
  <c r="J203"/>
  <c r="BK170"/>
  <c i="1" r="AS110"/>
  <c i="2" r="BK1455"/>
  <c r="BK1406"/>
  <c r="J1387"/>
  <c r="J1304"/>
  <c r="BK1261"/>
  <c r="J1235"/>
  <c r="BK1224"/>
  <c r="J1208"/>
  <c r="J1166"/>
  <c r="BK1149"/>
  <c r="BK1131"/>
  <c r="J1104"/>
  <c r="BK1087"/>
  <c r="J1072"/>
  <c r="J1030"/>
  <c r="J1001"/>
  <c r="BK976"/>
  <c r="J849"/>
  <c r="BK838"/>
  <c r="J793"/>
  <c r="J749"/>
  <c r="J703"/>
  <c r="J685"/>
  <c r="J664"/>
  <c r="BK637"/>
  <c r="BK581"/>
  <c r="BK570"/>
  <c r="BK550"/>
  <c r="BK516"/>
  <c r="J489"/>
  <c r="J465"/>
  <c r="J397"/>
  <c r="J338"/>
  <c r="BK318"/>
  <c r="J281"/>
  <c r="J262"/>
  <c r="BK235"/>
  <c r="BK223"/>
  <c r="J198"/>
  <c r="BK183"/>
  <c r="J2028"/>
  <c r="BK1843"/>
  <c r="J1753"/>
  <c r="J1651"/>
  <c r="BK1563"/>
  <c r="BK1532"/>
  <c r="BK1459"/>
  <c r="BK1446"/>
  <c r="J1395"/>
  <c r="BK1298"/>
  <c r="J1294"/>
  <c r="J1264"/>
  <c r="BK1246"/>
  <c r="BK1219"/>
  <c r="BK1211"/>
  <c r="J1200"/>
  <c r="BK1183"/>
  <c r="J1149"/>
  <c r="BK1113"/>
  <c r="J1091"/>
  <c r="BK1053"/>
  <c r="BK1027"/>
  <c r="BK1001"/>
  <c r="J959"/>
  <c r="J889"/>
  <c r="BK835"/>
  <c r="BK797"/>
  <c r="BK730"/>
  <c r="J710"/>
  <c r="J689"/>
  <c r="J652"/>
  <c r="BK618"/>
  <c r="BK549"/>
  <c r="J535"/>
  <c r="J516"/>
  <c r="BK501"/>
  <c r="BK486"/>
  <c r="BK465"/>
  <c r="J416"/>
  <c r="J327"/>
  <c r="BK281"/>
  <c r="J231"/>
  <c r="J208"/>
  <c r="BK164"/>
  <c r="BK2019"/>
  <c r="BK1903"/>
  <c r="J1705"/>
  <c r="BK1606"/>
  <c r="J1540"/>
  <c r="BK1486"/>
  <c r="J1428"/>
  <c r="J1371"/>
  <c r="BK1304"/>
  <c r="J1270"/>
  <c r="J1261"/>
  <c r="BK1239"/>
  <c r="J1212"/>
  <c r="J1183"/>
  <c r="BK1170"/>
  <c r="J1087"/>
  <c r="J1049"/>
  <c r="J1022"/>
  <c r="BK998"/>
  <c r="J932"/>
  <c r="J835"/>
  <c r="BK805"/>
  <c r="J797"/>
  <c r="BK749"/>
  <c r="BK703"/>
  <c r="BK685"/>
  <c r="J598"/>
  <c r="J550"/>
  <c r="BK538"/>
  <c r="BK522"/>
  <c r="BK484"/>
  <c r="BK456"/>
  <c r="J442"/>
  <c r="BK393"/>
  <c r="J345"/>
  <c r="J307"/>
  <c r="BK266"/>
  <c r="J232"/>
  <c r="BK209"/>
  <c r="BK173"/>
  <c i="3" r="J227"/>
  <c r="BK218"/>
  <c r="J211"/>
  <c r="J198"/>
  <c r="J178"/>
  <c r="BK167"/>
  <c r="J155"/>
  <c r="BK148"/>
  <c r="J237"/>
  <c r="J229"/>
  <c r="J218"/>
  <c r="BK212"/>
  <c r="J199"/>
  <c r="J194"/>
  <c r="J182"/>
  <c r="BK177"/>
  <c r="J169"/>
  <c r="BK147"/>
  <c r="BK231"/>
  <c r="BK226"/>
  <c r="BK220"/>
  <c r="J197"/>
  <c r="BK181"/>
  <c r="BK168"/>
  <c r="BK161"/>
  <c r="BK152"/>
  <c r="J138"/>
  <c r="BK224"/>
  <c r="J219"/>
  <c r="J212"/>
  <c r="BK201"/>
  <c r="BK187"/>
  <c r="BK175"/>
  <c r="J163"/>
  <c r="BK154"/>
  <c r="J151"/>
  <c r="BK145"/>
  <c i="4" r="J705"/>
  <c r="BK676"/>
  <c r="J629"/>
  <c r="J573"/>
  <c r="BK548"/>
  <c r="J518"/>
  <c r="J458"/>
  <c r="BK404"/>
  <c r="J363"/>
  <c r="BK353"/>
  <c r="J297"/>
  <c r="J258"/>
  <c r="BK238"/>
  <c r="BK189"/>
  <c r="BK165"/>
  <c r="J701"/>
  <c r="BK680"/>
  <c r="BK655"/>
  <c r="J634"/>
  <c r="BK598"/>
  <c r="BK523"/>
  <c r="J498"/>
  <c r="BK467"/>
  <c r="J431"/>
  <c r="BK400"/>
  <c r="J321"/>
  <c r="BK302"/>
  <c r="BK258"/>
  <c r="BK226"/>
  <c r="BK149"/>
  <c r="BK709"/>
  <c r="J684"/>
  <c r="BK661"/>
  <c r="BK643"/>
  <c r="BK608"/>
  <c r="J563"/>
  <c r="J496"/>
  <c r="J467"/>
  <c r="BK427"/>
  <c r="J379"/>
  <c r="BK345"/>
  <c r="J292"/>
  <c r="BK265"/>
  <c r="BK243"/>
  <c r="J179"/>
  <c r="BK143"/>
  <c r="BK612"/>
  <c r="BK578"/>
  <c r="J548"/>
  <c r="J513"/>
  <c r="BK496"/>
  <c r="J462"/>
  <c r="J384"/>
  <c r="BK361"/>
  <c r="BK321"/>
  <c r="J287"/>
  <c r="J226"/>
  <c r="J189"/>
  <c r="J165"/>
  <c r="BK141"/>
  <c i="5" r="J142"/>
  <c r="BK159"/>
  <c r="BK150"/>
  <c r="BK144"/>
  <c r="BK153"/>
  <c r="BK146"/>
  <c r="BK142"/>
  <c i="6" r="BK154"/>
  <c r="J146"/>
  <c r="BK165"/>
  <c r="BK158"/>
  <c r="BK146"/>
  <c r="J140"/>
  <c r="J152"/>
  <c r="J144"/>
  <c r="BK138"/>
  <c i="7" r="BK160"/>
  <c r="BK138"/>
  <c r="J154"/>
  <c r="J163"/>
  <c r="BK154"/>
  <c r="BK146"/>
  <c r="BK156"/>
  <c r="J150"/>
  <c r="J142"/>
  <c i="8" r="J160"/>
  <c r="BK161"/>
  <c r="J154"/>
  <c r="J156"/>
  <c r="J152"/>
  <c r="BK148"/>
  <c r="BK160"/>
  <c r="J146"/>
  <c i="9" r="J150"/>
  <c r="BK163"/>
  <c r="J155"/>
  <c r="BK158"/>
  <c r="BK155"/>
  <c r="BK138"/>
  <c r="J152"/>
  <c r="J144"/>
  <c r="BK140"/>
  <c i="10" r="BK156"/>
  <c r="J150"/>
  <c r="BK155"/>
  <c i="11" r="BK143"/>
  <c r="J139"/>
  <c i="12" r="BK154"/>
  <c r="BK138"/>
  <c r="J140"/>
  <c r="J145"/>
  <c r="J147"/>
  <c r="BK140"/>
  <c i="13" r="BK155"/>
  <c r="J155"/>
  <c r="J145"/>
  <c r="J148"/>
  <c r="BK140"/>
  <c r="J152"/>
  <c r="BK148"/>
  <c r="J141"/>
  <c i="14" r="BK156"/>
  <c r="J147"/>
  <c r="BK142"/>
  <c r="J160"/>
  <c r="J157"/>
  <c r="J151"/>
  <c r="BK169"/>
  <c r="BK165"/>
  <c r="BK162"/>
  <c r="BK140"/>
  <c r="J169"/>
  <c r="J162"/>
  <c r="J156"/>
  <c r="BK148"/>
  <c r="J140"/>
  <c i="15" r="BK420"/>
  <c r="J380"/>
  <c r="BK369"/>
  <c r="J359"/>
  <c r="BK354"/>
  <c r="J346"/>
  <c r="J340"/>
  <c r="J321"/>
  <c r="J317"/>
  <c r="J315"/>
  <c r="BK308"/>
  <c r="J301"/>
  <c r="BK297"/>
  <c r="J284"/>
  <c r="BK278"/>
  <c r="BK265"/>
  <c r="BK258"/>
  <c r="J253"/>
  <c r="J243"/>
  <c r="BK236"/>
  <c r="J232"/>
  <c r="BK223"/>
  <c r="BK216"/>
  <c r="J207"/>
  <c r="J202"/>
  <c r="BK197"/>
  <c r="BK181"/>
  <c r="J172"/>
  <c r="J160"/>
  <c r="J155"/>
  <c r="BK151"/>
  <c r="J146"/>
  <c r="J412"/>
  <c r="J381"/>
  <c r="J374"/>
  <c r="BK366"/>
  <c r="BK362"/>
  <c r="BK356"/>
  <c r="J341"/>
  <c r="BK336"/>
  <c r="J329"/>
  <c r="J319"/>
  <c r="J310"/>
  <c r="BK307"/>
  <c r="J300"/>
  <c r="BK292"/>
  <c r="J283"/>
  <c r="BK276"/>
  <c r="BK270"/>
  <c r="J262"/>
  <c r="BK256"/>
  <c r="J245"/>
  <c r="J237"/>
  <c r="J223"/>
  <c r="BK213"/>
  <c r="BK205"/>
  <c r="J199"/>
  <c r="BK184"/>
  <c r="J179"/>
  <c r="J164"/>
  <c r="BK155"/>
  <c r="J151"/>
  <c r="BK412"/>
  <c r="J405"/>
  <c r="BK377"/>
  <c r="J366"/>
  <c r="BK352"/>
  <c r="BK346"/>
  <c r="BK334"/>
  <c r="BK329"/>
  <c r="BK321"/>
  <c r="BK317"/>
  <c r="BK313"/>
  <c r="J306"/>
  <c r="BK300"/>
  <c r="J294"/>
  <c r="BK287"/>
  <c r="J276"/>
  <c r="J268"/>
  <c r="BK261"/>
  <c r="BK252"/>
  <c r="BK247"/>
  <c r="J240"/>
  <c r="J233"/>
  <c r="BK229"/>
  <c r="J218"/>
  <c r="J208"/>
  <c r="J180"/>
  <c r="BK167"/>
  <c r="BK160"/>
  <c r="BK148"/>
  <c r="J416"/>
  <c r="J406"/>
  <c r="BK378"/>
  <c r="J352"/>
  <c r="J344"/>
  <c r="BK338"/>
  <c r="BK333"/>
  <c r="BK319"/>
  <c r="BK303"/>
  <c r="BK295"/>
  <c r="BK289"/>
  <c r="BK285"/>
  <c r="J280"/>
  <c r="J265"/>
  <c r="J259"/>
  <c r="J246"/>
  <c r="BK231"/>
  <c r="J221"/>
  <c r="J216"/>
  <c r="J192"/>
  <c r="BK183"/>
  <c r="BK172"/>
  <c r="J161"/>
  <c r="BK143"/>
  <c i="16" r="J415"/>
  <c r="J409"/>
  <c r="J399"/>
  <c r="BK392"/>
  <c r="BK384"/>
  <c r="BK371"/>
  <c r="BK363"/>
  <c r="J360"/>
  <c r="J355"/>
  <c r="J343"/>
  <c r="BK333"/>
  <c r="J326"/>
  <c r="J310"/>
  <c r="BK306"/>
  <c r="J296"/>
  <c r="BK287"/>
  <c r="J276"/>
  <c r="J272"/>
  <c r="BK263"/>
  <c r="BK258"/>
  <c r="J253"/>
  <c r="J245"/>
  <c r="BK232"/>
  <c r="J222"/>
  <c r="BK215"/>
  <c r="BK206"/>
  <c r="J195"/>
  <c r="J191"/>
  <c r="BK182"/>
  <c r="BK174"/>
  <c r="J165"/>
  <c r="BK156"/>
  <c r="J403"/>
  <c r="J392"/>
  <c r="BK382"/>
  <c r="BK373"/>
  <c r="BK366"/>
  <c r="BK362"/>
  <c r="BK348"/>
  <c r="J344"/>
  <c r="BK337"/>
  <c r="J333"/>
  <c r="BK326"/>
  <c r="BK309"/>
  <c r="BK300"/>
  <c r="J290"/>
  <c r="J282"/>
  <c r="BK268"/>
  <c r="J260"/>
  <c r="J243"/>
  <c r="BK233"/>
  <c r="J223"/>
  <c r="J215"/>
  <c r="BK209"/>
  <c r="BK199"/>
  <c r="BK189"/>
  <c r="J181"/>
  <c r="J175"/>
  <c r="BK170"/>
  <c r="BK165"/>
  <c r="J155"/>
  <c r="BK415"/>
  <c r="BK405"/>
  <c r="J398"/>
  <c r="BK393"/>
  <c r="J386"/>
  <c r="J379"/>
  <c r="J375"/>
  <c r="BK354"/>
  <c r="J340"/>
  <c r="J328"/>
  <c r="BK321"/>
  <c r="J312"/>
  <c r="BK307"/>
  <c r="BK302"/>
  <c r="J292"/>
  <c r="J285"/>
  <c r="J281"/>
  <c r="J273"/>
  <c r="J262"/>
  <c r="J255"/>
  <c r="BK245"/>
  <c r="BK240"/>
  <c r="J233"/>
  <c r="BK228"/>
  <c r="J199"/>
  <c r="BK193"/>
  <c r="BK185"/>
  <c r="BK176"/>
  <c r="J167"/>
  <c r="BK409"/>
  <c r="J404"/>
  <c r="BK398"/>
  <c r="J387"/>
  <c r="BK379"/>
  <c r="BK369"/>
  <c r="BK361"/>
  <c r="J350"/>
  <c r="BK344"/>
  <c r="BK329"/>
  <c r="BK320"/>
  <c r="BK315"/>
  <c r="J299"/>
  <c r="BK285"/>
  <c r="BK280"/>
  <c r="BK273"/>
  <c r="J269"/>
  <c r="J247"/>
  <c r="J239"/>
  <c r="BK234"/>
  <c r="BK223"/>
  <c r="J210"/>
  <c r="J201"/>
  <c r="J196"/>
  <c r="BK188"/>
  <c r="J179"/>
  <c r="J156"/>
  <c r="BK148"/>
  <c i="17" r="BK156"/>
  <c r="BK147"/>
  <c r="J158"/>
  <c r="J145"/>
  <c r="BK145"/>
  <c r="BK157"/>
  <c r="J151"/>
  <c r="BK138"/>
  <c i="18" r="BK153"/>
  <c r="BK135"/>
  <c r="BK157"/>
  <c r="J153"/>
  <c r="BK146"/>
  <c r="BK141"/>
  <c r="BK133"/>
  <c r="J150"/>
  <c r="J136"/>
  <c r="J157"/>
  <c r="J147"/>
  <c r="BK143"/>
  <c r="BK140"/>
  <c r="BK136"/>
  <c r="BK132"/>
  <c i="19" r="BK171"/>
  <c r="J161"/>
  <c r="J155"/>
  <c r="J137"/>
  <c r="BK175"/>
  <c r="J164"/>
  <c r="BK158"/>
  <c r="J153"/>
  <c r="BK138"/>
  <c r="BK177"/>
  <c r="BK169"/>
  <c r="J165"/>
  <c r="BK156"/>
  <c r="J144"/>
  <c r="BK139"/>
  <c r="J181"/>
  <c r="J177"/>
  <c r="J166"/>
  <c r="BK154"/>
  <c r="J149"/>
  <c r="J145"/>
  <c i="20" r="J150"/>
  <c r="J143"/>
  <c r="BK150"/>
  <c r="J138"/>
  <c r="J140"/>
  <c r="BK145"/>
  <c r="BK140"/>
  <c i="2" r="J2041"/>
  <c r="J1843"/>
  <c r="J1703"/>
  <c r="BK1551"/>
  <c r="J1526"/>
  <c r="J1486"/>
  <c r="J1451"/>
  <c r="BK1395"/>
  <c r="BK1365"/>
  <c r="BK1324"/>
  <c r="BK1293"/>
  <c r="BK1267"/>
  <c r="J1251"/>
  <c r="J1230"/>
  <c r="BK1206"/>
  <c r="J1188"/>
  <c r="BK1166"/>
  <c r="J1132"/>
  <c r="BK1099"/>
  <c r="J1059"/>
  <c r="J1034"/>
  <c r="BK996"/>
  <c r="BK845"/>
  <c r="J809"/>
  <c r="BK714"/>
  <c r="J708"/>
  <c r="J660"/>
  <c r="J637"/>
  <c r="BK614"/>
  <c r="J576"/>
  <c r="BK567"/>
  <c r="J541"/>
  <c r="J532"/>
  <c r="BK491"/>
  <c r="J484"/>
  <c r="BK416"/>
  <c r="BK361"/>
  <c r="BK307"/>
  <c r="J224"/>
  <c r="BK198"/>
  <c r="J164"/>
  <c r="BK1920"/>
  <c r="BK1753"/>
  <c r="BK1651"/>
  <c r="BK1556"/>
  <c r="J1532"/>
  <c r="J1459"/>
  <c r="J1442"/>
  <c r="J1391"/>
  <c r="J1324"/>
  <c r="J1285"/>
  <c r="J1247"/>
  <c r="BK1233"/>
  <c r="BK1198"/>
  <c r="J1156"/>
  <c r="BK1132"/>
  <c r="BK1110"/>
  <c r="BK1091"/>
  <c r="BK1076"/>
  <c r="J1046"/>
  <c r="J1027"/>
  <c r="J996"/>
  <c r="BK959"/>
  <c r="J845"/>
  <c r="BK801"/>
  <c r="BK733"/>
  <c r="BK689"/>
  <c r="BK668"/>
  <c r="J656"/>
  <c r="BK576"/>
  <c r="BK569"/>
  <c r="BK541"/>
  <c r="J498"/>
  <c r="BK475"/>
  <c r="BK442"/>
  <c r="J368"/>
  <c r="BK333"/>
  <c r="BK302"/>
  <c r="J266"/>
  <c r="J234"/>
  <c r="J212"/>
  <c r="J194"/>
  <c r="J169"/>
  <c r="BK2025"/>
  <c r="J1833"/>
  <c r="BK1734"/>
  <c r="BK1602"/>
  <c r="BK1561"/>
  <c r="BK1521"/>
  <c r="J1472"/>
  <c r="J1430"/>
  <c r="BK1390"/>
  <c r="J1307"/>
  <c r="BK1285"/>
  <c r="J1259"/>
  <c r="BK1251"/>
  <c r="J1233"/>
  <c r="J1224"/>
  <c r="BK1212"/>
  <c r="J1191"/>
  <c r="BK1156"/>
  <c r="BK1107"/>
  <c r="BK1079"/>
  <c r="BK1059"/>
  <c r="J1043"/>
  <c r="BK1006"/>
  <c r="J976"/>
  <c r="BK880"/>
  <c r="BK825"/>
  <c r="J778"/>
  <c r="J726"/>
  <c r="BK708"/>
  <c r="BK664"/>
  <c r="J648"/>
  <c r="J614"/>
  <c r="J548"/>
  <c r="BK532"/>
  <c r="BK504"/>
  <c r="J493"/>
  <c r="J451"/>
  <c r="J410"/>
  <c r="BK334"/>
  <c r="J291"/>
  <c r="BK232"/>
  <c r="J223"/>
  <c r="BK2052"/>
  <c r="J2013"/>
  <c r="J1913"/>
  <c r="J1711"/>
  <c r="BK1703"/>
  <c r="J1561"/>
  <c r="J1493"/>
  <c r="BK1442"/>
  <c r="BK1404"/>
  <c r="J1311"/>
  <c r="J1273"/>
  <c r="BK1259"/>
  <c r="BK1235"/>
  <c r="J1206"/>
  <c r="J1181"/>
  <c r="J1167"/>
  <c r="J1083"/>
  <c r="BK1063"/>
  <c r="BK1024"/>
  <c r="J1006"/>
  <c r="BK957"/>
  <c r="BK916"/>
  <c r="BK823"/>
  <c r="J801"/>
  <c r="BK791"/>
  <c r="J724"/>
  <c r="J695"/>
  <c r="BK609"/>
  <c r="J558"/>
  <c r="J540"/>
  <c r="BK524"/>
  <c r="J486"/>
  <c r="BK446"/>
  <c r="J401"/>
  <c r="J357"/>
  <c r="BK338"/>
  <c r="BK285"/>
  <c r="BK262"/>
  <c r="J219"/>
  <c r="BK208"/>
  <c i="3" r="BK237"/>
  <c r="J224"/>
  <c r="BK219"/>
  <c r="BK216"/>
  <c r="J201"/>
  <c r="BK179"/>
  <c r="BK169"/>
  <c r="BK163"/>
  <c r="BK157"/>
  <c r="J149"/>
  <c r="J139"/>
  <c r="J230"/>
  <c r="J220"/>
  <c r="BK207"/>
  <c r="BK198"/>
  <c r="BK186"/>
  <c r="J180"/>
  <c r="J175"/>
  <c r="J154"/>
  <c r="BK235"/>
  <c r="BK228"/>
  <c r="BK214"/>
  <c r="J190"/>
  <c r="BK172"/>
  <c r="J164"/>
  <c r="BK156"/>
  <c r="BK139"/>
  <c r="J226"/>
  <c r="BK222"/>
  <c r="J214"/>
  <c r="BK193"/>
  <c r="BK182"/>
  <c r="J172"/>
  <c r="J162"/>
  <c r="J159"/>
  <c r="J150"/>
  <c r="J142"/>
  <c i="4" r="J709"/>
  <c r="J692"/>
  <c r="BK666"/>
  <c r="J643"/>
  <c r="BK588"/>
  <c r="J558"/>
  <c r="BK528"/>
  <c r="J471"/>
  <c r="BK416"/>
  <c r="J400"/>
  <c r="J361"/>
  <c r="J345"/>
  <c r="J265"/>
  <c r="J250"/>
  <c r="J213"/>
  <c r="BK179"/>
  <c r="J145"/>
  <c r="BK684"/>
  <c r="J659"/>
  <c r="BK645"/>
  <c r="BK618"/>
  <c r="J543"/>
  <c r="J508"/>
  <c r="BK482"/>
  <c r="BK453"/>
  <c r="J427"/>
  <c r="J395"/>
  <c r="BK340"/>
  <c r="BK307"/>
  <c r="J272"/>
  <c r="J238"/>
  <c r="J208"/>
  <c r="BK194"/>
  <c r="BK145"/>
  <c r="BK696"/>
  <c r="J672"/>
  <c r="J645"/>
  <c r="J612"/>
  <c r="J578"/>
  <c r="BK543"/>
  <c r="J487"/>
  <c r="J442"/>
  <c r="J423"/>
  <c r="BK373"/>
  <c r="J335"/>
  <c r="BK272"/>
  <c r="J245"/>
  <c r="BK174"/>
  <c r="BK639"/>
  <c r="J608"/>
  <c r="BK573"/>
  <c r="J538"/>
  <c r="BK508"/>
  <c r="BK492"/>
  <c r="BK458"/>
  <c r="BK389"/>
  <c r="BK368"/>
  <c r="BK335"/>
  <c r="BK297"/>
  <c r="J236"/>
  <c r="BK213"/>
  <c r="J169"/>
  <c i="5" r="J156"/>
  <c r="BK138"/>
  <c r="J140"/>
  <c r="J146"/>
  <c r="J154"/>
  <c r="J150"/>
  <c i="6" r="J162"/>
  <c r="J156"/>
  <c r="J148"/>
  <c r="J138"/>
  <c r="BK156"/>
  <c r="BK163"/>
  <c i="7" r="BK158"/>
  <c r="BK161"/>
  <c r="J152"/>
  <c r="J144"/>
  <c r="J158"/>
  <c r="BK152"/>
  <c r="BK163"/>
  <c r="BK148"/>
  <c r="BK140"/>
  <c i="8" r="J163"/>
  <c r="J148"/>
  <c r="J158"/>
  <c r="J138"/>
  <c r="J150"/>
  <c r="J140"/>
  <c r="BK156"/>
  <c r="BK150"/>
  <c r="BK140"/>
  <c i="9" r="J161"/>
  <c r="J156"/>
  <c r="BK152"/>
  <c r="J138"/>
  <c r="J153"/>
  <c r="J148"/>
  <c r="BK144"/>
  <c r="BK153"/>
  <c i="10" r="BK153"/>
  <c r="J146"/>
  <c r="BK138"/>
  <c r="J153"/>
  <c i="12" r="J151"/>
  <c r="BK151"/>
  <c r="J138"/>
  <c r="BK149"/>
  <c i="13" r="J153"/>
  <c r="BK150"/>
  <c r="J147"/>
  <c r="BK144"/>
  <c r="BK151"/>
  <c r="BK147"/>
  <c i="14" r="J165"/>
  <c r="J148"/>
  <c r="J143"/>
  <c r="J139"/>
  <c r="J163"/>
  <c r="J155"/>
  <c r="J149"/>
  <c r="J167"/>
  <c r="BK158"/>
  <c r="J152"/>
  <c r="BK143"/>
  <c r="BK157"/>
  <c r="BK149"/>
  <c r="BK141"/>
  <c i="15" r="BK422"/>
  <c r="BK413"/>
  <c r="J407"/>
  <c r="J370"/>
  <c r="J358"/>
  <c r="J348"/>
  <c r="BK341"/>
  <c r="BK331"/>
  <c r="BK323"/>
  <c r="J320"/>
  <c r="J318"/>
  <c r="J316"/>
  <c r="J313"/>
  <c r="J305"/>
  <c r="J298"/>
  <c r="BK296"/>
  <c r="BK283"/>
  <c r="J274"/>
  <c r="J271"/>
  <c r="BK259"/>
  <c r="BK254"/>
  <c r="J248"/>
  <c r="J238"/>
  <c r="BK235"/>
  <c r="J229"/>
  <c r="J219"/>
  <c r="J213"/>
  <c r="J204"/>
  <c r="BK194"/>
  <c r="J177"/>
  <c r="BK171"/>
  <c r="J168"/>
  <c r="BK159"/>
  <c r="J154"/>
  <c r="J148"/>
  <c r="BK416"/>
  <c r="J386"/>
  <c r="J378"/>
  <c r="J371"/>
  <c r="J364"/>
  <c r="BK359"/>
  <c r="J338"/>
  <c r="J331"/>
  <c r="BK326"/>
  <c r="BK311"/>
  <c r="BK306"/>
  <c r="J299"/>
  <c r="BK286"/>
  <c r="BK282"/>
  <c r="BK275"/>
  <c r="J269"/>
  <c r="J260"/>
  <c r="BK255"/>
  <c r="BK243"/>
  <c r="J230"/>
  <c r="BK222"/>
  <c r="J211"/>
  <c r="BK204"/>
  <c r="J197"/>
  <c r="J183"/>
  <c r="J173"/>
  <c r="BK162"/>
  <c r="BK154"/>
  <c r="J149"/>
  <c r="J420"/>
  <c r="BK411"/>
  <c r="BK406"/>
  <c r="BK380"/>
  <c r="J373"/>
  <c r="BK357"/>
  <c r="BK350"/>
  <c r="J345"/>
  <c r="J333"/>
  <c r="BK324"/>
  <c r="BK316"/>
  <c r="J307"/>
  <c r="J302"/>
  <c r="J295"/>
  <c r="J289"/>
  <c r="BK277"/>
  <c r="BK267"/>
  <c r="J255"/>
  <c r="J250"/>
  <c r="J244"/>
  <c r="BK239"/>
  <c r="BK230"/>
  <c r="J226"/>
  <c r="J210"/>
  <c r="J194"/>
  <c r="BK177"/>
  <c r="BK165"/>
  <c r="J144"/>
  <c r="BK417"/>
  <c r="BK381"/>
  <c r="BK372"/>
  <c r="BK363"/>
  <c r="J356"/>
  <c r="BK349"/>
  <c r="BK342"/>
  <c r="J334"/>
  <c r="BK325"/>
  <c r="J312"/>
  <c r="J292"/>
  <c r="J287"/>
  <c r="BK279"/>
  <c r="J273"/>
  <c r="BK264"/>
  <c r="J249"/>
  <c r="BK244"/>
  <c r="J228"/>
  <c r="BK217"/>
  <c r="J212"/>
  <c r="BK207"/>
  <c r="J190"/>
  <c r="J174"/>
  <c r="J166"/>
  <c r="BK157"/>
  <c i="16" r="J417"/>
  <c r="BK400"/>
  <c r="J397"/>
  <c r="J391"/>
  <c r="BK374"/>
  <c r="J369"/>
  <c r="J361"/>
  <c r="J357"/>
  <c r="BK349"/>
  <c r="BK336"/>
  <c r="BK328"/>
  <c r="BK312"/>
  <c r="BK298"/>
  <c r="BK293"/>
  <c r="BK282"/>
  <c r="J265"/>
  <c r="BK262"/>
  <c r="J254"/>
  <c r="J246"/>
  <c r="BK237"/>
  <c r="J231"/>
  <c r="BK227"/>
  <c r="J219"/>
  <c r="BK212"/>
  <c r="J208"/>
  <c r="J204"/>
  <c r="BK190"/>
  <c r="BK181"/>
  <c r="J173"/>
  <c r="BK169"/>
  <c r="J416"/>
  <c r="BK395"/>
  <c r="BK386"/>
  <c r="J380"/>
  <c r="J372"/>
  <c r="BK367"/>
  <c r="BK358"/>
  <c r="J354"/>
  <c r="J346"/>
  <c r="BK342"/>
  <c r="J334"/>
  <c r="J327"/>
  <c r="J316"/>
  <c r="BK301"/>
  <c r="J293"/>
  <c r="J287"/>
  <c r="BK277"/>
  <c r="BK265"/>
  <c r="J256"/>
  <c r="BK246"/>
  <c r="J236"/>
  <c r="J226"/>
  <c r="J216"/>
  <c r="BK211"/>
  <c r="J200"/>
  <c r="BK197"/>
  <c r="J184"/>
  <c r="J176"/>
  <c r="J171"/>
  <c r="BK167"/>
  <c r="BK164"/>
  <c r="BK146"/>
  <c r="BK406"/>
  <c r="BK397"/>
  <c r="J389"/>
  <c r="J381"/>
  <c r="BK378"/>
  <c r="J370"/>
  <c r="BK360"/>
  <c r="BK347"/>
  <c r="J337"/>
  <c r="BK330"/>
  <c r="BK324"/>
  <c r="J319"/>
  <c r="BK310"/>
  <c r="J306"/>
  <c r="J300"/>
  <c r="J291"/>
  <c r="BK288"/>
  <c r="J280"/>
  <c r="BK275"/>
  <c r="J263"/>
  <c r="J259"/>
  <c r="BK252"/>
  <c r="BK247"/>
  <c r="J242"/>
  <c r="BK236"/>
  <c r="J229"/>
  <c r="J212"/>
  <c r="BK204"/>
  <c r="BK198"/>
  <c r="J188"/>
  <c r="BK180"/>
  <c r="BK175"/>
  <c r="J169"/>
  <c r="J146"/>
  <c r="BK402"/>
  <c r="BK399"/>
  <c r="J388"/>
  <c r="J383"/>
  <c r="J371"/>
  <c r="J359"/>
  <c r="BK351"/>
  <c r="J348"/>
  <c r="J338"/>
  <c r="J324"/>
  <c r="BK319"/>
  <c r="J305"/>
  <c r="J298"/>
  <c r="BK291"/>
  <c r="J283"/>
  <c r="BK279"/>
  <c r="BK272"/>
  <c r="BK255"/>
  <c r="J250"/>
  <c r="BK241"/>
  <c r="J237"/>
  <c r="BK226"/>
  <c r="BK217"/>
  <c r="BK208"/>
  <c r="BK200"/>
  <c r="BK191"/>
  <c r="BK186"/>
  <c r="J166"/>
  <c r="BK154"/>
  <c i="17" r="BK159"/>
  <c r="J140"/>
  <c r="BK151"/>
  <c r="J144"/>
  <c r="BK140"/>
  <c r="J156"/>
  <c r="BK149"/>
  <c r="BK136"/>
  <c i="18" r="J151"/>
  <c r="BK147"/>
  <c r="J133"/>
  <c r="BK156"/>
  <c r="BK152"/>
  <c r="J145"/>
  <c r="BK138"/>
  <c r="BK158"/>
  <c r="BK151"/>
  <c r="J137"/>
  <c r="BK134"/>
  <c r="BK148"/>
  <c r="BK144"/>
  <c r="J141"/>
  <c r="BK137"/>
  <c r="BK131"/>
  <c i="19" r="J170"/>
  <c r="BK162"/>
  <c r="J150"/>
  <c r="J143"/>
  <c r="BK179"/>
  <c r="BK168"/>
  <c r="J162"/>
  <c r="J154"/>
  <c r="J142"/>
  <c r="J134"/>
  <c r="J175"/>
  <c r="BK170"/>
  <c r="BK166"/>
  <c r="BK150"/>
  <c r="BK141"/>
  <c r="BK135"/>
  <c r="J179"/>
  <c r="J173"/>
  <c r="BK161"/>
  <c r="BK153"/>
  <c r="J147"/>
  <c r="J139"/>
  <c i="20" r="J146"/>
  <c r="BK152"/>
  <c r="BK142"/>
  <c r="BK141"/>
  <c r="J151"/>
  <c r="J141"/>
  <c i="2" l="1" r="R158"/>
  <c r="T177"/>
  <c r="R230"/>
  <c r="R313"/>
  <c r="P388"/>
  <c r="T409"/>
  <c r="P474"/>
  <c r="T531"/>
  <c r="R543"/>
  <c r="P575"/>
  <c r="R707"/>
  <c r="BK732"/>
  <c r="J732"/>
  <c r="J113"/>
  <c r="R800"/>
  <c r="R810"/>
  <c r="BK844"/>
  <c r="J844"/>
  <c r="J117"/>
  <c r="BK1007"/>
  <c r="J1007"/>
  <c r="J118"/>
  <c r="BK1225"/>
  <c r="J1225"/>
  <c r="J119"/>
  <c r="T1325"/>
  <c r="T1460"/>
  <c r="R1525"/>
  <c r="P1562"/>
  <c r="R1704"/>
  <c r="T1919"/>
  <c i="3" r="BK136"/>
  <c r="J136"/>
  <c r="J98"/>
  <c r="BK144"/>
  <c r="J144"/>
  <c r="J100"/>
  <c r="R158"/>
  <c r="T173"/>
  <c r="BK213"/>
  <c r="J213"/>
  <c r="J103"/>
  <c i="4" r="BK140"/>
  <c r="BK139"/>
  <c r="J139"/>
  <c r="J97"/>
  <c r="P154"/>
  <c r="T237"/>
  <c r="P244"/>
  <c r="T259"/>
  <c r="P362"/>
  <c r="R497"/>
  <c r="P644"/>
  <c r="P660"/>
  <c r="T671"/>
  <c i="5" r="R137"/>
  <c r="R136"/>
  <c r="R135"/>
  <c r="R134"/>
  <c i="6" r="T137"/>
  <c r="T136"/>
  <c r="T135"/>
  <c r="T134"/>
  <c i="7" r="T137"/>
  <c r="T136"/>
  <c r="T135"/>
  <c r="T134"/>
  <c i="8" r="R137"/>
  <c r="R136"/>
  <c r="R135"/>
  <c r="R134"/>
  <c i="9" r="P137"/>
  <c r="P136"/>
  <c r="P135"/>
  <c r="P134"/>
  <c i="1" r="AU103"/>
  <c i="10" r="P137"/>
  <c r="P136"/>
  <c r="P135"/>
  <c r="P134"/>
  <c i="1" r="AU104"/>
  <c i="11" r="P137"/>
  <c r="P136"/>
  <c r="P135"/>
  <c r="P134"/>
  <c i="1" r="AU105"/>
  <c i="12" r="T137"/>
  <c r="T136"/>
  <c r="T135"/>
  <c r="T134"/>
  <c i="13" r="R139"/>
  <c r="R143"/>
  <c r="T146"/>
  <c r="T154"/>
  <c i="14" r="BK137"/>
  <c r="BK146"/>
  <c r="J146"/>
  <c r="J100"/>
  <c r="BK150"/>
  <c r="J150"/>
  <c r="J101"/>
  <c r="T161"/>
  <c r="P166"/>
  <c i="15" r="T142"/>
  <c r="T327"/>
  <c r="T335"/>
  <c r="P343"/>
  <c r="P351"/>
  <c r="T360"/>
  <c r="T367"/>
  <c r="R376"/>
  <c r="BK409"/>
  <c r="J409"/>
  <c r="J108"/>
  <c r="P414"/>
  <c i="16" r="R145"/>
  <c r="T153"/>
  <c r="R163"/>
  <c r="T225"/>
  <c r="T257"/>
  <c r="P323"/>
  <c r="T390"/>
  <c r="R408"/>
  <c i="17" r="T135"/>
  <c r="BK153"/>
  <c r="J153"/>
  <c r="J101"/>
  <c i="18" r="BK130"/>
  <c r="J130"/>
  <c r="J98"/>
  <c i="19" r="P133"/>
  <c r="P148"/>
  <c r="P163"/>
  <c r="P176"/>
  <c i="20" r="P134"/>
  <c r="T139"/>
  <c i="2" r="T158"/>
  <c r="P177"/>
  <c r="BK230"/>
  <c r="J230"/>
  <c r="J100"/>
  <c r="T313"/>
  <c r="T388"/>
  <c r="BK409"/>
  <c r="J409"/>
  <c r="J104"/>
  <c r="BK474"/>
  <c r="J474"/>
  <c r="J105"/>
  <c r="R531"/>
  <c r="P543"/>
  <c r="R575"/>
  <c r="T707"/>
  <c r="T732"/>
  <c r="T800"/>
  <c r="T810"/>
  <c r="R844"/>
  <c r="P1007"/>
  <c r="R1225"/>
  <c r="P1325"/>
  <c r="BK1460"/>
  <c r="J1460"/>
  <c r="J121"/>
  <c r="P1525"/>
  <c r="R1562"/>
  <c r="P1704"/>
  <c r="R1919"/>
  <c i="3" r="P136"/>
  <c r="P135"/>
  <c r="P144"/>
  <c r="P158"/>
  <c r="P173"/>
  <c r="P213"/>
  <c i="4" r="P140"/>
  <c r="P139"/>
  <c r="BK154"/>
  <c r="BK237"/>
  <c r="J237"/>
  <c r="J101"/>
  <c r="BK244"/>
  <c r="J244"/>
  <c r="J102"/>
  <c r="P259"/>
  <c r="R362"/>
  <c r="BK497"/>
  <c r="J497"/>
  <c r="J105"/>
  <c r="R644"/>
  <c r="T660"/>
  <c r="BK671"/>
  <c r="J671"/>
  <c r="J108"/>
  <c i="5" r="T137"/>
  <c r="T136"/>
  <c r="T135"/>
  <c r="T134"/>
  <c i="6" r="R137"/>
  <c r="R136"/>
  <c r="R135"/>
  <c r="R134"/>
  <c i="7" r="BK137"/>
  <c r="J137"/>
  <c r="J101"/>
  <c i="8" r="T137"/>
  <c r="T136"/>
  <c r="T135"/>
  <c r="T134"/>
  <c i="9" r="BK137"/>
  <c r="J137"/>
  <c r="J101"/>
  <c i="10" r="BK137"/>
  <c r="J137"/>
  <c r="J101"/>
  <c i="11" r="R137"/>
  <c r="R136"/>
  <c r="R135"/>
  <c r="R134"/>
  <c i="12" r="P137"/>
  <c r="P136"/>
  <c r="P135"/>
  <c r="P134"/>
  <c i="1" r="AU106"/>
  <c i="13" r="BK139"/>
  <c r="J139"/>
  <c r="J101"/>
  <c r="P143"/>
  <c r="P146"/>
  <c r="P154"/>
  <c i="14" r="T137"/>
  <c r="P146"/>
  <c r="T150"/>
  <c r="R161"/>
  <c r="R166"/>
  <c i="15" r="BK142"/>
  <c r="J142"/>
  <c r="J98"/>
  <c r="P327"/>
  <c r="R335"/>
  <c r="BK343"/>
  <c r="J343"/>
  <c r="J101"/>
  <c r="T351"/>
  <c r="BK360"/>
  <c r="J360"/>
  <c r="J103"/>
  <c r="BK367"/>
  <c r="J367"/>
  <c r="J104"/>
  <c r="BK376"/>
  <c r="J376"/>
  <c r="J105"/>
  <c r="BK404"/>
  <c r="J404"/>
  <c r="J107"/>
  <c r="T404"/>
  <c r="R409"/>
  <c r="T414"/>
  <c i="16" r="BK145"/>
  <c r="BK153"/>
  <c r="J153"/>
  <c r="J102"/>
  <c r="P163"/>
  <c r="BK225"/>
  <c r="J225"/>
  <c r="J107"/>
  <c r="BK257"/>
  <c r="J257"/>
  <c r="J108"/>
  <c r="T323"/>
  <c r="P390"/>
  <c r="BK408"/>
  <c r="J408"/>
  <c r="J111"/>
  <c i="17" r="R135"/>
  <c r="T153"/>
  <c i="18" r="T130"/>
  <c r="T129"/>
  <c r="T128"/>
  <c i="19" r="T133"/>
  <c r="BK148"/>
  <c r="J148"/>
  <c r="J99"/>
  <c r="BK163"/>
  <c r="J163"/>
  <c r="J100"/>
  <c r="BK176"/>
  <c r="J176"/>
  <c r="J101"/>
  <c i="20" r="BK139"/>
  <c r="J139"/>
  <c r="J99"/>
  <c r="BK144"/>
  <c r="J144"/>
  <c r="J100"/>
  <c r="R144"/>
  <c r="R149"/>
  <c i="2" r="BK158"/>
  <c r="J158"/>
  <c r="J98"/>
  <c r="BK177"/>
  <c r="J177"/>
  <c r="J99"/>
  <c r="T230"/>
  <c r="P313"/>
  <c r="R388"/>
  <c r="P409"/>
  <c r="T474"/>
  <c r="BK531"/>
  <c r="J531"/>
  <c r="J107"/>
  <c r="BK543"/>
  <c r="J543"/>
  <c r="J108"/>
  <c r="BK575"/>
  <c r="J575"/>
  <c r="J109"/>
  <c r="BK707"/>
  <c r="J707"/>
  <c r="J110"/>
  <c r="R732"/>
  <c r="P800"/>
  <c r="P810"/>
  <c r="P844"/>
  <c r="R1007"/>
  <c r="P1225"/>
  <c r="BK1325"/>
  <c r="J1325"/>
  <c r="J120"/>
  <c r="R1460"/>
  <c r="BK1525"/>
  <c r="J1525"/>
  <c r="J122"/>
  <c r="BK1562"/>
  <c r="J1562"/>
  <c r="J123"/>
  <c r="T1704"/>
  <c r="BK1919"/>
  <c r="J1919"/>
  <c r="J125"/>
  <c i="3" r="T136"/>
  <c r="T135"/>
  <c r="T144"/>
  <c r="T158"/>
  <c r="BK173"/>
  <c r="J173"/>
  <c r="J102"/>
  <c r="T213"/>
  <c i="4" r="R140"/>
  <c r="R139"/>
  <c r="T154"/>
  <c r="R237"/>
  <c r="T244"/>
  <c r="BK259"/>
  <c r="J259"/>
  <c r="J103"/>
  <c r="BK362"/>
  <c r="J362"/>
  <c r="J104"/>
  <c r="P497"/>
  <c r="BK644"/>
  <c r="J644"/>
  <c r="J106"/>
  <c r="BK660"/>
  <c r="J660"/>
  <c r="J107"/>
  <c r="P671"/>
  <c i="5" r="BK137"/>
  <c r="J137"/>
  <c r="J101"/>
  <c i="6" r="P137"/>
  <c r="P136"/>
  <c r="P135"/>
  <c r="P134"/>
  <c i="1" r="AU100"/>
  <c i="7" r="P137"/>
  <c r="P136"/>
  <c r="P135"/>
  <c r="P134"/>
  <c i="1" r="AU101"/>
  <c i="8" r="BK137"/>
  <c r="J137"/>
  <c r="J101"/>
  <c i="9" r="R137"/>
  <c r="R136"/>
  <c r="R135"/>
  <c r="R134"/>
  <c i="10" r="T137"/>
  <c r="T136"/>
  <c r="T135"/>
  <c r="T134"/>
  <c i="11" r="BK137"/>
  <c r="J137"/>
  <c r="J101"/>
  <c i="12" r="BK137"/>
  <c r="J137"/>
  <c r="J101"/>
  <c i="13" r="T139"/>
  <c r="T138"/>
  <c r="T137"/>
  <c r="T136"/>
  <c r="T143"/>
  <c r="R146"/>
  <c r="R154"/>
  <c i="14" r="P137"/>
  <c r="R146"/>
  <c r="P150"/>
  <c r="BK161"/>
  <c r="J161"/>
  <c r="J103"/>
  <c r="BK166"/>
  <c r="J166"/>
  <c r="J104"/>
  <c i="15" r="R142"/>
  <c r="BK327"/>
  <c r="J327"/>
  <c r="J99"/>
  <c r="BK335"/>
  <c r="J335"/>
  <c r="J100"/>
  <c r="R343"/>
  <c r="BK351"/>
  <c r="J351"/>
  <c r="J102"/>
  <c r="P360"/>
  <c r="P367"/>
  <c r="T376"/>
  <c r="R404"/>
  <c r="P409"/>
  <c r="R414"/>
  <c i="16" r="T145"/>
  <c r="T144"/>
  <c r="R153"/>
  <c r="BK163"/>
  <c r="J163"/>
  <c r="J106"/>
  <c r="P225"/>
  <c r="P257"/>
  <c r="R323"/>
  <c r="R390"/>
  <c r="T408"/>
  <c i="17" r="P135"/>
  <c r="R153"/>
  <c i="18" r="R130"/>
  <c r="R129"/>
  <c r="R128"/>
  <c i="19" r="BK133"/>
  <c r="J133"/>
  <c r="J98"/>
  <c r="T148"/>
  <c r="R163"/>
  <c r="R176"/>
  <c i="20" r="R134"/>
  <c r="P139"/>
  <c r="P144"/>
  <c r="T149"/>
  <c i="2" r="P158"/>
  <c r="R177"/>
  <c r="P230"/>
  <c r="BK313"/>
  <c r="J313"/>
  <c r="J102"/>
  <c r="BK388"/>
  <c r="J388"/>
  <c r="J103"/>
  <c r="R409"/>
  <c r="R474"/>
  <c r="P531"/>
  <c r="P530"/>
  <c r="T543"/>
  <c r="T575"/>
  <c r="P707"/>
  <c r="P732"/>
  <c r="BK800"/>
  <c r="J800"/>
  <c r="J114"/>
  <c r="BK810"/>
  <c r="J810"/>
  <c r="J115"/>
  <c r="T844"/>
  <c r="T1007"/>
  <c r="T1225"/>
  <c r="R1325"/>
  <c r="P1460"/>
  <c r="T1525"/>
  <c r="T1562"/>
  <c r="BK1704"/>
  <c r="J1704"/>
  <c r="J124"/>
  <c r="P1919"/>
  <c i="3" r="R136"/>
  <c r="R135"/>
  <c r="R144"/>
  <c r="BK158"/>
  <c r="J158"/>
  <c r="J101"/>
  <c r="R173"/>
  <c r="R213"/>
  <c i="4" r="T140"/>
  <c r="T139"/>
  <c r="R154"/>
  <c r="P237"/>
  <c r="R244"/>
  <c r="R259"/>
  <c r="T362"/>
  <c r="T497"/>
  <c r="T644"/>
  <c r="R660"/>
  <c r="R671"/>
  <c i="5" r="P137"/>
  <c r="P136"/>
  <c r="P135"/>
  <c r="P134"/>
  <c i="1" r="AU99"/>
  <c i="6" r="BK137"/>
  <c r="J137"/>
  <c r="J101"/>
  <c i="7" r="R137"/>
  <c r="R136"/>
  <c r="R135"/>
  <c r="R134"/>
  <c i="8" r="P137"/>
  <c r="P136"/>
  <c r="P135"/>
  <c r="P134"/>
  <c i="1" r="AU102"/>
  <c i="9" r="T137"/>
  <c r="T136"/>
  <c r="T135"/>
  <c r="T134"/>
  <c i="10" r="R137"/>
  <c r="R136"/>
  <c r="R135"/>
  <c r="R134"/>
  <c i="11" r="T137"/>
  <c r="T136"/>
  <c r="T135"/>
  <c r="T134"/>
  <c i="12" r="R137"/>
  <c r="R136"/>
  <c r="R135"/>
  <c r="R134"/>
  <c i="13" r="P139"/>
  <c r="P138"/>
  <c r="P137"/>
  <c r="P136"/>
  <c i="1" r="AU107"/>
  <c i="13" r="BK143"/>
  <c r="J143"/>
  <c r="J102"/>
  <c r="BK146"/>
  <c r="J146"/>
  <c r="J103"/>
  <c r="BK154"/>
  <c r="J154"/>
  <c r="J104"/>
  <c i="14" r="R137"/>
  <c r="R136"/>
  <c r="R135"/>
  <c r="R134"/>
  <c r="T146"/>
  <c r="R150"/>
  <c r="P161"/>
  <c r="T166"/>
  <c i="15" r="P142"/>
  <c r="P141"/>
  <c r="P140"/>
  <c i="1" r="AU109"/>
  <c i="15" r="R327"/>
  <c r="P335"/>
  <c r="T343"/>
  <c r="R351"/>
  <c r="R360"/>
  <c r="R367"/>
  <c r="P376"/>
  <c r="P404"/>
  <c r="P403"/>
  <c r="T409"/>
  <c r="BK414"/>
  <c r="J414"/>
  <c r="J109"/>
  <c i="16" r="P145"/>
  <c r="P153"/>
  <c r="T163"/>
  <c r="T161"/>
  <c r="R225"/>
  <c r="R257"/>
  <c r="BK323"/>
  <c r="J323"/>
  <c r="J109"/>
  <c r="BK390"/>
  <c r="J390"/>
  <c r="J110"/>
  <c r="P408"/>
  <c i="17" r="BK135"/>
  <c r="J135"/>
  <c r="J100"/>
  <c r="P153"/>
  <c i="18" r="P130"/>
  <c r="P129"/>
  <c r="P128"/>
  <c i="1" r="AU113"/>
  <c i="19" r="R133"/>
  <c r="R132"/>
  <c r="R131"/>
  <c r="R148"/>
  <c r="T163"/>
  <c r="T176"/>
  <c i="20" r="BK134"/>
  <c r="J134"/>
  <c r="J98"/>
  <c r="T134"/>
  <c r="T133"/>
  <c r="T132"/>
  <c r="R139"/>
  <c r="T144"/>
  <c r="BK149"/>
  <c r="J149"/>
  <c r="J102"/>
  <c r="P149"/>
  <c i="3" r="BK236"/>
  <c r="J236"/>
  <c r="J104"/>
  <c i="9" r="BK162"/>
  <c r="J162"/>
  <c r="J102"/>
  <c i="11" r="BK147"/>
  <c r="J147"/>
  <c r="J102"/>
  <c i="14" r="BK159"/>
  <c r="J159"/>
  <c r="J102"/>
  <c i="7" r="BK162"/>
  <c r="J162"/>
  <c r="J102"/>
  <c i="10" r="BK158"/>
  <c r="J158"/>
  <c r="J102"/>
  <c i="20" r="BK147"/>
  <c r="J147"/>
  <c r="J101"/>
  <c i="2" r="BK2051"/>
  <c r="J2051"/>
  <c r="J126"/>
  <c i="5" r="BK160"/>
  <c r="J160"/>
  <c r="J102"/>
  <c i="12" r="BK153"/>
  <c r="J153"/>
  <c r="J102"/>
  <c i="16" r="BK150"/>
  <c r="J150"/>
  <c r="J101"/>
  <c r="BK159"/>
  <c r="J159"/>
  <c r="J103"/>
  <c i="2" r="BK729"/>
  <c r="J729"/>
  <c r="J111"/>
  <c r="BK839"/>
  <c r="J839"/>
  <c r="J116"/>
  <c i="6" r="BK164"/>
  <c r="J164"/>
  <c r="J102"/>
  <c i="8" r="BK162"/>
  <c r="J162"/>
  <c r="J102"/>
  <c i="15" r="BK421"/>
  <c r="J421"/>
  <c r="J110"/>
  <c i="20" r="BE135"/>
  <c r="BE151"/>
  <c r="E122"/>
  <c r="J129"/>
  <c r="BE142"/>
  <c r="BE145"/>
  <c r="BE146"/>
  <c r="BE148"/>
  <c r="BE150"/>
  <c r="F92"/>
  <c r="BE140"/>
  <c r="BE143"/>
  <c r="J89"/>
  <c r="BE136"/>
  <c r="BE138"/>
  <c r="BE141"/>
  <c r="BE152"/>
  <c i="19" r="J92"/>
  <c r="F128"/>
  <c r="BE135"/>
  <c r="BE149"/>
  <c r="BE155"/>
  <c r="BE158"/>
  <c r="BE159"/>
  <c r="BE166"/>
  <c r="BE168"/>
  <c r="BE169"/>
  <c r="E85"/>
  <c r="J89"/>
  <c r="BE136"/>
  <c r="BE147"/>
  <c r="BE151"/>
  <c r="BE153"/>
  <c r="BE154"/>
  <c r="BE157"/>
  <c r="BE160"/>
  <c r="BE162"/>
  <c r="BE172"/>
  <c r="BE179"/>
  <c r="BE137"/>
  <c r="BE139"/>
  <c r="BE140"/>
  <c r="BE142"/>
  <c r="BE143"/>
  <c r="BE144"/>
  <c r="BE145"/>
  <c r="BE156"/>
  <c r="BE161"/>
  <c r="BE170"/>
  <c r="BE171"/>
  <c r="BE174"/>
  <c r="BE180"/>
  <c r="BE134"/>
  <c r="BE138"/>
  <c r="BE141"/>
  <c r="BE146"/>
  <c r="BE150"/>
  <c r="BE152"/>
  <c r="BE164"/>
  <c r="BE165"/>
  <c r="BE167"/>
  <c r="BE173"/>
  <c r="BE175"/>
  <c r="BE177"/>
  <c r="BE178"/>
  <c r="BE181"/>
  <c i="18" r="E118"/>
  <c r="J125"/>
  <c r="BE138"/>
  <c r="BE141"/>
  <c r="BE149"/>
  <c r="BE150"/>
  <c r="BE151"/>
  <c r="BE153"/>
  <c r="BE154"/>
  <c r="BE155"/>
  <c r="J89"/>
  <c r="F125"/>
  <c r="BE135"/>
  <c r="BE140"/>
  <c r="BE143"/>
  <c r="BE145"/>
  <c r="BE146"/>
  <c r="BE148"/>
  <c r="BE152"/>
  <c r="BE157"/>
  <c r="BE131"/>
  <c r="BE133"/>
  <c r="BE134"/>
  <c r="BE136"/>
  <c r="BE147"/>
  <c r="BE132"/>
  <c r="BE137"/>
  <c r="BE139"/>
  <c r="BE142"/>
  <c r="BE144"/>
  <c r="BE156"/>
  <c r="BE158"/>
  <c i="16" r="J145"/>
  <c r="J100"/>
  <c i="17" r="J91"/>
  <c r="F94"/>
  <c r="E121"/>
  <c r="BE138"/>
  <c r="BE145"/>
  <c r="BE157"/>
  <c r="BE158"/>
  <c r="BE159"/>
  <c r="BE160"/>
  <c i="16" r="BK161"/>
  <c r="J161"/>
  <c r="J104"/>
  <c i="17" r="BE136"/>
  <c r="BE140"/>
  <c r="BE142"/>
  <c r="BE151"/>
  <c r="BE155"/>
  <c r="BE156"/>
  <c r="BE154"/>
  <c r="J94"/>
  <c r="BE144"/>
  <c r="BE147"/>
  <c r="BE149"/>
  <c i="16" r="J91"/>
  <c r="J94"/>
  <c r="BE166"/>
  <c r="BE167"/>
  <c r="BE168"/>
  <c r="BE169"/>
  <c r="BE170"/>
  <c r="BE173"/>
  <c r="BE175"/>
  <c r="BE180"/>
  <c r="BE181"/>
  <c r="BE182"/>
  <c r="BE183"/>
  <c r="BE193"/>
  <c r="BE195"/>
  <c r="BE198"/>
  <c r="BE201"/>
  <c r="BE203"/>
  <c r="BE206"/>
  <c r="BE214"/>
  <c r="BE215"/>
  <c r="BE218"/>
  <c r="BE235"/>
  <c r="BE245"/>
  <c r="BE250"/>
  <c r="BE251"/>
  <c r="BE256"/>
  <c r="BE261"/>
  <c r="BE268"/>
  <c r="BE275"/>
  <c r="BE282"/>
  <c r="BE287"/>
  <c r="BE288"/>
  <c r="BE289"/>
  <c r="BE296"/>
  <c r="BE299"/>
  <c r="BE305"/>
  <c r="BE306"/>
  <c r="BE307"/>
  <c r="BE308"/>
  <c r="BE309"/>
  <c r="BE312"/>
  <c r="BE326"/>
  <c r="BE329"/>
  <c r="BE333"/>
  <c r="BE334"/>
  <c r="BE335"/>
  <c r="BE336"/>
  <c r="BE342"/>
  <c r="BE346"/>
  <c r="BE349"/>
  <c r="BE354"/>
  <c r="BE356"/>
  <c r="BE359"/>
  <c r="BE362"/>
  <c r="BE363"/>
  <c r="BE364"/>
  <c r="BE367"/>
  <c r="BE376"/>
  <c r="BE380"/>
  <c r="BE385"/>
  <c r="BE386"/>
  <c r="BE403"/>
  <c r="BE413"/>
  <c r="BE415"/>
  <c r="E85"/>
  <c r="F94"/>
  <c r="BE151"/>
  <c r="BE156"/>
  <c r="BE160"/>
  <c r="BE164"/>
  <c r="BE174"/>
  <c r="BE184"/>
  <c r="BE185"/>
  <c r="BE191"/>
  <c r="BE196"/>
  <c r="BE202"/>
  <c r="BE205"/>
  <c r="BE208"/>
  <c r="BE210"/>
  <c r="BE211"/>
  <c r="BE212"/>
  <c r="BE219"/>
  <c r="BE220"/>
  <c r="BE234"/>
  <c r="BE263"/>
  <c r="BE264"/>
  <c r="BE266"/>
  <c r="BE269"/>
  <c r="BE274"/>
  <c r="BE276"/>
  <c r="BE281"/>
  <c r="BE292"/>
  <c r="BE293"/>
  <c r="BE297"/>
  <c r="BE298"/>
  <c r="BE316"/>
  <c r="BE325"/>
  <c r="BE330"/>
  <c r="BE332"/>
  <c r="BE337"/>
  <c r="BE340"/>
  <c r="BE343"/>
  <c r="BE344"/>
  <c r="BE348"/>
  <c r="BE350"/>
  <c r="BE351"/>
  <c r="BE357"/>
  <c r="BE358"/>
  <c r="BE361"/>
  <c r="BE365"/>
  <c r="BE370"/>
  <c r="BE372"/>
  <c r="BE373"/>
  <c r="BE383"/>
  <c r="BE388"/>
  <c r="BE391"/>
  <c r="BE399"/>
  <c r="BE411"/>
  <c r="BE146"/>
  <c r="BE154"/>
  <c r="BE155"/>
  <c r="BE171"/>
  <c r="BE172"/>
  <c r="BE176"/>
  <c r="BE179"/>
  <c r="BE186"/>
  <c r="BE187"/>
  <c r="BE189"/>
  <c r="BE190"/>
  <c r="BE194"/>
  <c r="BE204"/>
  <c r="BE207"/>
  <c r="BE209"/>
  <c r="BE216"/>
  <c r="BE217"/>
  <c r="BE226"/>
  <c r="BE227"/>
  <c r="BE228"/>
  <c r="BE230"/>
  <c r="BE231"/>
  <c r="BE233"/>
  <c r="BE236"/>
  <c r="BE237"/>
  <c r="BE238"/>
  <c r="BE240"/>
  <c r="BE244"/>
  <c r="BE247"/>
  <c r="BE252"/>
  <c r="BE253"/>
  <c r="BE260"/>
  <c r="BE262"/>
  <c r="BE270"/>
  <c r="BE272"/>
  <c r="BE273"/>
  <c r="BE283"/>
  <c r="BE290"/>
  <c r="BE295"/>
  <c r="BE310"/>
  <c r="BE313"/>
  <c r="BE315"/>
  <c r="BE320"/>
  <c r="BE321"/>
  <c r="BE322"/>
  <c r="BE327"/>
  <c r="BE328"/>
  <c r="BE338"/>
  <c r="BE347"/>
  <c r="BE360"/>
  <c r="BE368"/>
  <c r="BE371"/>
  <c r="BE374"/>
  <c r="BE375"/>
  <c r="BE377"/>
  <c r="BE378"/>
  <c r="BE384"/>
  <c r="BE389"/>
  <c r="BE392"/>
  <c r="BE394"/>
  <c r="BE395"/>
  <c r="BE396"/>
  <c r="BE397"/>
  <c r="BE398"/>
  <c r="BE404"/>
  <c r="BE405"/>
  <c r="BE406"/>
  <c r="BE407"/>
  <c r="BE409"/>
  <c r="BE417"/>
  <c r="BE148"/>
  <c r="BE158"/>
  <c r="BE165"/>
  <c r="BE177"/>
  <c r="BE178"/>
  <c r="BE188"/>
  <c r="BE192"/>
  <c r="BE197"/>
  <c r="BE199"/>
  <c r="BE200"/>
  <c r="BE213"/>
  <c r="BE221"/>
  <c r="BE222"/>
  <c r="BE223"/>
  <c r="BE229"/>
  <c r="BE232"/>
  <c r="BE239"/>
  <c r="BE241"/>
  <c r="BE242"/>
  <c r="BE243"/>
  <c r="BE246"/>
  <c r="BE248"/>
  <c r="BE249"/>
  <c r="BE254"/>
  <c r="BE255"/>
  <c r="BE258"/>
  <c r="BE259"/>
  <c r="BE265"/>
  <c r="BE271"/>
  <c r="BE277"/>
  <c r="BE278"/>
  <c r="BE279"/>
  <c r="BE280"/>
  <c r="BE284"/>
  <c r="BE285"/>
  <c r="BE286"/>
  <c r="BE291"/>
  <c r="BE294"/>
  <c r="BE300"/>
  <c r="BE301"/>
  <c r="BE302"/>
  <c r="BE304"/>
  <c r="BE318"/>
  <c r="BE319"/>
  <c r="BE324"/>
  <c r="BE331"/>
  <c r="BE339"/>
  <c r="BE345"/>
  <c r="BE352"/>
  <c r="BE353"/>
  <c r="BE355"/>
  <c r="BE366"/>
  <c r="BE369"/>
  <c r="BE379"/>
  <c r="BE381"/>
  <c r="BE382"/>
  <c r="BE387"/>
  <c r="BE393"/>
  <c r="BE400"/>
  <c r="BE401"/>
  <c r="BE402"/>
  <c r="BE416"/>
  <c i="15" r="E85"/>
  <c r="J134"/>
  <c r="BE144"/>
  <c r="BE148"/>
  <c r="BE149"/>
  <c r="BE151"/>
  <c r="BE152"/>
  <c r="BE154"/>
  <c r="BE158"/>
  <c r="BE164"/>
  <c r="BE167"/>
  <c r="BE170"/>
  <c r="BE174"/>
  <c r="BE176"/>
  <c r="BE181"/>
  <c r="BE192"/>
  <c r="BE199"/>
  <c r="BE200"/>
  <c r="BE213"/>
  <c r="BE225"/>
  <c r="BE228"/>
  <c r="BE234"/>
  <c r="BE237"/>
  <c r="BE238"/>
  <c r="BE239"/>
  <c r="BE240"/>
  <c r="BE241"/>
  <c r="BE242"/>
  <c r="BE249"/>
  <c r="BE251"/>
  <c r="BE255"/>
  <c r="BE269"/>
  <c r="BE272"/>
  <c r="BE277"/>
  <c r="BE287"/>
  <c r="BE293"/>
  <c r="BE299"/>
  <c r="BE306"/>
  <c r="BE307"/>
  <c r="BE308"/>
  <c r="BE309"/>
  <c r="BE310"/>
  <c r="BE312"/>
  <c r="BE314"/>
  <c r="BE315"/>
  <c r="BE320"/>
  <c r="BE326"/>
  <c r="BE329"/>
  <c r="BE330"/>
  <c r="BE331"/>
  <c r="BE336"/>
  <c r="BE345"/>
  <c r="BE346"/>
  <c r="BE356"/>
  <c r="BE358"/>
  <c r="BE364"/>
  <c r="BE371"/>
  <c r="BE374"/>
  <c r="BE375"/>
  <c r="BE384"/>
  <c r="BE407"/>
  <c r="BE412"/>
  <c r="BE413"/>
  <c r="BE420"/>
  <c i="14" r="J137"/>
  <c r="J99"/>
  <c i="15" r="BE155"/>
  <c r="BE156"/>
  <c r="BE159"/>
  <c r="BE162"/>
  <c r="BE169"/>
  <c r="BE173"/>
  <c r="BE179"/>
  <c r="BE180"/>
  <c r="BE195"/>
  <c r="BE197"/>
  <c r="BE204"/>
  <c r="BE207"/>
  <c r="BE211"/>
  <c r="BE212"/>
  <c r="BE214"/>
  <c r="BE220"/>
  <c r="BE222"/>
  <c r="BE223"/>
  <c r="BE224"/>
  <c r="BE236"/>
  <c r="BE245"/>
  <c r="BE254"/>
  <c r="BE256"/>
  <c r="BE257"/>
  <c r="BE258"/>
  <c r="BE275"/>
  <c r="BE278"/>
  <c r="BE280"/>
  <c r="BE281"/>
  <c r="BE282"/>
  <c r="BE291"/>
  <c r="BE304"/>
  <c r="BE337"/>
  <c r="BE339"/>
  <c r="BE340"/>
  <c r="BE341"/>
  <c r="BE347"/>
  <c r="BE357"/>
  <c r="BE359"/>
  <c r="BE362"/>
  <c r="BE368"/>
  <c r="BE370"/>
  <c r="BE386"/>
  <c r="BE416"/>
  <c r="BE418"/>
  <c r="F92"/>
  <c r="BE146"/>
  <c r="BE147"/>
  <c r="BE157"/>
  <c r="BE160"/>
  <c r="BE166"/>
  <c r="BE168"/>
  <c r="BE171"/>
  <c r="BE183"/>
  <c r="BE194"/>
  <c r="BE205"/>
  <c r="BE217"/>
  <c r="BE218"/>
  <c r="BE219"/>
  <c r="BE226"/>
  <c r="BE227"/>
  <c r="BE232"/>
  <c r="BE233"/>
  <c r="BE235"/>
  <c r="BE243"/>
  <c r="BE246"/>
  <c r="BE247"/>
  <c r="BE248"/>
  <c r="BE252"/>
  <c r="BE253"/>
  <c r="BE260"/>
  <c r="BE261"/>
  <c r="BE264"/>
  <c r="BE265"/>
  <c r="BE273"/>
  <c r="BE274"/>
  <c r="BE279"/>
  <c r="BE283"/>
  <c r="BE288"/>
  <c r="BE294"/>
  <c r="BE295"/>
  <c r="BE296"/>
  <c r="BE297"/>
  <c r="BE298"/>
  <c r="BE301"/>
  <c r="BE305"/>
  <c r="BE316"/>
  <c r="BE319"/>
  <c r="BE321"/>
  <c r="BE322"/>
  <c r="BE323"/>
  <c r="BE324"/>
  <c r="BE333"/>
  <c r="BE334"/>
  <c r="BE344"/>
  <c r="BE348"/>
  <c r="BE350"/>
  <c r="BE353"/>
  <c r="BE354"/>
  <c r="BE366"/>
  <c r="BE369"/>
  <c r="BE372"/>
  <c r="BE373"/>
  <c r="BE378"/>
  <c r="BE387"/>
  <c r="BE406"/>
  <c r="BE408"/>
  <c r="BE410"/>
  <c r="BE417"/>
  <c r="BE422"/>
  <c r="BE143"/>
  <c r="BE153"/>
  <c r="BE161"/>
  <c r="BE165"/>
  <c r="BE172"/>
  <c r="BE177"/>
  <c r="BE184"/>
  <c r="BE189"/>
  <c r="BE190"/>
  <c r="BE202"/>
  <c r="BE208"/>
  <c r="BE209"/>
  <c r="BE210"/>
  <c r="BE215"/>
  <c r="BE216"/>
  <c r="BE221"/>
  <c r="BE229"/>
  <c r="BE230"/>
  <c r="BE231"/>
  <c r="BE244"/>
  <c r="BE250"/>
  <c r="BE259"/>
  <c r="BE262"/>
  <c r="BE263"/>
  <c r="BE266"/>
  <c r="BE267"/>
  <c r="BE268"/>
  <c r="BE270"/>
  <c r="BE271"/>
  <c r="BE276"/>
  <c r="BE284"/>
  <c r="BE285"/>
  <c r="BE286"/>
  <c r="BE289"/>
  <c r="BE290"/>
  <c r="BE292"/>
  <c r="BE300"/>
  <c r="BE302"/>
  <c r="BE303"/>
  <c r="BE311"/>
  <c r="BE313"/>
  <c r="BE317"/>
  <c r="BE318"/>
  <c r="BE325"/>
  <c r="BE328"/>
  <c r="BE332"/>
  <c r="BE338"/>
  <c r="BE342"/>
  <c r="BE349"/>
  <c r="BE352"/>
  <c r="BE355"/>
  <c r="BE361"/>
  <c r="BE363"/>
  <c r="BE365"/>
  <c r="BE377"/>
  <c r="BE380"/>
  <c r="BE381"/>
  <c r="BE383"/>
  <c r="BE405"/>
  <c r="BE411"/>
  <c r="BE415"/>
  <c i="14" r="J89"/>
  <c r="E124"/>
  <c r="F131"/>
  <c r="BE138"/>
  <c r="BE142"/>
  <c r="BE151"/>
  <c r="BE164"/>
  <c r="BE169"/>
  <c r="J92"/>
  <c r="BE141"/>
  <c r="BE147"/>
  <c r="BE152"/>
  <c r="BE156"/>
  <c r="BE139"/>
  <c r="BE140"/>
  <c r="BE143"/>
  <c r="BE144"/>
  <c r="BE145"/>
  <c r="BE155"/>
  <c r="BE163"/>
  <c r="BE165"/>
  <c r="BE167"/>
  <c r="BE168"/>
  <c r="BE170"/>
  <c r="BE148"/>
  <c r="BE149"/>
  <c r="BE153"/>
  <c r="BE154"/>
  <c r="BE157"/>
  <c r="BE158"/>
  <c r="BE160"/>
  <c r="BE162"/>
  <c i="13" r="E85"/>
  <c r="BE142"/>
  <c r="BE144"/>
  <c r="BE155"/>
  <c r="BE156"/>
  <c r="J94"/>
  <c r="F133"/>
  <c r="BE150"/>
  <c r="BE153"/>
  <c r="BE145"/>
  <c r="BE148"/>
  <c r="BE152"/>
  <c r="J91"/>
  <c r="BE140"/>
  <c r="BE141"/>
  <c r="BE147"/>
  <c r="BE149"/>
  <c r="BE151"/>
  <c i="12" r="J128"/>
  <c r="J131"/>
  <c r="BE138"/>
  <c r="BE151"/>
  <c r="F94"/>
  <c r="E122"/>
  <c r="BE140"/>
  <c r="BE154"/>
  <c r="BE142"/>
  <c r="BE147"/>
  <c r="BE144"/>
  <c r="BE145"/>
  <c r="BE149"/>
  <c r="BE152"/>
  <c i="11" r="F94"/>
  <c r="E122"/>
  <c r="J128"/>
  <c r="BE145"/>
  <c r="J94"/>
  <c r="BE141"/>
  <c r="BE146"/>
  <c r="BE148"/>
  <c r="BE138"/>
  <c r="BE139"/>
  <c r="BE143"/>
  <c i="10" r="J91"/>
  <c r="F131"/>
  <c r="BE148"/>
  <c r="BE150"/>
  <c r="BE153"/>
  <c r="BE159"/>
  <c r="J131"/>
  <c r="BE144"/>
  <c r="BE151"/>
  <c r="BE157"/>
  <c r="E122"/>
  <c r="BE138"/>
  <c r="BE146"/>
  <c r="BE156"/>
  <c r="BE140"/>
  <c r="BE142"/>
  <c r="BE155"/>
  <c i="9" r="J91"/>
  <c r="J94"/>
  <c r="BE142"/>
  <c r="BE148"/>
  <c r="BE156"/>
  <c r="E122"/>
  <c r="BE138"/>
  <c r="BE140"/>
  <c r="BE153"/>
  <c r="BE160"/>
  <c r="BE161"/>
  <c r="F94"/>
  <c r="BE144"/>
  <c r="BE150"/>
  <c r="BE157"/>
  <c r="BE146"/>
  <c r="BE151"/>
  <c r="BE152"/>
  <c r="BE155"/>
  <c r="BE158"/>
  <c r="BE163"/>
  <c i="8" r="J91"/>
  <c r="J94"/>
  <c r="BE148"/>
  <c r="BE160"/>
  <c r="BE161"/>
  <c r="BE163"/>
  <c r="BE142"/>
  <c r="BE156"/>
  <c r="BE138"/>
  <c r="BE140"/>
  <c r="BE146"/>
  <c r="E85"/>
  <c r="F94"/>
  <c r="BE144"/>
  <c r="BE150"/>
  <c r="BE152"/>
  <c r="BE154"/>
  <c r="BE158"/>
  <c i="7" r="E85"/>
  <c r="J94"/>
  <c r="BE144"/>
  <c r="BE154"/>
  <c r="BE158"/>
  <c r="BE138"/>
  <c r="BE140"/>
  <c r="BE163"/>
  <c r="J91"/>
  <c r="F94"/>
  <c r="BE146"/>
  <c r="BE156"/>
  <c r="BE160"/>
  <c r="BE161"/>
  <c r="BE142"/>
  <c r="BE148"/>
  <c r="BE150"/>
  <c r="BE152"/>
  <c i="6" r="J91"/>
  <c r="F94"/>
  <c r="BE142"/>
  <c r="BE146"/>
  <c r="BE152"/>
  <c r="BE154"/>
  <c r="BE160"/>
  <c r="BE165"/>
  <c r="J94"/>
  <c r="E122"/>
  <c r="BE144"/>
  <c r="BE148"/>
  <c r="BE156"/>
  <c r="BE162"/>
  <c r="BE138"/>
  <c r="BE140"/>
  <c r="BE150"/>
  <c r="BE158"/>
  <c r="BE163"/>
  <c i="1" r="BD100"/>
  <c i="4" r="J140"/>
  <c r="J98"/>
  <c r="J154"/>
  <c r="J100"/>
  <c i="5" r="J91"/>
  <c r="J94"/>
  <c r="BE159"/>
  <c r="BE161"/>
  <c r="F94"/>
  <c r="BE140"/>
  <c r="BE152"/>
  <c r="BE154"/>
  <c r="E85"/>
  <c r="BE142"/>
  <c r="BE144"/>
  <c r="BE146"/>
  <c r="BE150"/>
  <c r="BE156"/>
  <c r="BE158"/>
  <c r="BE138"/>
  <c r="BE148"/>
  <c r="BE153"/>
  <c i="3" r="BK143"/>
  <c r="J143"/>
  <c r="J99"/>
  <c i="4" r="F92"/>
  <c r="BE143"/>
  <c r="BE155"/>
  <c r="BE169"/>
  <c r="BE174"/>
  <c r="BE201"/>
  <c r="BE238"/>
  <c r="BE245"/>
  <c r="BE250"/>
  <c r="BE258"/>
  <c r="BE260"/>
  <c r="BE265"/>
  <c r="BE277"/>
  <c r="BE287"/>
  <c r="BE302"/>
  <c r="BE340"/>
  <c r="BE384"/>
  <c r="BE395"/>
  <c r="BE400"/>
  <c r="BE404"/>
  <c r="BE411"/>
  <c r="BE416"/>
  <c r="BE423"/>
  <c r="BE427"/>
  <c r="BE431"/>
  <c r="BE435"/>
  <c r="BE462"/>
  <c r="BE467"/>
  <c r="BE477"/>
  <c r="BE523"/>
  <c r="BE588"/>
  <c r="BE603"/>
  <c i="3" r="BK135"/>
  <c r="J135"/>
  <c r="J97"/>
  <c i="4" r="E85"/>
  <c r="J132"/>
  <c r="BE142"/>
  <c r="BE160"/>
  <c r="BE165"/>
  <c r="BE179"/>
  <c r="BE184"/>
  <c r="BE189"/>
  <c r="BE208"/>
  <c r="BE217"/>
  <c r="BE236"/>
  <c r="BE254"/>
  <c r="BE292"/>
  <c r="BE307"/>
  <c r="BE321"/>
  <c r="BE349"/>
  <c r="BE357"/>
  <c r="BE361"/>
  <c r="BE389"/>
  <c r="BE453"/>
  <c r="BE471"/>
  <c r="BE508"/>
  <c r="BE513"/>
  <c r="BE518"/>
  <c r="BE548"/>
  <c r="BE563"/>
  <c r="BE568"/>
  <c r="BE573"/>
  <c r="BE583"/>
  <c r="BE593"/>
  <c r="BE598"/>
  <c r="BE608"/>
  <c r="BE624"/>
  <c r="BE639"/>
  <c r="BE643"/>
  <c r="BE655"/>
  <c r="BE659"/>
  <c r="BE680"/>
  <c r="BE688"/>
  <c r="BE705"/>
  <c r="BE145"/>
  <c r="BE231"/>
  <c r="BE335"/>
  <c r="BE345"/>
  <c r="BE353"/>
  <c r="BE368"/>
  <c r="BE458"/>
  <c r="BE482"/>
  <c r="BE487"/>
  <c r="BE496"/>
  <c r="BE528"/>
  <c r="BE543"/>
  <c r="BE553"/>
  <c r="BE578"/>
  <c r="BE676"/>
  <c r="BE692"/>
  <c r="BE709"/>
  <c r="BE141"/>
  <c r="BE149"/>
  <c r="BE194"/>
  <c r="BE213"/>
  <c r="BE226"/>
  <c r="BE243"/>
  <c r="BE272"/>
  <c r="BE282"/>
  <c r="BE297"/>
  <c r="BE314"/>
  <c r="BE326"/>
  <c r="BE363"/>
  <c r="BE373"/>
  <c r="BE379"/>
  <c r="BE442"/>
  <c r="BE447"/>
  <c r="BE492"/>
  <c r="BE498"/>
  <c r="BE503"/>
  <c r="BE533"/>
  <c r="BE538"/>
  <c r="BE558"/>
  <c r="BE612"/>
  <c r="BE618"/>
  <c r="BE629"/>
  <c r="BE634"/>
  <c r="BE645"/>
  <c r="BE650"/>
  <c r="BE661"/>
  <c r="BE666"/>
  <c r="BE672"/>
  <c r="BE684"/>
  <c r="BE696"/>
  <c r="BE701"/>
  <c i="3" r="E85"/>
  <c r="BE138"/>
  <c r="BE146"/>
  <c r="BE147"/>
  <c r="BE155"/>
  <c r="BE156"/>
  <c r="BE163"/>
  <c r="BE166"/>
  <c r="BE168"/>
  <c r="BE179"/>
  <c r="BE207"/>
  <c r="BE214"/>
  <c r="BE223"/>
  <c r="BE226"/>
  <c r="BE229"/>
  <c r="BE230"/>
  <c r="F92"/>
  <c r="BE142"/>
  <c r="BE145"/>
  <c r="BE153"/>
  <c r="BE157"/>
  <c r="BE169"/>
  <c r="BE177"/>
  <c r="BE178"/>
  <c r="BE186"/>
  <c r="BE193"/>
  <c r="BE202"/>
  <c r="BE208"/>
  <c r="BE211"/>
  <c r="BE216"/>
  <c r="BE217"/>
  <c r="BE218"/>
  <c r="BE224"/>
  <c r="BE227"/>
  <c r="BE232"/>
  <c i="2" r="BK530"/>
  <c i="3" r="J89"/>
  <c r="BE137"/>
  <c r="BE148"/>
  <c r="BE149"/>
  <c r="BE151"/>
  <c r="BE152"/>
  <c r="BE159"/>
  <c r="BE161"/>
  <c r="BE162"/>
  <c r="BE164"/>
  <c r="BE167"/>
  <c r="BE194"/>
  <c r="BE199"/>
  <c r="BE220"/>
  <c r="BE221"/>
  <c r="BE222"/>
  <c r="BE225"/>
  <c r="BE231"/>
  <c r="J92"/>
  <c r="BE139"/>
  <c r="BE150"/>
  <c r="BE154"/>
  <c r="BE160"/>
  <c r="BE170"/>
  <c r="BE172"/>
  <c r="BE174"/>
  <c r="BE175"/>
  <c r="BE176"/>
  <c r="BE180"/>
  <c r="BE181"/>
  <c r="BE182"/>
  <c r="BE183"/>
  <c r="BE187"/>
  <c r="BE190"/>
  <c r="BE197"/>
  <c r="BE198"/>
  <c r="BE200"/>
  <c r="BE201"/>
  <c r="BE212"/>
  <c r="BE219"/>
  <c r="BE228"/>
  <c r="BE235"/>
  <c r="BE237"/>
  <c i="2" r="BE170"/>
  <c r="BE178"/>
  <c r="BE185"/>
  <c r="BE198"/>
  <c r="BE219"/>
  <c r="BE223"/>
  <c r="BE224"/>
  <c r="BE233"/>
  <c r="BE234"/>
  <c r="BE314"/>
  <c r="BE318"/>
  <c r="BE405"/>
  <c r="BE469"/>
  <c r="BE491"/>
  <c r="BE493"/>
  <c r="BE501"/>
  <c r="BE513"/>
  <c r="BE526"/>
  <c r="BE541"/>
  <c r="BE567"/>
  <c r="BE569"/>
  <c r="BE573"/>
  <c r="BE623"/>
  <c r="BE631"/>
  <c r="BE644"/>
  <c r="BE652"/>
  <c r="BE656"/>
  <c r="BE664"/>
  <c r="BE668"/>
  <c r="BE693"/>
  <c r="BE710"/>
  <c r="BE726"/>
  <c r="BE733"/>
  <c r="BE778"/>
  <c r="BE838"/>
  <c r="BE845"/>
  <c r="BE959"/>
  <c r="BE984"/>
  <c r="BE1008"/>
  <c r="BE1022"/>
  <c r="BE1024"/>
  <c r="BE1043"/>
  <c r="BE1053"/>
  <c r="BE1056"/>
  <c r="BE1065"/>
  <c r="BE1072"/>
  <c r="BE1076"/>
  <c r="BE1091"/>
  <c r="BE1096"/>
  <c r="BE1110"/>
  <c r="BE1150"/>
  <c r="BE1155"/>
  <c r="BE1156"/>
  <c r="BE1208"/>
  <c r="BE1212"/>
  <c r="BE1224"/>
  <c r="BE1226"/>
  <c r="BE1230"/>
  <c r="BE1246"/>
  <c r="BE1248"/>
  <c r="BE1251"/>
  <c r="BE1255"/>
  <c r="BE1257"/>
  <c r="BE1259"/>
  <c r="BE1280"/>
  <c r="BE1290"/>
  <c r="BE1293"/>
  <c r="BE1317"/>
  <c r="BE1331"/>
  <c r="BE1371"/>
  <c r="BE1387"/>
  <c r="BE1406"/>
  <c r="BE1428"/>
  <c r="BE1446"/>
  <c r="BE1447"/>
  <c r="BE1451"/>
  <c r="BE1461"/>
  <c r="BE1526"/>
  <c r="BE1598"/>
  <c r="BE1649"/>
  <c r="BE1780"/>
  <c r="BE1806"/>
  <c r="BE1833"/>
  <c r="BE2025"/>
  <c r="BE2037"/>
  <c r="F92"/>
  <c r="BE169"/>
  <c r="BE173"/>
  <c r="BE183"/>
  <c r="BE189"/>
  <c r="BE194"/>
  <c r="BE209"/>
  <c r="BE212"/>
  <c r="BE235"/>
  <c r="BE243"/>
  <c r="BE262"/>
  <c r="BE272"/>
  <c r="BE291"/>
  <c r="BE302"/>
  <c r="BE327"/>
  <c r="BE338"/>
  <c r="BE357"/>
  <c r="BE393"/>
  <c r="BE401"/>
  <c r="BE442"/>
  <c r="BE451"/>
  <c r="BE456"/>
  <c r="BE475"/>
  <c r="BE482"/>
  <c r="BE484"/>
  <c r="BE510"/>
  <c r="BE522"/>
  <c r="BE539"/>
  <c r="BE563"/>
  <c r="BE570"/>
  <c r="BE576"/>
  <c r="BE581"/>
  <c r="BE598"/>
  <c r="BE637"/>
  <c r="BE672"/>
  <c r="BE699"/>
  <c r="BE718"/>
  <c r="BE774"/>
  <c r="BE791"/>
  <c r="BE793"/>
  <c r="BE801"/>
  <c r="BE809"/>
  <c r="BE811"/>
  <c r="BE840"/>
  <c r="BE849"/>
  <c r="BE889"/>
  <c r="BE945"/>
  <c r="BE976"/>
  <c r="BE996"/>
  <c r="BE1015"/>
  <c r="BE1068"/>
  <c r="BE1101"/>
  <c r="BE1130"/>
  <c r="BE1131"/>
  <c r="BE1149"/>
  <c r="BE1166"/>
  <c r="BE1170"/>
  <c r="BE1172"/>
  <c r="BE1203"/>
  <c r="BE1233"/>
  <c r="BE1234"/>
  <c r="BE1235"/>
  <c r="BE1264"/>
  <c r="BE1267"/>
  <c r="BE1273"/>
  <c r="BE1365"/>
  <c r="BE1391"/>
  <c r="BE1395"/>
  <c r="BE1410"/>
  <c r="BE1472"/>
  <c r="BE1473"/>
  <c r="BE1486"/>
  <c r="BE1493"/>
  <c r="BE1507"/>
  <c r="BE1524"/>
  <c r="BE1536"/>
  <c r="BE1540"/>
  <c r="BE1551"/>
  <c r="BE1651"/>
  <c r="BE1711"/>
  <c r="BE1913"/>
  <c r="BE1920"/>
  <c r="BE2041"/>
  <c r="E85"/>
  <c r="J89"/>
  <c r="BE159"/>
  <c r="BE164"/>
  <c r="BE208"/>
  <c r="BE215"/>
  <c r="BE266"/>
  <c r="BE307"/>
  <c r="BE345"/>
  <c r="BE361"/>
  <c r="BE368"/>
  <c r="BE416"/>
  <c r="BE446"/>
  <c r="BE472"/>
  <c r="BE504"/>
  <c r="BE516"/>
  <c r="BE532"/>
  <c r="BE538"/>
  <c r="BE544"/>
  <c r="BE558"/>
  <c r="BE559"/>
  <c r="BE609"/>
  <c r="BE614"/>
  <c r="BE619"/>
  <c r="BE648"/>
  <c r="BE695"/>
  <c r="BE703"/>
  <c r="BE708"/>
  <c r="BE709"/>
  <c r="BE712"/>
  <c r="BE724"/>
  <c r="BE730"/>
  <c r="BE815"/>
  <c r="BE823"/>
  <c r="BE916"/>
  <c r="BE932"/>
  <c r="BE952"/>
  <c r="BE1001"/>
  <c r="BE1006"/>
  <c r="BE1018"/>
  <c r="BE1027"/>
  <c r="BE1030"/>
  <c r="BE1038"/>
  <c r="BE1046"/>
  <c r="BE1154"/>
  <c r="BE1167"/>
  <c r="BE1175"/>
  <c r="BE1181"/>
  <c r="BE1183"/>
  <c r="BE1188"/>
  <c r="BE1198"/>
  <c r="BE1200"/>
  <c r="BE1211"/>
  <c r="BE1216"/>
  <c r="BE1219"/>
  <c r="BE1243"/>
  <c r="BE1261"/>
  <c r="BE1262"/>
  <c r="BE1270"/>
  <c r="BE1285"/>
  <c r="BE1304"/>
  <c r="BE1307"/>
  <c r="BE1311"/>
  <c r="BE1324"/>
  <c r="BE1326"/>
  <c r="BE1330"/>
  <c r="BE1430"/>
  <c r="BE1455"/>
  <c r="BE1487"/>
  <c r="BE1546"/>
  <c r="BE1561"/>
  <c r="BE1563"/>
  <c r="BE1606"/>
  <c r="BE1658"/>
  <c r="BE1703"/>
  <c r="BE1705"/>
  <c r="BE1843"/>
  <c r="BE1903"/>
  <c r="BE1908"/>
  <c r="BE2028"/>
  <c r="BE2052"/>
  <c r="J92"/>
  <c r="BE203"/>
  <c r="BE231"/>
  <c r="BE232"/>
  <c r="BE253"/>
  <c r="BE276"/>
  <c r="BE281"/>
  <c r="BE285"/>
  <c r="BE323"/>
  <c r="BE333"/>
  <c r="BE334"/>
  <c r="BE389"/>
  <c r="BE397"/>
  <c r="BE410"/>
  <c r="BE425"/>
  <c r="BE431"/>
  <c r="BE461"/>
  <c r="BE465"/>
  <c r="BE486"/>
  <c r="BE489"/>
  <c r="BE495"/>
  <c r="BE498"/>
  <c r="BE524"/>
  <c r="BE535"/>
  <c r="BE540"/>
  <c r="BE548"/>
  <c r="BE549"/>
  <c r="BE550"/>
  <c r="BE554"/>
  <c r="BE604"/>
  <c r="BE618"/>
  <c r="BE660"/>
  <c r="BE675"/>
  <c r="BE685"/>
  <c r="BE689"/>
  <c r="BE714"/>
  <c r="BE749"/>
  <c r="BE797"/>
  <c r="BE799"/>
  <c r="BE805"/>
  <c r="BE825"/>
  <c r="BE835"/>
  <c r="BE880"/>
  <c r="BE957"/>
  <c r="BE978"/>
  <c r="BE998"/>
  <c r="BE1005"/>
  <c r="BE1034"/>
  <c r="BE1049"/>
  <c r="BE1059"/>
  <c r="BE1063"/>
  <c r="BE1079"/>
  <c r="BE1083"/>
  <c r="BE1087"/>
  <c r="BE1099"/>
  <c r="BE1104"/>
  <c r="BE1107"/>
  <c r="BE1113"/>
  <c r="BE1132"/>
  <c r="BE1191"/>
  <c r="BE1193"/>
  <c r="BE1206"/>
  <c r="BE1215"/>
  <c r="BE1222"/>
  <c r="BE1239"/>
  <c r="BE1247"/>
  <c r="BE1276"/>
  <c r="BE1294"/>
  <c r="BE1298"/>
  <c r="BE1390"/>
  <c r="BE1404"/>
  <c r="BE1412"/>
  <c r="BE1442"/>
  <c r="BE1459"/>
  <c r="BE1521"/>
  <c r="BE1532"/>
  <c r="BE1556"/>
  <c r="BE1602"/>
  <c r="BE1734"/>
  <c r="BE1753"/>
  <c r="BE2013"/>
  <c r="BE2019"/>
  <c r="F36"/>
  <c i="1" r="BA95"/>
  <c i="3" r="F36"/>
  <c i="1" r="BA96"/>
  <c i="4" r="F38"/>
  <c i="1" r="BC97"/>
  <c i="5" r="F38"/>
  <c i="1" r="BA99"/>
  <c i="6" r="F40"/>
  <c i="1" r="BC100"/>
  <c i="6" r="F39"/>
  <c i="1" r="BB100"/>
  <c i="7" r="F39"/>
  <c i="1" r="BB101"/>
  <c i="7" r="F40"/>
  <c i="1" r="BC101"/>
  <c i="8" r="F39"/>
  <c i="1" r="BB102"/>
  <c i="9" r="F40"/>
  <c i="1" r="BC103"/>
  <c i="10" r="J38"/>
  <c i="1" r="AW104"/>
  <c i="11" r="F41"/>
  <c i="1" r="BD105"/>
  <c i="12" r="F39"/>
  <c i="1" r="BB106"/>
  <c i="12" r="J38"/>
  <c i="1" r="AW106"/>
  <c i="13" r="J38"/>
  <c i="1" r="AW107"/>
  <c i="13" r="F41"/>
  <c i="1" r="BD107"/>
  <c i="14" r="F39"/>
  <c i="1" r="BD108"/>
  <c i="15" r="F36"/>
  <c i="1" r="BA109"/>
  <c i="16" r="F38"/>
  <c i="1" r="BA111"/>
  <c i="17" r="J38"/>
  <c i="1" r="AW112"/>
  <c i="17" r="F40"/>
  <c i="1" r="BC112"/>
  <c i="18" r="F37"/>
  <c i="1" r="BB113"/>
  <c i="19" r="F37"/>
  <c i="1" r="BB114"/>
  <c i="20" r="F39"/>
  <c i="1" r="BD115"/>
  <c r="AS94"/>
  <c i="2" r="J36"/>
  <c i="1" r="AW95"/>
  <c i="3" r="F38"/>
  <c i="1" r="BC96"/>
  <c i="3" r="F39"/>
  <c i="1" r="BD96"/>
  <c i="4" r="F39"/>
  <c i="1" r="BD97"/>
  <c i="5" r="F39"/>
  <c i="1" r="BB99"/>
  <c i="5" r="F40"/>
  <c i="1" r="BC99"/>
  <c i="6" r="F38"/>
  <c i="1" r="BA100"/>
  <c i="7" r="F41"/>
  <c i="1" r="BD101"/>
  <c i="8" r="F38"/>
  <c i="1" r="BA102"/>
  <c i="8" r="F41"/>
  <c i="1" r="BD102"/>
  <c i="9" r="J38"/>
  <c i="1" r="AW103"/>
  <c i="10" r="F41"/>
  <c i="1" r="BD104"/>
  <c i="11" r="F38"/>
  <c i="1" r="BA105"/>
  <c i="11" r="F39"/>
  <c i="1" r="BB105"/>
  <c i="12" r="F38"/>
  <c i="1" r="BA106"/>
  <c i="13" r="F39"/>
  <c i="1" r="BB107"/>
  <c i="14" r="F38"/>
  <c i="1" r="BC108"/>
  <c i="15" r="F37"/>
  <c i="1" r="BB109"/>
  <c i="16" r="F41"/>
  <c i="1" r="BD111"/>
  <c i="16" r="J38"/>
  <c i="1" r="AW111"/>
  <c i="17" r="F39"/>
  <c i="1" r="BB112"/>
  <c i="18" r="F38"/>
  <c i="1" r="BC113"/>
  <c i="18" r="F39"/>
  <c i="1" r="BD113"/>
  <c i="20" r="F38"/>
  <c i="1" r="BC115"/>
  <c i="20" r="F37"/>
  <c i="1" r="BB115"/>
  <c i="2" r="F37"/>
  <c i="1" r="BB95"/>
  <c i="2" r="F39"/>
  <c i="1" r="BD95"/>
  <c i="8" r="F40"/>
  <c i="1" r="BC102"/>
  <c i="9" r="F38"/>
  <c i="1" r="BA103"/>
  <c i="10" r="F38"/>
  <c i="1" r="BA104"/>
  <c i="10" r="F40"/>
  <c i="1" r="BC104"/>
  <c i="11" r="J38"/>
  <c i="1" r="AW105"/>
  <c i="12" r="F41"/>
  <c i="1" r="BD106"/>
  <c i="13" r="F38"/>
  <c i="1" r="BA107"/>
  <c i="14" r="J36"/>
  <c i="1" r="AW108"/>
  <c i="15" r="J36"/>
  <c i="1" r="AW109"/>
  <c i="16" r="F39"/>
  <c i="1" r="BB111"/>
  <c i="17" r="F41"/>
  <c i="1" r="BD112"/>
  <c i="17" r="F38"/>
  <c i="1" r="BA112"/>
  <c i="18" r="J36"/>
  <c i="1" r="AW113"/>
  <c i="20" r="F36"/>
  <c i="1" r="BA115"/>
  <c i="19" r="J36"/>
  <c i="1" r="AW114"/>
  <c i="19" r="F36"/>
  <c i="1" r="BA114"/>
  <c i="2" r="F38"/>
  <c i="1" r="BC95"/>
  <c i="3" r="F37"/>
  <c i="1" r="BB96"/>
  <c i="3" r="J36"/>
  <c i="1" r="AW96"/>
  <c i="4" r="F37"/>
  <c i="1" r="BB97"/>
  <c i="5" r="J38"/>
  <c i="1" r="AW99"/>
  <c i="5" r="F41"/>
  <c i="1" r="BD99"/>
  <c i="6" r="J38"/>
  <c i="1" r="AW100"/>
  <c i="7" r="J38"/>
  <c i="1" r="AW101"/>
  <c i="7" r="F38"/>
  <c i="1" r="BA101"/>
  <c i="8" r="J38"/>
  <c i="1" r="AW102"/>
  <c i="9" r="F39"/>
  <c i="1" r="BB103"/>
  <c i="9" r="F41"/>
  <c i="1" r="BD103"/>
  <c i="10" r="F39"/>
  <c i="1" r="BB104"/>
  <c i="11" r="F40"/>
  <c i="1" r="BC105"/>
  <c i="12" r="F40"/>
  <c i="1" r="BC106"/>
  <c i="13" r="F40"/>
  <c i="1" r="BC107"/>
  <c i="14" r="F36"/>
  <c i="1" r="BA108"/>
  <c i="14" r="F37"/>
  <c i="1" r="BB108"/>
  <c i="15" r="F39"/>
  <c i="1" r="BD109"/>
  <c i="15" r="F38"/>
  <c i="1" r="BC109"/>
  <c i="16" r="F40"/>
  <c i="1" r="BC111"/>
  <c i="18" r="F36"/>
  <c i="1" r="BA113"/>
  <c i="19" r="F39"/>
  <c i="1" r="BD114"/>
  <c i="20" r="J36"/>
  <c i="1" r="AW115"/>
  <c i="19" r="F38"/>
  <c i="1" r="BC114"/>
  <c i="3" l="1" r="R143"/>
  <c r="R134"/>
  <c i="20" r="R133"/>
  <c r="R132"/>
  <c i="16" r="T143"/>
  <c i="15" r="R403"/>
  <c i="2" r="P312"/>
  <c i="19" r="T132"/>
  <c r="T131"/>
  <c i="17" r="R134"/>
  <c r="R133"/>
  <c i="16" r="P161"/>
  <c i="15" r="T403"/>
  <c i="3" r="P143"/>
  <c r="P134"/>
  <c i="1" r="AU96"/>
  <c i="2" r="T731"/>
  <c i="20" r="P133"/>
  <c r="P132"/>
  <c i="1" r="AU115"/>
  <c i="19" r="P132"/>
  <c r="P131"/>
  <c i="1" r="AU114"/>
  <c i="17" r="T134"/>
  <c r="T133"/>
  <c i="16" r="R161"/>
  <c i="14" r="BK136"/>
  <c r="J136"/>
  <c r="J98"/>
  <c i="4" r="P153"/>
  <c r="P138"/>
  <c i="1" r="AU97"/>
  <c i="2" r="R312"/>
  <c i="4" r="R153"/>
  <c r="R138"/>
  <c i="2" r="P731"/>
  <c i="15" r="R141"/>
  <c r="R140"/>
  <c i="3" r="T143"/>
  <c r="T134"/>
  <c i="15" r="T141"/>
  <c r="T140"/>
  <c i="13" r="R138"/>
  <c r="R137"/>
  <c r="R136"/>
  <c i="2" r="T530"/>
  <c i="16" r="P144"/>
  <c r="P143"/>
  <c i="1" r="AU111"/>
  <c i="17" r="P134"/>
  <c r="P133"/>
  <c i="1" r="AU112"/>
  <c i="4" r="T153"/>
  <c r="T138"/>
  <c i="2" r="R731"/>
  <c i="16" r="BK144"/>
  <c r="J144"/>
  <c r="J99"/>
  <c i="2" r="R530"/>
  <c r="T312"/>
  <c r="T157"/>
  <c r="T156"/>
  <c i="16" r="R144"/>
  <c r="R143"/>
  <c i="2" r="P157"/>
  <c r="P156"/>
  <c i="1" r="AU95"/>
  <c i="14" r="P136"/>
  <c r="P135"/>
  <c r="P134"/>
  <c i="1" r="AU108"/>
  <c i="14" r="T136"/>
  <c r="T135"/>
  <c r="T134"/>
  <c i="4" r="BK153"/>
  <c r="J153"/>
  <c r="J99"/>
  <c i="2" r="BK312"/>
  <c r="J312"/>
  <c r="J101"/>
  <c i="18" r="BK129"/>
  <c r="J129"/>
  <c r="J97"/>
  <c i="20" r="BK133"/>
  <c r="J133"/>
  <c r="J97"/>
  <c i="6" r="BK136"/>
  <c r="BK135"/>
  <c r="J135"/>
  <c r="J99"/>
  <c i="7" r="BK136"/>
  <c r="J136"/>
  <c r="J100"/>
  <c i="8" r="BK136"/>
  <c r="J136"/>
  <c r="J100"/>
  <c i="10" r="BK136"/>
  <c r="J136"/>
  <c r="J100"/>
  <c i="2" r="BK731"/>
  <c r="J731"/>
  <c r="J112"/>
  <c i="5" r="BK136"/>
  <c r="J136"/>
  <c r="J100"/>
  <c i="9" r="BK136"/>
  <c r="J136"/>
  <c r="J100"/>
  <c i="13" r="BK138"/>
  <c r="J138"/>
  <c r="J100"/>
  <c i="17" r="BK134"/>
  <c r="J134"/>
  <c r="J99"/>
  <c i="11" r="BK136"/>
  <c r="J136"/>
  <c r="J100"/>
  <c i="12" r="BK136"/>
  <c r="J136"/>
  <c r="J100"/>
  <c i="15" r="BK141"/>
  <c r="J141"/>
  <c r="J97"/>
  <c r="BK403"/>
  <c r="J403"/>
  <c r="J106"/>
  <c i="19" r="BK132"/>
  <c r="J132"/>
  <c r="J97"/>
  <c i="16" r="BK143"/>
  <c r="J143"/>
  <c r="J98"/>
  <c r="J32"/>
  <c i="3" r="BK134"/>
  <c r="J134"/>
  <c r="J96"/>
  <c r="J30"/>
  <c i="2" r="J530"/>
  <c r="J106"/>
  <c i="4" r="F35"/>
  <c i="1" r="AZ97"/>
  <c r="BA98"/>
  <c r="AW98"/>
  <c r="BD98"/>
  <c i="16" r="J120"/>
  <c r="BE120"/>
  <c r="F37"/>
  <c i="1" r="AZ111"/>
  <c r="BD110"/>
  <c r="BC110"/>
  <c r="AY110"/>
  <c r="BB110"/>
  <c r="AX110"/>
  <c r="BA110"/>
  <c r="AW110"/>
  <c r="BC98"/>
  <c r="AY98"/>
  <c r="BB98"/>
  <c r="AX98"/>
  <c r="AU98"/>
  <c i="3" r="J113"/>
  <c r="J107"/>
  <c r="J115"/>
  <c i="4" r="J35"/>
  <c i="1" r="AV97"/>
  <c i="2" l="1" r="R157"/>
  <c r="R156"/>
  <c i="6" r="BK134"/>
  <c r="J134"/>
  <c r="J98"/>
  <c r="J32"/>
  <c r="J136"/>
  <c r="J100"/>
  <c i="9" r="BK135"/>
  <c r="J135"/>
  <c r="J99"/>
  <c i="11" r="BK135"/>
  <c r="J135"/>
  <c r="J99"/>
  <c i="12" r="BK135"/>
  <c r="J135"/>
  <c r="J99"/>
  <c i="2" r="BK157"/>
  <c r="BK156"/>
  <c r="J156"/>
  <c r="J96"/>
  <c r="J30"/>
  <c i="5" r="BK135"/>
  <c r="J135"/>
  <c r="J99"/>
  <c i="8" r="BK135"/>
  <c r="J135"/>
  <c r="J99"/>
  <c i="15" r="BK140"/>
  <c r="J140"/>
  <c r="J96"/>
  <c r="J30"/>
  <c i="18" r="BK128"/>
  <c r="J128"/>
  <c r="J96"/>
  <c r="J30"/>
  <c i="14" r="BK135"/>
  <c r="J135"/>
  <c r="J97"/>
  <c i="20" r="BK132"/>
  <c r="J132"/>
  <c r="J96"/>
  <c r="J30"/>
  <c i="10" r="BK135"/>
  <c r="J135"/>
  <c r="J99"/>
  <c i="13" r="BK137"/>
  <c r="J137"/>
  <c r="J99"/>
  <c i="19" r="BK131"/>
  <c r="J131"/>
  <c r="J96"/>
  <c r="J30"/>
  <c i="7" r="BK135"/>
  <c r="J135"/>
  <c r="J99"/>
  <c i="17" r="BK133"/>
  <c r="J133"/>
  <c r="J98"/>
  <c r="J32"/>
  <c i="4" r="BK138"/>
  <c r="J138"/>
  <c r="J96"/>
  <c r="J30"/>
  <c i="3" r="BE113"/>
  <c r="J31"/>
  <c i="1" r="AU110"/>
  <c i="20" r="J111"/>
  <c r="J105"/>
  <c r="J113"/>
  <c i="17" r="J110"/>
  <c r="BE110"/>
  <c r="F37"/>
  <c i="1" r="AZ112"/>
  <c r="AZ110"/>
  <c r="AV110"/>
  <c r="AT110"/>
  <c i="16" r="J114"/>
  <c r="J33"/>
  <c r="J34"/>
  <c i="1" r="AG111"/>
  <c r="BB94"/>
  <c r="AX94"/>
  <c i="2" r="J135"/>
  <c r="J129"/>
  <c r="J137"/>
  <c i="19" r="J110"/>
  <c r="BE110"/>
  <c r="J35"/>
  <c i="1" r="AV114"/>
  <c r="AT114"/>
  <c i="3" r="J32"/>
  <c i="1" r="AG96"/>
  <c i="16" r="J37"/>
  <c i="1" r="AV111"/>
  <c r="AT111"/>
  <c i="6" r="J111"/>
  <c r="J105"/>
  <c r="J113"/>
  <c i="15" r="J119"/>
  <c r="BE119"/>
  <c r="F35"/>
  <c i="1" r="AZ109"/>
  <c i="4" r="J117"/>
  <c r="J111"/>
  <c r="J31"/>
  <c r="J32"/>
  <c i="1" r="AG97"/>
  <c i="3" r="F35"/>
  <c i="1" r="AZ96"/>
  <c r="BD94"/>
  <c r="W33"/>
  <c i="18" r="J107"/>
  <c r="BE107"/>
  <c r="F35"/>
  <c i="1" r="AZ113"/>
  <c i="3" r="J35"/>
  <c i="1" r="AV96"/>
  <c r="AT96"/>
  <c r="BC94"/>
  <c r="W32"/>
  <c i="20" l="1" r="J31"/>
  <c i="4" r="BF117"/>
  <c i="5" r="BK134"/>
  <c r="J134"/>
  <c r="J98"/>
  <c r="J32"/>
  <c i="8" r="BK134"/>
  <c r="J134"/>
  <c r="J98"/>
  <c r="J32"/>
  <c i="10" r="BK134"/>
  <c r="J134"/>
  <c r="J98"/>
  <c r="J32"/>
  <c i="2" r="J31"/>
  <c r="J157"/>
  <c r="J97"/>
  <c i="12" r="BK134"/>
  <c r="J134"/>
  <c r="J98"/>
  <c r="J32"/>
  <c i="13" r="BK136"/>
  <c r="J136"/>
  <c r="J98"/>
  <c r="J32"/>
  <c i="20" r="BE111"/>
  <c i="6" r="J33"/>
  <c i="14" r="BK134"/>
  <c r="J134"/>
  <c r="J96"/>
  <c r="J30"/>
  <c i="2" r="BE135"/>
  <c i="11" r="BK134"/>
  <c r="J134"/>
  <c r="J98"/>
  <c r="J32"/>
  <c i="6" r="BE111"/>
  <c i="7" r="BK134"/>
  <c r="J134"/>
  <c r="J98"/>
  <c r="J32"/>
  <c i="9" r="BK134"/>
  <c r="J134"/>
  <c r="J98"/>
  <c r="J32"/>
  <c i="16" r="J43"/>
  <c i="1" r="AN111"/>
  <c i="3" r="J41"/>
  <c i="1" r="AN96"/>
  <c r="AU94"/>
  <c i="15" r="J35"/>
  <c i="1" r="AV109"/>
  <c r="AT109"/>
  <c i="8" r="J111"/>
  <c r="J105"/>
  <c r="J113"/>
  <c i="20" r="F35"/>
  <c i="1" r="AZ115"/>
  <c i="17" r="J37"/>
  <c i="1" r="AV112"/>
  <c r="AT112"/>
  <c i="11" r="J111"/>
  <c r="J105"/>
  <c r="J113"/>
  <c i="6" r="F37"/>
  <c i="1" r="AZ100"/>
  <c r="AY94"/>
  <c i="5" r="J111"/>
  <c r="J105"/>
  <c r="J33"/>
  <c i="10" r="J111"/>
  <c r="BE111"/>
  <c r="F37"/>
  <c i="1" r="AZ104"/>
  <c i="13" r="J113"/>
  <c r="J107"/>
  <c r="J115"/>
  <c i="17" r="J104"/>
  <c r="J112"/>
  <c i="14" r="J113"/>
  <c r="BE113"/>
  <c r="F35"/>
  <c i="1" r="AZ108"/>
  <c i="2" r="F35"/>
  <c i="1" r="AZ95"/>
  <c i="4" r="J36"/>
  <c i="1" r="AW97"/>
  <c r="AT97"/>
  <c r="AN97"/>
  <c i="20" r="J32"/>
  <c i="1" r="AG115"/>
  <c i="12" r="J111"/>
  <c r="BE111"/>
  <c r="F37"/>
  <c i="1" r="AZ106"/>
  <c i="4" r="J119"/>
  <c i="18" r="J35"/>
  <c i="1" r="AV113"/>
  <c r="AT113"/>
  <c i="19" r="F35"/>
  <c i="1" r="AZ114"/>
  <c i="18" r="J101"/>
  <c r="J109"/>
  <c i="19" r="J104"/>
  <c r="J112"/>
  <c i="7" r="J111"/>
  <c r="J105"/>
  <c r="J113"/>
  <c i="9" r="J111"/>
  <c r="J105"/>
  <c r="J113"/>
  <c i="15" r="J113"/>
  <c r="J31"/>
  <c r="J32"/>
  <c i="1" r="AG109"/>
  <c r="AN109"/>
  <c i="16" r="J122"/>
  <c i="1" r="W31"/>
  <c i="2" r="J32"/>
  <c i="1" r="AG95"/>
  <c i="6" r="J34"/>
  <c i="1" r="AG100"/>
  <c i="7" l="1" r="BE111"/>
  <c i="9" r="J33"/>
  <c r="BE111"/>
  <c i="13" r="BE113"/>
  <c i="11" r="BE111"/>
  <c r="J33"/>
  <c i="5" r="BE111"/>
  <c i="8" r="J33"/>
  <c i="13" r="J33"/>
  <c i="19" r="J31"/>
  <c i="18" r="J31"/>
  <c i="7" r="J33"/>
  <c i="4" r="J41"/>
  <c i="17" r="J33"/>
  <c i="8" r="BE111"/>
  <c i="15" r="J41"/>
  <c i="4" r="F36"/>
  <c i="1" r="BA97"/>
  <c r="BA94"/>
  <c r="AW94"/>
  <c r="AK30"/>
  <c i="14" r="J107"/>
  <c r="J115"/>
  <c i="10" r="J105"/>
  <c r="J33"/>
  <c r="J34"/>
  <c i="1" r="AG104"/>
  <c i="12" r="J37"/>
  <c i="1" r="AV106"/>
  <c r="AT106"/>
  <c i="13" r="F37"/>
  <c i="1" r="AZ107"/>
  <c i="12" r="J105"/>
  <c r="J113"/>
  <c i="6" r="J37"/>
  <c i="1" r="AV100"/>
  <c r="AT100"/>
  <c i="14" r="J35"/>
  <c i="1" r="AV108"/>
  <c r="AT108"/>
  <c i="5" r="J34"/>
  <c i="1" r="AG99"/>
  <c i="10" r="J37"/>
  <c i="1" r="AV104"/>
  <c r="AT104"/>
  <c i="15" r="J121"/>
  <c i="9" r="F37"/>
  <c i="1" r="AZ103"/>
  <c i="5" r="F37"/>
  <c i="1" r="AZ99"/>
  <c i="20" r="J35"/>
  <c i="1" r="AV115"/>
  <c r="AT115"/>
  <c i="5" r="J113"/>
  <c i="7" r="J37"/>
  <c i="1" r="AV101"/>
  <c r="AT101"/>
  <c i="11" r="J37"/>
  <c i="1" r="AV105"/>
  <c r="AT105"/>
  <c i="19" r="J32"/>
  <c i="1" r="AG114"/>
  <c r="AN114"/>
  <c i="9" r="J34"/>
  <c i="1" r="AG103"/>
  <c i="18" r="J32"/>
  <c i="1" r="AG113"/>
  <c r="AN113"/>
  <c i="17" r="J34"/>
  <c i="1" r="AG112"/>
  <c r="AN112"/>
  <c i="8" r="J37"/>
  <c i="1" r="AV102"/>
  <c r="AT102"/>
  <c i="2" r="J35"/>
  <c i="1" r="AV95"/>
  <c r="AT95"/>
  <c i="11" r="J34"/>
  <c i="1" r="AG105"/>
  <c r="AN105"/>
  <c i="7" r="J34"/>
  <c i="1" r="AG101"/>
  <c r="AN101"/>
  <c i="13" r="J34"/>
  <c i="1" r="AG107"/>
  <c i="8" r="J34"/>
  <c i="1" r="AG102"/>
  <c r="AN102"/>
  <c i="10" l="1" r="J43"/>
  <c i="8" r="J43"/>
  <c i="7" r="J43"/>
  <c i="11" r="J43"/>
  <c i="20" r="J41"/>
  <c i="18" r="J41"/>
  <c i="17" r="J43"/>
  <c i="12" r="J33"/>
  <c i="19" r="J41"/>
  <c i="14" r="J31"/>
  <c i="6" r="J43"/>
  <c i="2" r="J41"/>
  <c i="1" r="AN115"/>
  <c r="AN95"/>
  <c r="AN100"/>
  <c r="AN104"/>
  <c i="5" r="J37"/>
  <c i="1" r="AV99"/>
  <c r="AT99"/>
  <c r="AN99"/>
  <c i="12" r="J34"/>
  <c i="1" r="AG106"/>
  <c r="AN106"/>
  <c i="7" r="F37"/>
  <c i="1" r="AZ101"/>
  <c r="W30"/>
  <c i="10" r="J113"/>
  <c i="9" r="J37"/>
  <c i="1" r="AV103"/>
  <c r="AT103"/>
  <c i="8" r="F37"/>
  <c i="1" r="AZ102"/>
  <c i="14" r="J32"/>
  <c i="1" r="AG108"/>
  <c r="AN108"/>
  <c i="11" r="F37"/>
  <c i="1" r="AZ105"/>
  <c i="13" r="J37"/>
  <c i="1" r="AV107"/>
  <c r="AT107"/>
  <c r="AG110"/>
  <c r="AN110"/>
  <c i="13" l="1" r="J43"/>
  <c i="9" r="J43"/>
  <c i="5" r="J43"/>
  <c i="14" r="J41"/>
  <c i="12" r="J43"/>
  <c i="1" r="AN103"/>
  <c r="AN107"/>
  <c r="AG98"/>
  <c r="AZ98"/>
  <c r="AV98"/>
  <c r="AT98"/>
  <c l="1" r="AZ94"/>
  <c r="W29"/>
  <c r="AN98"/>
  <c r="AG94"/>
  <c r="AK26"/>
  <c l="1"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<sst xmlns="http://schemas.openxmlformats.org/spreadsheetml/2006/main">
  <si>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</si>
  <si>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</si>
  <si>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</si>
  <si>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</si>
  <si>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</si>
  <si>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{ef80803b-94d5-40b6-8e29-e0e18b959862}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</si>
  <si>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</si>
  <si>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</si>
  <si>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</si>
  <si>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</si>
  <si>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</si>
  <si>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</si>
  <si>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Kód:</t>
  </si>
  <si>
    <t>SO-703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</si>
  <si>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</si>
  <si>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</si>
  <si>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Modernizace střediska praktického vyučování ISŠTE Sokolov, SO-703</t>
  </si>
  <si>
    <t>KSO:</t>
  </si>
  <si>
    <t>CC-CZ:</t>
  </si>
  <si>
    <t>Místo:</t>
  </si>
  <si>
    <t>Sokolov</t>
  </si>
  <si>
    <t>Datum:</t>
  </si>
  <si>
    <t>2. 4. 2025</t>
  </si>
  <si>
    <t>Zadavatel:</t>
  </si>
  <si>
    <t>IČ:</t>
  </si>
  <si>
    <t>ISŠTE Sokolov, p.s.</t>
  </si>
  <si>
    <t>DIČ:</t>
  </si>
  <si>
    <t>Uchazeč:</t>
  </si>
  <si>
    <t>Vyplň údaj</t>
  </si>
  <si>
    <t>Projektant:</t>
  </si>
  <si>
    <t xml:space="preserve">DPT projekty 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</si>
  <si>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</si>
  <si>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</si>
  <si>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</si>
  <si>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</si>
  <si>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</si>
  <si>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</si>
  <si>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</si>
  <si>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</si>
  <si>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</si>
  <si>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</si>
  <si>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</si>
  <si>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</si>
  <si>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</si>
  <si>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</si>
  <si>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</si>
  <si>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</si>
  <si>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</si>
  <si>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</si>
  <si>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</si>
  <si>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</si>
  <si>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</si>
  <si>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</si>
  <si>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</si>
  <si>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</si>
  <si>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</si>
  <si>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</si>
  <si>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</si>
  <si>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</si>
  <si>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</si>
  <si>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</si>
  <si>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</si>
  <si>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</si>
  <si>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</si>
  <si>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</si>
  <si>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</si>
  <si>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</si>
  <si>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</si>
  <si>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</si>
  <si>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</si>
  <si>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</si>
  <si>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</si>
  <si>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</si>
  <si>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</si>
  <si>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</si>
  <si>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</si>
  <si>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</si>
  <si>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</si>
  <si>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</si>
  <si>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</si>
  <si>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</si>
  <si>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D.1.1</t>
  </si>
  <si>
    <t>Stavební část</t>
  </si>
  <si>
    <t>STA</t>
  </si>
  <si>
    <t>1</t>
  </si>
  <si>
    <t>{138719ca-ab91-4281-8c76-1d7df5a6af6e}</t>
  </si>
  <si>
    <t>2</t>
  </si>
  <si>
    <t>D.1.4.a</t>
  </si>
  <si>
    <t>Zdravotně technické instalace</t>
  </si>
  <si>
    <t>{4202de81-98e8-4ffb-abc4-781652e4da1f}</t>
  </si>
  <si>
    <t>D1.4.b</t>
  </si>
  <si>
    <t>Vytápění</t>
  </si>
  <si>
    <t>{8ebe721f-78d5-4fb9-bb65-65a00495f4c0}</t>
  </si>
  <si>
    <t>D.1.4.c</t>
  </si>
  <si>
    <t>Vzduchotechnika a chlazení</t>
  </si>
  <si>
    <t>{a1edc746-4524-400d-962e-f20bd17521f0}</t>
  </si>
  <si>
    <t>D.1.4.c.1</t>
  </si>
  <si>
    <t xml:space="preserve">Zařízení č. 1 - autodílna </t>
  </si>
  <si>
    <t>Soupis</t>
  </si>
  <si>
    <t>{b84f30a6-e41d-4a9f-84dc-5153c8370865}</t>
  </si>
  <si>
    <t>D.1.4.c.2</t>
  </si>
  <si>
    <t>Zařízení č. 2 - kovárna</t>
  </si>
  <si>
    <t>{94048781-43c6-4293-bdab-66878e64cc27}</t>
  </si>
  <si>
    <t>D.1.4.c.3</t>
  </si>
  <si>
    <t>Zařízení č. 3 - svařovna 1 (mč.2.33)</t>
  </si>
  <si>
    <t>{82f60c2f-cabc-4183-bcfa-dec56f56a16b}</t>
  </si>
  <si>
    <t>D.1.4.c.4</t>
  </si>
  <si>
    <t>Zařízení č. 4 - svařovna 2 (mč.2.34)</t>
  </si>
  <si>
    <t>{029ecd2f-0be8-4e4b-81e0-eb13151b3d91}</t>
  </si>
  <si>
    <t>D.1.4.c.5</t>
  </si>
  <si>
    <t>Zařízení č. 5 - odborné učebny - klimatizace</t>
  </si>
  <si>
    <t>{6a0ddb3c-c826-4c53-b34d-4b5a6c02ac8f}</t>
  </si>
  <si>
    <t>D.1.4.c.6</t>
  </si>
  <si>
    <t>Zařízení č. 6 - garáž VV - nabíjení</t>
  </si>
  <si>
    <t>{873d27f7-7e8a-4fd3-b10e-b5af59f7fcdc}</t>
  </si>
  <si>
    <t>D.1.4.c.7</t>
  </si>
  <si>
    <t>Zařízení č. 7 - server mč.2.22 - klimatozace</t>
  </si>
  <si>
    <t>{e5442e70-f909-46ab-84bd-4b6ec426eaee}</t>
  </si>
  <si>
    <t>D.1.4.c.8</t>
  </si>
  <si>
    <t>Zařízení č. 8 - učebna IT 2.np mč.2.29 - klimatozace</t>
  </si>
  <si>
    <t>{6300a196-b746-4527-9320-eeb4a2781414}</t>
  </si>
  <si>
    <t>D.1.4.c.9</t>
  </si>
  <si>
    <t>Demontáže</t>
  </si>
  <si>
    <t>{a59d8bf1-9984-49e9-a60c-627a5d03ba05}</t>
  </si>
  <si>
    <t>D.1.4.d</t>
  </si>
  <si>
    <t>Měření a regulace</t>
  </si>
  <si>
    <t>{3cb7aeab-8c50-4d29-b404-761d0e439d49}</t>
  </si>
  <si>
    <t>D.1.4.e</t>
  </si>
  <si>
    <t>Silnoproudá elektrotechnika</t>
  </si>
  <si>
    <t>{b53b034f-5d0a-433e-9a58-e2eb9e3b17d2}</t>
  </si>
  <si>
    <t>D.1.4.f</t>
  </si>
  <si>
    <t>Elektronická komunikace</t>
  </si>
  <si>
    <t>{9c0bf3ea-b360-4b8d-9888-4482d7316467}</t>
  </si>
  <si>
    <t>D.1.4.f.1</t>
  </si>
  <si>
    <t>{8c13d873-7302-4aab-aa56-7c71f64b9da5}</t>
  </si>
  <si>
    <t>D.1.4.f.3</t>
  </si>
  <si>
    <t>Mechatronický zámkový systém</t>
  </si>
  <si>
    <t>{7e82e7f0-eb30-451c-b06b-96bdbeb8ba1a}</t>
  </si>
  <si>
    <t>D.1.4.h</t>
  </si>
  <si>
    <t>Kompresorovna a rozvody stlašeného vzduchu</t>
  </si>
  <si>
    <t>{2802af9f-3559-4a73-8cc3-360cc3115304}</t>
  </si>
  <si>
    <t>D.1.4.i</t>
  </si>
  <si>
    <t>Rozvody technických plynů</t>
  </si>
  <si>
    <t>{3b0c3996-2b10-4f24-b552-48ecf07e4f66}</t>
  </si>
  <si>
    <t>VRN</t>
  </si>
  <si>
    <t>Vedlejší rozpočtové náklady</t>
  </si>
  <si>
    <t>{1d629f56-94fd-46b6-9f6d-f7731c4e3d56}</t>
  </si>
  <si>
    <t>KO1</t>
  </si>
  <si>
    <t>Keramický obklad stěn</t>
  </si>
  <si>
    <t>m2</t>
  </si>
  <si>
    <t>275</t>
  </si>
  <si>
    <t>KODEM1</t>
  </si>
  <si>
    <t>Keramický obklad stávající</t>
  </si>
  <si>
    <t>328</t>
  </si>
  <si>
    <t>KRYCÍ LIST SOUPISU PRACÍ</t>
  </si>
  <si>
    <t>Nater1</t>
  </si>
  <si>
    <t>Nátěr stěn omyvatelný nový</t>
  </si>
  <si>
    <t>2060,67</t>
  </si>
  <si>
    <t>Nater2</t>
  </si>
  <si>
    <t xml:space="preserve">Nátěr stěn  původní</t>
  </si>
  <si>
    <t>723</t>
  </si>
  <si>
    <t>SDK1</t>
  </si>
  <si>
    <t xml:space="preserve">Sádrokartony - podhled, skokové změny, obklad nosníků </t>
  </si>
  <si>
    <t>1872</t>
  </si>
  <si>
    <t>SDK1NP</t>
  </si>
  <si>
    <t>Sádrokartonový podhled 1.NP</t>
  </si>
  <si>
    <t>868</t>
  </si>
  <si>
    <t>Objekt:</t>
  </si>
  <si>
    <t>SDK1NPI</t>
  </si>
  <si>
    <t>Sádrokartonový podhled 1.NP impregnovaný</t>
  </si>
  <si>
    <t>32,5</t>
  </si>
  <si>
    <t>D.1.1 - Stavební část</t>
  </si>
  <si>
    <t>SDK2NP</t>
  </si>
  <si>
    <t>Sádrokartonový podhled 2.NP</t>
  </si>
  <si>
    <t>603</t>
  </si>
  <si>
    <t>SDK2NPI</t>
  </si>
  <si>
    <t>Sádrokartonový podhled 2.NP impregnovaný</t>
  </si>
  <si>
    <t>37</t>
  </si>
  <si>
    <t>Steny1</t>
  </si>
  <si>
    <t>Stěny 1.NP - opravy, malby</t>
  </si>
  <si>
    <t>2015,9</t>
  </si>
  <si>
    <t>Steny2</t>
  </si>
  <si>
    <t>Stěny 2.NP - opravy, malby</t>
  </si>
  <si>
    <t>1671</t>
  </si>
  <si>
    <t>Strop1</t>
  </si>
  <si>
    <t>Stropy - opravy, malby</t>
  </si>
  <si>
    <t>11,8</t>
  </si>
  <si>
    <t>Strop2</t>
  </si>
  <si>
    <t>Strop žebírkový - oprava</t>
  </si>
  <si>
    <t>172,3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</si>
  <si>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</si>
  <si>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</si>
  <si>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</si>
  <si>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</si>
  <si>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</si>
  <si>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</si>
  <si>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</si>
  <si>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</si>
  <si>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</si>
  <si>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</si>
  <si>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</si>
  <si>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</si>
  <si>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  61 - Úprava povrchů vnitřních</t>
  </si>
  <si>
    <t xml:space="preserve">      62 - Úprava povrchů vnějších</t>
  </si>
  <si>
    <t xml:space="preserve">      63 - Podlahy a podlahové konstrukce</t>
  </si>
  <si>
    <t xml:space="preserve">      64 - Osazování výplní otvorů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</si>
  <si>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</si>
  <si>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</si>
  <si>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</si>
  <si>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</si>
  <si>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</si>
  <si>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</si>
  <si>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</si>
  <si>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</si>
  <si>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</si>
  <si>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</si>
  <si>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</si>
  <si>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</si>
  <si>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</si>
  <si>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</si>
  <si>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</si>
  <si>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</si>
  <si>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</si>
  <si>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</si>
  <si>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</si>
  <si>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</si>
  <si>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OST - Ostatní</t>
  </si>
  <si>
    <t>2) Ostatní náklady</t>
  </si>
  <si>
    <t>Zařízení staveniště</t>
  </si>
  <si>
    <t>Projektové práce</t>
  </si>
  <si>
    <t>Územní vlivy</t>
  </si>
  <si>
    <t>Provozní vlivy</t>
  </si>
  <si>
    <t>Jiné VRN</t>
  </si>
  <si>
    <t>Kompletační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</si>
  <si>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</si>
  <si>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</si>
  <si>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</si>
  <si>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</si>
  <si>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</si>
  <si>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</si>
  <si>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</si>
  <si>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</si>
  <si>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</si>
  <si>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</si>
  <si>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</si>
  <si>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</si>
  <si>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</si>
  <si>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</si>
  <si>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</si>
  <si>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</si>
  <si>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</si>
  <si>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</si>
  <si>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</si>
  <si>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</si>
  <si>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131313711</t>
  </si>
  <si>
    <t>Hloubení zapažených jam v soudržných horninách třídy těžitelnosti II skupiny 4 ručně</t>
  </si>
  <si>
    <t>m3</t>
  </si>
  <si>
    <t>CS ÚRS 2025 01</t>
  </si>
  <si>
    <t>4</t>
  </si>
  <si>
    <t>-317334181</t>
  </si>
  <si>
    <t>VV</t>
  </si>
  <si>
    <t>pro základy pod kondenzační VZT jednotku</t>
  </si>
  <si>
    <t>0,85*(2,55*2,05)</t>
  </si>
  <si>
    <t>0,85*(4,5*2,25)</t>
  </si>
  <si>
    <t>Součet</t>
  </si>
  <si>
    <t>162751113</t>
  </si>
  <si>
    <t>Vodorovné přemístění přes 5 000 do 6000 m výkopku/sypaniny z horniny třídy těžitelnosti I skupiny 1 až 3</t>
  </si>
  <si>
    <t>-445734797</t>
  </si>
  <si>
    <t>vytlačená zemina</t>
  </si>
  <si>
    <t>0,85*(1,35*0,85)</t>
  </si>
  <si>
    <t>0,85*(3,3*1,05)</t>
  </si>
  <si>
    <t>3</t>
  </si>
  <si>
    <t>171251201</t>
  </si>
  <si>
    <t>Uložení sypaniny na skládky nebo meziskládky</t>
  </si>
  <si>
    <t>-69283868</t>
  </si>
  <si>
    <t>171201231</t>
  </si>
  <si>
    <t>Poplatek za uložení zeminy a kamení na recyklační skládce (skládkovné) kód odpadu 17 05 04</t>
  </si>
  <si>
    <t>t</t>
  </si>
  <si>
    <t>-489671843</t>
  </si>
  <si>
    <t>3,93*2,0</t>
  </si>
  <si>
    <t>5</t>
  </si>
  <si>
    <t>174111101</t>
  </si>
  <si>
    <t>Zásyp jam, šachet rýh nebo kolem objektů sypaninou se zhutněním ručně</t>
  </si>
  <si>
    <t>173586809</t>
  </si>
  <si>
    <t>výkop méně vytlačená zemina</t>
  </si>
  <si>
    <t>13,05-3,93</t>
  </si>
  <si>
    <t>Zakládání</t>
  </si>
  <si>
    <t>6</t>
  </si>
  <si>
    <t>213141111</t>
  </si>
  <si>
    <t>Zřízení vrstvy z geotextilie v rovině nebo ve sklonu do 1:5 š do 3 m</t>
  </si>
  <si>
    <t>707276172</t>
  </si>
  <si>
    <t>základové patky</t>
  </si>
  <si>
    <t>(1,35*0,85)+(3,3*1,05)</t>
  </si>
  <si>
    <t>0,39</t>
  </si>
  <si>
    <t>7</t>
  </si>
  <si>
    <t>M</t>
  </si>
  <si>
    <t>69311081</t>
  </si>
  <si>
    <t>geotextilie netkaná separační, ochranná, filtrační, drenážní PES 300g/m2</t>
  </si>
  <si>
    <t>8</t>
  </si>
  <si>
    <t>-529273369</t>
  </si>
  <si>
    <t>5*1,1845 'Přepočtené koeficientem množství</t>
  </si>
  <si>
    <t>271922211</t>
  </si>
  <si>
    <t>Podsyp pod základové konstrukce se zhutněním z betonového recyklátu</t>
  </si>
  <si>
    <t>1116276011</t>
  </si>
  <si>
    <t>0,5*(1,35*0,85+3,3*1,05)</t>
  </si>
  <si>
    <t>9</t>
  </si>
  <si>
    <t>273321411</t>
  </si>
  <si>
    <t>Základové desky ze ŽB bez zvýšených nároků na prostředí tř. C 20/25</t>
  </si>
  <si>
    <t>-335594622</t>
  </si>
  <si>
    <t>nová jímka - m.č.1.04</t>
  </si>
  <si>
    <t>0,36*(2,94*2,1-2,34*1,5)*1,035</t>
  </si>
  <si>
    <t>(0,36+0,34)/2*2,34*1,5*1,035</t>
  </si>
  <si>
    <t>10</t>
  </si>
  <si>
    <t>273362021</t>
  </si>
  <si>
    <t>Výztuž základových desek svařovanými sítěmi Kari</t>
  </si>
  <si>
    <t>298345651</t>
  </si>
  <si>
    <t>113,76/(2,4*6,0)*2,94*2,1/1000*1,15</t>
  </si>
  <si>
    <t>11</t>
  </si>
  <si>
    <t>275321611</t>
  </si>
  <si>
    <t>Základové patky ze ŽB bez zvýšených nároků na prostředí tř. C 30/37</t>
  </si>
  <si>
    <t>-1717211354</t>
  </si>
  <si>
    <t>základy pod kondenzační VZT jednotku</t>
  </si>
  <si>
    <t>0,3*(1,35*0,85)</t>
  </si>
  <si>
    <t>0,3*(3,3*1,05)</t>
  </si>
  <si>
    <t>275351121</t>
  </si>
  <si>
    <t>Zřízení bednění základových patek</t>
  </si>
  <si>
    <t>1499857389</t>
  </si>
  <si>
    <t>0,85*(1,35+0,85)*2</t>
  </si>
  <si>
    <t>0,85*(3,3+1,05)*2</t>
  </si>
  <si>
    <t>0,06</t>
  </si>
  <si>
    <t>13</t>
  </si>
  <si>
    <t>275351122</t>
  </si>
  <si>
    <t>Odstranění bednění základových patek</t>
  </si>
  <si>
    <t>1928555684</t>
  </si>
  <si>
    <t>14</t>
  </si>
  <si>
    <t>275361821</t>
  </si>
  <si>
    <t>Výztuž základových patek betonářskou ocelí 10 505 (R)</t>
  </si>
  <si>
    <t>-2108195141</t>
  </si>
  <si>
    <t>(7,0+15,0)/1000</t>
  </si>
  <si>
    <t>15</t>
  </si>
  <si>
    <t>275362021</t>
  </si>
  <si>
    <t>Výztuž základových patek svařovanými sítěmi Kari</t>
  </si>
  <si>
    <t>-67237442</t>
  </si>
  <si>
    <t>(13,0+25,0)/1000</t>
  </si>
  <si>
    <t>16</t>
  </si>
  <si>
    <t>279321346</t>
  </si>
  <si>
    <t>Základová zeď ze ŽB bez zvýšených nároků na prostředí tř. C 20/25 bez výztuže</t>
  </si>
  <si>
    <t>1317823194</t>
  </si>
  <si>
    <t>(0,65-0,35)*0,3*(2,94+1,5)*2</t>
  </si>
  <si>
    <t>17</t>
  </si>
  <si>
    <t>279351311</t>
  </si>
  <si>
    <t>Zřízení jednostranného bednění základových zdí</t>
  </si>
  <si>
    <t>1842074385</t>
  </si>
  <si>
    <t>(0,65-0,35)*(2,34+1,5)*2</t>
  </si>
  <si>
    <t>18</t>
  </si>
  <si>
    <t>279351312</t>
  </si>
  <si>
    <t>Odstranění jednostranného bednění základových zdí</t>
  </si>
  <si>
    <t>-925027610</t>
  </si>
  <si>
    <t>19</t>
  </si>
  <si>
    <t>279361821</t>
  </si>
  <si>
    <t>Výztuž základových zdí nosných betonářskou ocelí 10 505</t>
  </si>
  <si>
    <t>-1373788650</t>
  </si>
  <si>
    <t>(4,0+6,0+15,0)/1000*1,15</t>
  </si>
  <si>
    <t>provázání jímky s podlahou</t>
  </si>
  <si>
    <t>0,888*0,4*(12+7)*2/1000</t>
  </si>
  <si>
    <t>Svislé a kompletní konstrukce</t>
  </si>
  <si>
    <t>20</t>
  </si>
  <si>
    <t>317142420</t>
  </si>
  <si>
    <t>Překlad nenosný pórobetonový š 100 mm v do 250 mm na tenkovrstvou maltu dl do 1000 mm</t>
  </si>
  <si>
    <t>kus</t>
  </si>
  <si>
    <t>-797809270</t>
  </si>
  <si>
    <t>317142422</t>
  </si>
  <si>
    <t>Překlad nenosný pórobetonový š 100 mm v do 250 mm na tenkovrstvou maltu dl přes 1000 do 1250 mm</t>
  </si>
  <si>
    <t>-340744048</t>
  </si>
  <si>
    <t>22</t>
  </si>
  <si>
    <t>317142426</t>
  </si>
  <si>
    <t>Překlad nenosný pórobetonový š 100 mm v do 250 mm na tenkovrstvou maltu dl přes 1500 do 2000 mm</t>
  </si>
  <si>
    <t>1865609708</t>
  </si>
  <si>
    <t>23</t>
  </si>
  <si>
    <t>317142428</t>
  </si>
  <si>
    <t>Překlad nenosný pórobetonový š 100 mm v do 250 mm na tenkovrstvou maltu dl přes 2000 do 2500 mm</t>
  </si>
  <si>
    <t>1152147475</t>
  </si>
  <si>
    <t>24</t>
  </si>
  <si>
    <t>317234410</t>
  </si>
  <si>
    <t>Vyzdívka mezi nosníky z cihel pálených na MC</t>
  </si>
  <si>
    <t>-1431696831</t>
  </si>
  <si>
    <t>1.NP - m.č.1.07-1.13, 1.27, 1.37</t>
  </si>
  <si>
    <t>0,1*0,1*1,1*4+0,3*0,1*2,1</t>
  </si>
  <si>
    <t>0,25*0,1*1,1+0,1*0,1*1,1</t>
  </si>
  <si>
    <t>0,36*0,1*1,3+0,35*0,1*(0,9+1,3)</t>
  </si>
  <si>
    <t>2.NP - do m.č.2.18, 2.47</t>
  </si>
  <si>
    <t>0,1*0,1*1,3+0,1*0,1*1,1*2</t>
  </si>
  <si>
    <t>25</t>
  </si>
  <si>
    <t>317944321</t>
  </si>
  <si>
    <t>Válcované nosníky do č.12 dodatečně osazované do připravených otvorů</t>
  </si>
  <si>
    <t>-478899724</t>
  </si>
  <si>
    <t>L50/50/3</t>
  </si>
  <si>
    <t xml:space="preserve">1.NP  (m.č.1.07-1.10, m.č.1.27)</t>
  </si>
  <si>
    <t>2,24*(1,0*2*4+1,0*2)/1000*1,08</t>
  </si>
  <si>
    <t>2,24*(1,2*2+1,0*2*2)/1000*1,08</t>
  </si>
  <si>
    <t>I 80</t>
  </si>
  <si>
    <t>m.č.1.11+1.13, m.č.1.27, m.č.1.37</t>
  </si>
  <si>
    <t>5,94*(2,0*2+1,0*2+(1,2*2+0,8*3+1,2*3))/1000*1,08</t>
  </si>
  <si>
    <t>26</t>
  </si>
  <si>
    <t>340000998</t>
  </si>
  <si>
    <t>Řezání stěnových dílců z lehkých betonů tl do 100 mm</t>
  </si>
  <si>
    <t>m</t>
  </si>
  <si>
    <t>1537652771</t>
  </si>
  <si>
    <t>1.NP</t>
  </si>
  <si>
    <t>m.č.1.27</t>
  </si>
  <si>
    <t>(1,05+2,02*2)</t>
  </si>
  <si>
    <t>m.č.1.07-1.13</t>
  </si>
  <si>
    <t>(1,05*4+2,02*2*2+2,1*2)</t>
  </si>
  <si>
    <t>do m.č.1.37 (celkem 350mm), mezi m.č.1.32-1.37 (tl.360mm)</t>
  </si>
  <si>
    <t>(0,85+0,5*3)+(1,25+0,8+0,6*2)+(1,25+2,1*2)</t>
  </si>
  <si>
    <t>27</t>
  </si>
  <si>
    <t>340000999</t>
  </si>
  <si>
    <t>Řezání stěnových dílců z lehkých betonů tl přes 100 do 200 mm</t>
  </si>
  <si>
    <t>865360193</t>
  </si>
  <si>
    <t>do m.č.2.47, do m.č.2.18</t>
  </si>
  <si>
    <t>(1,25+2,02*2)*2</t>
  </si>
  <si>
    <t>28</t>
  </si>
  <si>
    <t>340001001</t>
  </si>
  <si>
    <t>Řezání stěnových dílců z lehkých betonů tl přes 200 do 300 mm</t>
  </si>
  <si>
    <t>831200790</t>
  </si>
  <si>
    <t>1.NP - m.č.1.11+1.13, m.č.1.27, m.č.1.37</t>
  </si>
  <si>
    <t>(2,05+2,1*2)*2+(1,05+2,02*2)</t>
  </si>
  <si>
    <t>do m.č.1.37 (celkem 350mm), mezi m.č.1.32-1.37</t>
  </si>
  <si>
    <t>29</t>
  </si>
  <si>
    <t>340271021</t>
  </si>
  <si>
    <t>Zazdívka otvorů v příčkách nebo stěnách pl přes 0,25 do 1 m2 tvárnicemi pórobetonovými tl 100 mm</t>
  </si>
  <si>
    <t>1441650368</t>
  </si>
  <si>
    <t>dozdívky k začištění rozvodů ZT</t>
  </si>
  <si>
    <t>5,0</t>
  </si>
  <si>
    <t>30</t>
  </si>
  <si>
    <t>340271025</t>
  </si>
  <si>
    <t>Zazdívka otvorů v příčkách nebo stěnách pl přes 1 do 4 m2 tvárnicemi pórobetonovými tl 100 mm</t>
  </si>
  <si>
    <t>-1323145813</t>
  </si>
  <si>
    <t>1.NP - mezi m.č.1.19-1.21</t>
  </si>
  <si>
    <t>1,55*2,05</t>
  </si>
  <si>
    <t>0,02</t>
  </si>
  <si>
    <t>31</t>
  </si>
  <si>
    <t>340271041</t>
  </si>
  <si>
    <t>Zazdívka otvorů v příčkách nebo stěnách pl přes 0,25 do 1 m2 tvárnicemi pórobetonovými tl 150 mm</t>
  </si>
  <si>
    <t>1749447374</t>
  </si>
  <si>
    <t>1.NP -mezi m.č. 1.32-1.37</t>
  </si>
  <si>
    <t>0,965*2,1-0,8*1,97</t>
  </si>
  <si>
    <t>32</t>
  </si>
  <si>
    <t>342272225</t>
  </si>
  <si>
    <t>Příčka z pórobetonových hladkých tvárnic na tenkovrstvou maltu tl 100 mm</t>
  </si>
  <si>
    <t>-479864570</t>
  </si>
  <si>
    <t>1.NP - mezi m.č.1.23-1.24, m.č.1.33</t>
  </si>
  <si>
    <t>2,4*2,5*2-1,45*1,97-1,3*1,0</t>
  </si>
  <si>
    <t>2,91*(2,2+1,15+2,3)-0,8*1,97-0,6*0,75-1,5*1,2</t>
  </si>
  <si>
    <t>0,04</t>
  </si>
  <si>
    <t>33</t>
  </si>
  <si>
    <t>342272245</t>
  </si>
  <si>
    <t>Příčka z pórobetonových hladkých tvárnic na tenkovrstvou maltu tl 150 mm</t>
  </si>
  <si>
    <t>2026619352</t>
  </si>
  <si>
    <t>1.NP - m.č.1.36 + 1.37</t>
  </si>
  <si>
    <t>3,11*(1,35+0,15+2,575+0,35)</t>
  </si>
  <si>
    <t>3,11*2,85</t>
  </si>
  <si>
    <t xml:space="preserve">2.NP </t>
  </si>
  <si>
    <t>mezi m.č.2.02-2.03</t>
  </si>
  <si>
    <t>(2,95*2,2-1,45*1,97)</t>
  </si>
  <si>
    <t>mezi m.č.2.18-2.19</t>
  </si>
  <si>
    <t>3,05*3,3</t>
  </si>
  <si>
    <t>0,18</t>
  </si>
  <si>
    <t>34</t>
  </si>
  <si>
    <t>342291131</t>
  </si>
  <si>
    <t>Ukotvení příček k betonovým konstrukcím plochými kotvami</t>
  </si>
  <si>
    <t>-1234351777</t>
  </si>
  <si>
    <t>2*2,05+2*2,1+2*2,5*2+2*2,91+3,11+2*3,11+2*2,95+2*3,05</t>
  </si>
  <si>
    <t>1,55+2,5*2+(2,2+1,15+2,3)+(1,35+0,15+2,575+0,35)+2,85+2,2+3,3</t>
  </si>
  <si>
    <t>0,57</t>
  </si>
  <si>
    <t>35</t>
  </si>
  <si>
    <t>346244381</t>
  </si>
  <si>
    <t>Plentování jednostranné v do 200 mm válcovaných nosníků cihlami</t>
  </si>
  <si>
    <t>905660005</t>
  </si>
  <si>
    <t>1.NP - m.č.1.11+1.13, 1.27, 1.37</t>
  </si>
  <si>
    <t>0,1*(2,1+1,1+1,3+0,9+1,3)*2</t>
  </si>
  <si>
    <t>Úpravy povrchů, podlahy a osazování výplní</t>
  </si>
  <si>
    <t>61</t>
  </si>
  <si>
    <t>Úprava povrchů vnitřních</t>
  </si>
  <si>
    <t>36</t>
  </si>
  <si>
    <t>413232211</t>
  </si>
  <si>
    <t>Zazdívka zhlaví válcovaných nosníků v do 150 mm</t>
  </si>
  <si>
    <t>1331433392</t>
  </si>
  <si>
    <t>pro ocel.nosníky VZT plošiny</t>
  </si>
  <si>
    <t>611325422</t>
  </si>
  <si>
    <t>Oprava vnitřní vápenocementové štukové omítky tl jádrové omítky do 20 mm a tl štuku do 3 mm stropů v rozsahu plochy přes 10 do 30 %</t>
  </si>
  <si>
    <t>-2145899566</t>
  </si>
  <si>
    <t>m.č.1.26 + m.č.2.33-2.34</t>
  </si>
  <si>
    <t>2,725*1,25+1,18*2,35*1,5*2+0,07</t>
  </si>
  <si>
    <t>(67,5+39,5)*1,50</t>
  </si>
  <si>
    <t>38</t>
  </si>
  <si>
    <t>612325422</t>
  </si>
  <si>
    <t>Oprava vnitřní vápenocementové štukové omítky tl jádrové omítky do 20 mm a tl štuku do 3 mm stěn v rozsahu plochy přes 10 do 30 %</t>
  </si>
  <si>
    <t>-1549144632</t>
  </si>
  <si>
    <t>" oprava stávajících omítek v mč.1.37a v garáži a 37b kompresorovna " (2,85+2,7+3,65)*2*2,97</t>
  </si>
  <si>
    <t>" odpočet otvorů " -(0,8*2,0+2,4*2,4+1,8*0,8)</t>
  </si>
  <si>
    <t>" přípočet ostění otvorů " (0,96+2*2,0)*0,2+2,4*3*0,3+(1,8+2*0,8)*0,15</t>
  </si>
  <si>
    <t>39</t>
  </si>
  <si>
    <t>612135001</t>
  </si>
  <si>
    <t>Vyrovnání podkladu vnitřních stěn maltou vápenocementovou tl do 10 mm</t>
  </si>
  <si>
    <t>555342903</t>
  </si>
  <si>
    <t>po vybouraných KO (předpoklad 50%)</t>
  </si>
  <si>
    <t>KODEM1*0,50</t>
  </si>
  <si>
    <t>po vybouraném keramickém soklu</t>
  </si>
  <si>
    <t>0,1*(744,0+14,0)</t>
  </si>
  <si>
    <t>40</t>
  </si>
  <si>
    <t>612135092</t>
  </si>
  <si>
    <t>Příplatek k vyrovnání vnitřních stěn maltou cementovou za každých dalších 5 mm tloušťky</t>
  </si>
  <si>
    <t>-1979813029</t>
  </si>
  <si>
    <t>41</t>
  </si>
  <si>
    <t>612135095</t>
  </si>
  <si>
    <t>Příplatek k vyrovnání vnitřních stěn tmelem za každý dalších 1 mm tloušťky</t>
  </si>
  <si>
    <t>1371451933</t>
  </si>
  <si>
    <t>42</t>
  </si>
  <si>
    <t>612142001</t>
  </si>
  <si>
    <t>Pletivo sklovláknité vnitřních stěn vtlačené do tmelu</t>
  </si>
  <si>
    <t>-629887272</t>
  </si>
  <si>
    <t>zazdívky + nové příčky</t>
  </si>
  <si>
    <t>5,0+2*(3,2+0,45)</t>
  </si>
  <si>
    <t>2*(20,5+36,5)+8,5</t>
  </si>
  <si>
    <t>po vybouraných KO (50% plochy předpoklad)</t>
  </si>
  <si>
    <t>KODEM1*0,5</t>
  </si>
  <si>
    <t>43</t>
  </si>
  <si>
    <t>612321131</t>
  </si>
  <si>
    <t>Vápenocementový štuk vnitřních stěn tloušťky do 3 mm</t>
  </si>
  <si>
    <t>471965198</t>
  </si>
  <si>
    <t>pod vybouraným KO (původně do vyšší výšky), méně nové KO za umyvadly</t>
  </si>
  <si>
    <t>KODEM1-(KO1-1,5*1,2-1,5*(0,6+0,9)-1,5*(1,45-1,4)-1,5*(1,45-1,2)*2-1,5*(0,625-0,675)-0,6*(0,6+1,9))</t>
  </si>
  <si>
    <t xml:space="preserve">zazdívky + nové příčky </t>
  </si>
  <si>
    <t>ZAČIŠTĚNÍ OMÍTEK</t>
  </si>
  <si>
    <t>250,0</t>
  </si>
  <si>
    <t>0,1</t>
  </si>
  <si>
    <t>44</t>
  </si>
  <si>
    <t>612321141</t>
  </si>
  <si>
    <t>Vápenocementová omítka štuková dvouvrstvá vnitřních stěn nanášená ručně</t>
  </si>
  <si>
    <t>-251279007</t>
  </si>
  <si>
    <t>pod puvodním nátěrem</t>
  </si>
  <si>
    <t>45</t>
  </si>
  <si>
    <t>615142012</t>
  </si>
  <si>
    <t>Pletivo rabicové vnitřních nosníků provizorně přichycené</t>
  </si>
  <si>
    <t>891174722</t>
  </si>
  <si>
    <t>2*(0,2*1,2*4+0,3*2,2+0,3*1,2+0,2*1,2+0,3*1,4+0,3*(1,0+1,4))</t>
  </si>
  <si>
    <t>2*(0,2*1,4+0,2*1,2*2)</t>
  </si>
  <si>
    <t>0,26</t>
  </si>
  <si>
    <t>46</t>
  </si>
  <si>
    <t>619995001</t>
  </si>
  <si>
    <t>Začištění omítek kolem oken, dveří, podlah nebo obkladů</t>
  </si>
  <si>
    <t>961153185</t>
  </si>
  <si>
    <t>po vybourané příčce mezi 2.02-2.03</t>
  </si>
  <si>
    <t>0,15*2,95*2</t>
  </si>
  <si>
    <t>po vybouraných zárubních</t>
  </si>
  <si>
    <t>(0,1*(0,6+2,0*2)+(1,1*2,25-0,6*1,97))*2*10</t>
  </si>
  <si>
    <t>(0,15*(0,6+2,0*2)+(1,1*2,25-0,6*1,97))*2</t>
  </si>
  <si>
    <t>(0,1*(0,7+2,0*2)+(1,2*2,25-0,7*1,97))*2*9</t>
  </si>
  <si>
    <t>(0,15*(0,7+2,0*2)+(1,2*2,25-0,7*1,97))*2</t>
  </si>
  <si>
    <t>(0,1*(0,8+2,0*2)+(1,3*2,25-0,8*1,97))*2*4</t>
  </si>
  <si>
    <t>(0,15*(0,8+2,0*2)+(1,3*2,25-0,8*2,02))*2*16</t>
  </si>
  <si>
    <t>(0,15*(0,9+2,0*2)+(1,4*2,25-0,9*1,97))*2*11</t>
  </si>
  <si>
    <t>(0,1*(1,45+2,0*2)+(2,0*2,25-1,45*1,97))*2*2</t>
  </si>
  <si>
    <t>(0,15*(1,45+2,0*2)+(2,0*2,25-1,45*1,97))*2*5</t>
  </si>
  <si>
    <t>(0,15*(1,55+2,0*2)+(2,1*2,25-1,55*1,97))*2*2</t>
  </si>
  <si>
    <t>Mezisoučet</t>
  </si>
  <si>
    <t>okna</t>
  </si>
  <si>
    <t>0,1*((1,3+1,0)*2+(0,6+0,75)*2+(1,5+1,2)*2)</t>
  </si>
  <si>
    <t>3,12</t>
  </si>
  <si>
    <t>62</t>
  </si>
  <si>
    <t>Úprava povrchů vnějších</t>
  </si>
  <si>
    <t>47</t>
  </si>
  <si>
    <t>622215132</t>
  </si>
  <si>
    <t>Oprava kontaktního zateplení stěn z polystyrenových desek tl přes 120 do 160 mm pl přes 0,1 do 0,25 m2</t>
  </si>
  <si>
    <t>-1310865689</t>
  </si>
  <si>
    <t>pro VZT plošinu</t>
  </si>
  <si>
    <t>48</t>
  </si>
  <si>
    <t>622326252</t>
  </si>
  <si>
    <t>Oprava vnější vápenocementové omítky s celoplošným přeštukováním členitosti 1 v rozsahu přes 10 do 30 %</t>
  </si>
  <si>
    <t>116360826</t>
  </si>
  <si>
    <t>" oprava venkovní omítky v místě mč. 1.36a, 1.36b sklady syntetických plynů " (0,625+2,85+0,35+5,0)*3,2</t>
  </si>
  <si>
    <t>" odpočet otvorů " -(2,4*2,4+1,8*0,8)</t>
  </si>
  <si>
    <t>" přípočet ostění otvorů " (2,4*3+1,8+2*0,8)*0,2</t>
  </si>
  <si>
    <t>49</t>
  </si>
  <si>
    <t>622525104</t>
  </si>
  <si>
    <t>Tenkovrstvá omítka malých ploch přes 0,5 do 1 m2 na stěnách</t>
  </si>
  <si>
    <t>1453835358</t>
  </si>
  <si>
    <t>50</t>
  </si>
  <si>
    <t>624631412</t>
  </si>
  <si>
    <t>Vyplnění spár prefabrikovaných dílců těsnicím provazcem z polyetylénu tl přes 20 do 30 mm</t>
  </si>
  <si>
    <t>464657537</t>
  </si>
  <si>
    <t>srovnatelně vyspravení stávající objektové dilatace - dle TZ</t>
  </si>
  <si>
    <t>50,0</t>
  </si>
  <si>
    <t>51</t>
  </si>
  <si>
    <t>624631412R</t>
  </si>
  <si>
    <t>Vyplnění dilatačních spár PU tmelem</t>
  </si>
  <si>
    <t>628896260</t>
  </si>
  <si>
    <t>63</t>
  </si>
  <si>
    <t>Podlahy a podlahové konstrukce</t>
  </si>
  <si>
    <t>52</t>
  </si>
  <si>
    <t>631311113</t>
  </si>
  <si>
    <t>Mazanina tl přes 50 do 80 mm z betonu prostého bez zvýšených nároků na prostředí tř. C 12/15</t>
  </si>
  <si>
    <t>1631358340</t>
  </si>
  <si>
    <t>0,05*2,94*2,1</t>
  </si>
  <si>
    <t>0,05*(1,35*0,85+3,3*1,05)</t>
  </si>
  <si>
    <t>53</t>
  </si>
  <si>
    <t>631311115</t>
  </si>
  <si>
    <t>Mazanina tl přes 50 do 80 mm z betonu prostého bez zvýšených nároků na prostředí tř. C 20/25</t>
  </si>
  <si>
    <t>-1357411290</t>
  </si>
  <si>
    <t>pod L50x50x3</t>
  </si>
  <si>
    <t xml:space="preserve">m.č.1.07-1.10, m.č.1.27 (pro L50/50) </t>
  </si>
  <si>
    <t>0,05*0,1*(1,1*4+1,1)</t>
  </si>
  <si>
    <t>do m.č.2.18, 2.47</t>
  </si>
  <si>
    <t>0,05*0,15*(1,3+1,1)</t>
  </si>
  <si>
    <t>ocel.profily pro plošinu VZT</t>
  </si>
  <si>
    <t>0,05*0,2*0,2*4</t>
  </si>
  <si>
    <t>54</t>
  </si>
  <si>
    <t>631311125</t>
  </si>
  <si>
    <t>Mazanina tl přes 80 do 120 mm z betonu prostého bez zvýšených nároků na prostředí tř. C 20/25</t>
  </si>
  <si>
    <t>1161577505</t>
  </si>
  <si>
    <t>m.č.2.34 - dle TZ cca 10% plochy doplnění</t>
  </si>
  <si>
    <t>0,10*(39,52+0,15*1,45)+0,03</t>
  </si>
  <si>
    <t>pod I 80 - m.č.1.11+1.13, m.č.1.27, m.č.1.37</t>
  </si>
  <si>
    <t>0,1*(0,25*(2,1+1,1)+0,36*1,3+0,35*(0,9+1,3))</t>
  </si>
  <si>
    <t>55</t>
  </si>
  <si>
    <t>6313192RENOV1</t>
  </si>
  <si>
    <t xml:space="preserve">Renovace stávajícího leštěného drátkobetonu (technolog.koncept dle PD) - cena zahrnuje veškeré související činnosti, vč.proříznutí a vyplnění dilatačních  spár</t>
  </si>
  <si>
    <t>2117604718</t>
  </si>
  <si>
    <t>m.č.1.01, 1.04-1.06</t>
  </si>
  <si>
    <t>(51,23+0,15*1,5*2)+(150,9+8,12+8,38+0,15*(0,9+1,45))</t>
  </si>
  <si>
    <t>m.č.1.14-1.15, 1.16-1.17, 1.18, 1.19</t>
  </si>
  <si>
    <t>(7,32+7,56+0,45*1,65*2)+(5,99+11,49+0,1*0,8*2)+(72,98+0,1*2,5)+(87,19+0,25*(0,9+2,4))</t>
  </si>
  <si>
    <t>m.č. 1.20-1.25</t>
  </si>
  <si>
    <t>(201,8+0,15*1,45)+(33,95+0,1*1,45)+(11,65+0,1*0,8)+(145,39+0,15*1,45*2+0,25*2,4)+(34,74+0,1*1,45+0,15*2,4*2)+(40,47+0,25*2,4+(0,7+0,8)*0,15)</t>
  </si>
  <si>
    <t>m.č.1.32-1.35</t>
  </si>
  <si>
    <t>(73,55+0,275*1,55+(0,1+0,15)*0,8)+8,43+(42,66+0,275*1,55)+(12,16+0,15*0,8)</t>
  </si>
  <si>
    <t>56</t>
  </si>
  <si>
    <t>632450124</t>
  </si>
  <si>
    <t>Vyrovnávací cementový potěr tl přes 40 do 50 mm ze suchých směsí provedený v pásu</t>
  </si>
  <si>
    <t>974131021</t>
  </si>
  <si>
    <t>m.č.1.37 - obvodová zeď - I80</t>
  </si>
  <si>
    <t>2*0,35*(0,8+1,2)</t>
  </si>
  <si>
    <t>57</t>
  </si>
  <si>
    <t>632451031</t>
  </si>
  <si>
    <t>Vyrovnávací potěr tl od 10 do 20 mm z MC 15 provedený v ploše</t>
  </si>
  <si>
    <t>-803655652</t>
  </si>
  <si>
    <t>vyspravení po vybourané KD</t>
  </si>
  <si>
    <t>295,0</t>
  </si>
  <si>
    <t>" mč.1.36a , 1.36b - oprava podlahy " 7,31+3,48</t>
  </si>
  <si>
    <t>58</t>
  </si>
  <si>
    <t>632451254</t>
  </si>
  <si>
    <t>Potěr cementový samonivelační litý C30 tl přes 45 do 50 mm</t>
  </si>
  <si>
    <t>-316365538</t>
  </si>
  <si>
    <t>m.č.2.34</t>
  </si>
  <si>
    <t>39,52+0,15*1,45</t>
  </si>
  <si>
    <t>59</t>
  </si>
  <si>
    <t>632459115</t>
  </si>
  <si>
    <t>Příplatek k potěrům tl 10 mm za polymercementovou přísadu</t>
  </si>
  <si>
    <t>-698253206</t>
  </si>
  <si>
    <t>60</t>
  </si>
  <si>
    <t>632451421</t>
  </si>
  <si>
    <t>Doplnění cementového potěru hlazeného pl do 1 m2 tl přes 10 do 20 mm</t>
  </si>
  <si>
    <t>895648476</t>
  </si>
  <si>
    <t>výtluky - předpoklad 5% plochy</t>
  </si>
  <si>
    <t>1024,0*0,05</t>
  </si>
  <si>
    <t>632451431</t>
  </si>
  <si>
    <t>Doplnění cementového potěru hlazeného pl do 1 m2 tl přes 20 do 30 mm</t>
  </si>
  <si>
    <t>-1367703554</t>
  </si>
  <si>
    <t>0,3*0,3*4</t>
  </si>
  <si>
    <t>632451645</t>
  </si>
  <si>
    <t>Potěr pískocementový tl 40 mm stupňů a schodnic tř. C 20 běžný</t>
  </si>
  <si>
    <t>-916428330</t>
  </si>
  <si>
    <t>0,3*37,20+0,04</t>
  </si>
  <si>
    <t>632683113</t>
  </si>
  <si>
    <t>Sešívání trhlin v betonových podlahách ocelovými sponkami ve vzdálenosti přes 15 do 20 cm</t>
  </si>
  <si>
    <t>2020608398</t>
  </si>
  <si>
    <t xml:space="preserve">" mč.1.36a , 1.36b - oprava trhliny v podlaze " 4,0+4,0/0,2*0,5  </t>
  </si>
  <si>
    <t>64</t>
  </si>
  <si>
    <t>Osazování výplní otvorů</t>
  </si>
  <si>
    <t>642942111</t>
  </si>
  <si>
    <t>Osazování zárubní nebo rámů dveřních kovových do 2,5 m2 na MC</t>
  </si>
  <si>
    <t>-197811001</t>
  </si>
  <si>
    <t>"D1 600x1970" 10</t>
  </si>
  <si>
    <t>"D2 700x1970" 11</t>
  </si>
  <si>
    <t>"D3 800x1970" 15</t>
  </si>
  <si>
    <t>"D4 800x1970" 1</t>
  </si>
  <si>
    <t>"D7 900x1970" 6</t>
  </si>
  <si>
    <t>"D8 900x1970" 1</t>
  </si>
  <si>
    <t>65</t>
  </si>
  <si>
    <t>55331480</t>
  </si>
  <si>
    <t>zárubeň jednokřídlá ocelová pro zdění tl stěny 75-100mm rozměru 600/1970, 2100mm</t>
  </si>
  <si>
    <t>2126263387</t>
  </si>
  <si>
    <t>"D1 600x1970" 9</t>
  </si>
  <si>
    <t>66</t>
  </si>
  <si>
    <t>55331481</t>
  </si>
  <si>
    <t>zárubeň jednokřídlá ocelová pro zdění tl stěny 75-100mm rozměru 700/1970, 2100mm</t>
  </si>
  <si>
    <t>286442411</t>
  </si>
  <si>
    <t>"D2 700x1970" 10</t>
  </si>
  <si>
    <t>67</t>
  </si>
  <si>
    <t>55331482</t>
  </si>
  <si>
    <t>zárubeň jednokřídlá ocelová pro zdění tl stěny 75-100mm rozměru 800/1970, 2100mm</t>
  </si>
  <si>
    <t>1845967045</t>
  </si>
  <si>
    <t>"D3 800x1970" 4</t>
  </si>
  <si>
    <t>68</t>
  </si>
  <si>
    <t>55331485</t>
  </si>
  <si>
    <t>zárubeň jednokřídlá ocelová pro zdění tl stěny 110-150mm rozměru 600/1970, 2100mm</t>
  </si>
  <si>
    <t>1097081778</t>
  </si>
  <si>
    <t>"D1 600x1970" 1</t>
  </si>
  <si>
    <t>69</t>
  </si>
  <si>
    <t>55331486</t>
  </si>
  <si>
    <t>zárubeň jednokřídlá ocelová pro zdění tl stěny 110-150mm rozměru 700/1970, 2100mm</t>
  </si>
  <si>
    <t>1263948872</t>
  </si>
  <si>
    <t>"D2 700x1970" 1</t>
  </si>
  <si>
    <t>70</t>
  </si>
  <si>
    <t>55331487</t>
  </si>
  <si>
    <t>zárubeň jednokřídlá ocelová pro zdění tl stěny 110-150mm rozměru 800/1970, 2100mm</t>
  </si>
  <si>
    <t>-877056916</t>
  </si>
  <si>
    <t>"D3 800x1970" 11</t>
  </si>
  <si>
    <t>71</t>
  </si>
  <si>
    <t>55331488</t>
  </si>
  <si>
    <t>zárubeň jednokřídlá ocelová pro zdění tl stěny 110-150mm rozměru 900/1970, 2100mm</t>
  </si>
  <si>
    <t>-23546923</t>
  </si>
  <si>
    <t>72</t>
  </si>
  <si>
    <t>642942221</t>
  </si>
  <si>
    <t>Osazování zárubní nebo rámů dveřních kovových přes 2,5 do 4,5 m2 na MC</t>
  </si>
  <si>
    <t>-23070602</t>
  </si>
  <si>
    <t>*dvoukřídlé</t>
  </si>
  <si>
    <t>"D10 1450x1970" 1</t>
  </si>
  <si>
    <t>73</t>
  </si>
  <si>
    <t>55331744</t>
  </si>
  <si>
    <t>zárubeň dvoukřídlá ocelová pro zdění tl stěny 75-100mm rozměru 1450/1970, 2100mm</t>
  </si>
  <si>
    <t>734433651</t>
  </si>
  <si>
    <t>74</t>
  </si>
  <si>
    <t>642945111</t>
  </si>
  <si>
    <t>Osazování protipožárních nebo protiplynových zárubní dveří jednokřídlových do 2,5 m2</t>
  </si>
  <si>
    <t>-15758649</t>
  </si>
  <si>
    <t>*protipožární</t>
  </si>
  <si>
    <t>"D5 800x1970" 3</t>
  </si>
  <si>
    <t>"D6 800x1970" 6</t>
  </si>
  <si>
    <t>"D7* 900x1970" 1</t>
  </si>
  <si>
    <t>"D9 900x1970" 3</t>
  </si>
  <si>
    <t>75</t>
  </si>
  <si>
    <t>55331562</t>
  </si>
  <si>
    <t>zárubeň jednokřídlá ocelová pro zdění s protipožární úpravou tl stěny 110-150mm rozměru 800/1970, 2100mm</t>
  </si>
  <si>
    <t>-1700009862</t>
  </si>
  <si>
    <t>76</t>
  </si>
  <si>
    <t>55331563</t>
  </si>
  <si>
    <t>zárubeň jednokřídlá ocelová pro zdění s protipožární úpravou tl stěny 110-150mm rozměru 900/1970, 2100mm</t>
  </si>
  <si>
    <t>362982205</t>
  </si>
  <si>
    <t>77</t>
  </si>
  <si>
    <t>642945112</t>
  </si>
  <si>
    <t>Osazování protipožárních nebo protiplynových zárubní dveří dvoukřídlových přes 2,5 do 6,5 m2</t>
  </si>
  <si>
    <t>-230432256</t>
  </si>
  <si>
    <t>*protipožární, dvoukřídlé</t>
  </si>
  <si>
    <t>"D11 1450x1970" 8</t>
  </si>
  <si>
    <t>"D12 1500x1970" 1</t>
  </si>
  <si>
    <t>"D13 1500x1970" 1</t>
  </si>
  <si>
    <t>"D14 1500x1970" 1</t>
  </si>
  <si>
    <t>78</t>
  </si>
  <si>
    <t>55331759</t>
  </si>
  <si>
    <t>zárubeň dvoukřídlá ocelová pro zdění s protipožární úpravou tl stěny 75-100mm rozměru 1450/1970, 2100mm</t>
  </si>
  <si>
    <t>-514296197</t>
  </si>
  <si>
    <t>"D11 1450x1970" 2</t>
  </si>
  <si>
    <t>79</t>
  </si>
  <si>
    <t>55331762</t>
  </si>
  <si>
    <t>zárubeň dvoukřídlá ocelová pro zdění s protipožární úpravou tl stěny 110-150mm rozměru 1450/1970, 2100mm</t>
  </si>
  <si>
    <t>1885374932</t>
  </si>
  <si>
    <t>"D11 1450x1970" 6</t>
  </si>
  <si>
    <t>80</t>
  </si>
  <si>
    <t>5533176R</t>
  </si>
  <si>
    <t>zárubeň dvoukřídlá ocelová pro zdění s protipožární úpravou tl stěny 110-150mm rozměru 1500/1970, 2100mm</t>
  </si>
  <si>
    <t>-347858522</t>
  </si>
  <si>
    <t>Ostatní konstrukce a práce, bourání</t>
  </si>
  <si>
    <t>94</t>
  </si>
  <si>
    <t>Lešení a stavební výtahy</t>
  </si>
  <si>
    <t>81</t>
  </si>
  <si>
    <t>941111121</t>
  </si>
  <si>
    <t>Montáž lešení řadového trubkového lehkého s podlahami zatížení do 200 kg/m2 š od 0,9 do 1,2 m v do 10 m</t>
  </si>
  <si>
    <t>-1739785233</t>
  </si>
  <si>
    <t>3,5*(5,0*2+11,5)</t>
  </si>
  <si>
    <t>82</t>
  </si>
  <si>
    <t>941111221</t>
  </si>
  <si>
    <t>Příplatek k lešení řadovému trubkovému lehkému s podlahami do 200 kg/m2 š od 0,9 do 1,2 m v 10 m za každý den použití</t>
  </si>
  <si>
    <t>1114852365</t>
  </si>
  <si>
    <t>10*75,25</t>
  </si>
  <si>
    <t>83</t>
  </si>
  <si>
    <t>941111821</t>
  </si>
  <si>
    <t>Demontáž lešení řadového trubkového lehkého s podlahami zatížení do 200 kg/m2 š od 0,9 do 1,2 m v do 10 m</t>
  </si>
  <si>
    <t>1175336812</t>
  </si>
  <si>
    <t>84</t>
  </si>
  <si>
    <t>993111111</t>
  </si>
  <si>
    <t>Dovoz a odvoz lešení řadového do 10 km včetně naložení a složení</t>
  </si>
  <si>
    <t>-1141732908</t>
  </si>
  <si>
    <t>85</t>
  </si>
  <si>
    <t>993111119</t>
  </si>
  <si>
    <t>Příplatek k ceně dovozu a odvozu lešení řadového ZKD 10 km přes 10 km</t>
  </si>
  <si>
    <t>2009181154</t>
  </si>
  <si>
    <t>86</t>
  </si>
  <si>
    <t>949101111</t>
  </si>
  <si>
    <t>Lešení pomocné pro objekty pozemních staveb s lešeňovou podlahou v do 1,9 m zatížení do 150 kg/m2</t>
  </si>
  <si>
    <t>1855185765</t>
  </si>
  <si>
    <t>" pro SDK podhledy " 167,0+1870,0</t>
  </si>
  <si>
    <t>95</t>
  </si>
  <si>
    <t>Různé dokončovací konstrukce a práce pozemních staveb</t>
  </si>
  <si>
    <t>87</t>
  </si>
  <si>
    <t>619R3</t>
  </si>
  <si>
    <t>Oprava stěnové spáry akrylátovým tmelem, spáru mechanicky očistit (větší trhliny opravit vložením síťoviny š.200mm a vyspravit maltou)</t>
  </si>
  <si>
    <t>-1120302196</t>
  </si>
  <si>
    <t>m.č.1.18, 1.20, 2.41-2.47,2.48</t>
  </si>
  <si>
    <t>2,5+2,5+5,0+2,0+3,0</t>
  </si>
  <si>
    <t>88</t>
  </si>
  <si>
    <t>952901111</t>
  </si>
  <si>
    <t>Vyčištění budov bytové a občanské výstavby při výšce podlaží do 4 m</t>
  </si>
  <si>
    <t>1805097844</t>
  </si>
  <si>
    <t>89</t>
  </si>
  <si>
    <t>953845114R</t>
  </si>
  <si>
    <t>Komín v kovárně pro kovářskou výheň – vyvložkování spalinové cesty a výměna komínového větráku, výška komína cca. 7,5m</t>
  </si>
  <si>
    <t>soubor</t>
  </si>
  <si>
    <t>1255700353</t>
  </si>
  <si>
    <t>90</t>
  </si>
  <si>
    <t>953941211</t>
  </si>
  <si>
    <t>Osazování kovových konzol nebo kotev</t>
  </si>
  <si>
    <t>518824148</t>
  </si>
  <si>
    <t>madlo schodiště</t>
  </si>
  <si>
    <t>3*2</t>
  </si>
  <si>
    <t>91</t>
  </si>
  <si>
    <t>42392874</t>
  </si>
  <si>
    <t>konzole 300/200 otvor D 17mm</t>
  </si>
  <si>
    <t>-541298117</t>
  </si>
  <si>
    <t>srovnatelně</t>
  </si>
  <si>
    <t>92</t>
  </si>
  <si>
    <t>953942R</t>
  </si>
  <si>
    <t>Osazování ocel. nosníků VZT plošiny do předem připravených kapes</t>
  </si>
  <si>
    <t>1063194107</t>
  </si>
  <si>
    <t>93</t>
  </si>
  <si>
    <t>953961213</t>
  </si>
  <si>
    <t>Kotva chemickou patronou M 12 hl 110 mm do betonu, ŽB nebo kamene s vyvrtáním otvoru</t>
  </si>
  <si>
    <t>-866732541</t>
  </si>
  <si>
    <t>vzt plošina</t>
  </si>
  <si>
    <t>4*2</t>
  </si>
  <si>
    <t>953961213R</t>
  </si>
  <si>
    <t>Kotvy chemickou patronou M 12 hl 200 mm do betonu, ŽB nebo kamene s vyvrtáním otvoru</t>
  </si>
  <si>
    <t>2138081470</t>
  </si>
  <si>
    <t>2*(12+7)</t>
  </si>
  <si>
    <t>953993321</t>
  </si>
  <si>
    <t>Osazení bezpečnostní, orientační nebo informační tabulky přilepením</t>
  </si>
  <si>
    <t>378830509</t>
  </si>
  <si>
    <t xml:space="preserve">" bezpečnostní značení (H, PHP, hl.uzávěry a vypínače, směry úniku) pro celý objekt " 60 </t>
  </si>
  <si>
    <t>96</t>
  </si>
  <si>
    <t>73534511</t>
  </si>
  <si>
    <t>tabulka bezpečnostní s tiskem 2 barvy A4 210x297mm samolepící</t>
  </si>
  <si>
    <t>-1451991238</t>
  </si>
  <si>
    <t>97</t>
  </si>
  <si>
    <t>953943211</t>
  </si>
  <si>
    <t>Osazování hasicího přístroje</t>
  </si>
  <si>
    <t>-1021916495</t>
  </si>
  <si>
    <t>" 1.np " 6</t>
  </si>
  <si>
    <t>" 2.np " 5</t>
  </si>
  <si>
    <t>98</t>
  </si>
  <si>
    <t>44932114</t>
  </si>
  <si>
    <t>přístroj hasicí ruční práškový PG 6 LE</t>
  </si>
  <si>
    <t>-2050098757</t>
  </si>
  <si>
    <t>P</t>
  </si>
  <si>
    <t>Poznámka k položce:_x000d_
PHP práškový s hasící schopností 21A (6HJ1)</t>
  </si>
  <si>
    <t>Bourání konstrukcí</t>
  </si>
  <si>
    <t>99</t>
  </si>
  <si>
    <t>961055111</t>
  </si>
  <si>
    <t>Bourání základů ze ŽB</t>
  </si>
  <si>
    <t>-316231295</t>
  </si>
  <si>
    <t>stávající jáma v m.č.1.04</t>
  </si>
  <si>
    <t>0,35*2,85*1,3+0,3*0,25*(2,85+0,9)*2</t>
  </si>
  <si>
    <t>100</t>
  </si>
  <si>
    <t>962086111</t>
  </si>
  <si>
    <t>Bourání pórobetonových příček nebo přizdívek tl přes 100 do 150 mm</t>
  </si>
  <si>
    <t>-1735874843</t>
  </si>
  <si>
    <t>příčka</t>
  </si>
  <si>
    <t>2,95*2,2-1,45*1,97</t>
  </si>
  <si>
    <t>otvory</t>
  </si>
  <si>
    <t>1.NP - m.č.1.07-1.13</t>
  </si>
  <si>
    <t>(0,9*2,02-0,7*2,02)*4</t>
  </si>
  <si>
    <t>m.č.2.22</t>
  </si>
  <si>
    <t>0,3*0,3</t>
  </si>
  <si>
    <t>0,9*2,02-0,7*2,02</t>
  </si>
  <si>
    <t>m.č.2.47</t>
  </si>
  <si>
    <t>(0,9*2,02-0,7*2,02)</t>
  </si>
  <si>
    <t>do m.č.2.18</t>
  </si>
  <si>
    <t>0,9*2,02</t>
  </si>
  <si>
    <t>101</t>
  </si>
  <si>
    <t>962086121R</t>
  </si>
  <si>
    <t>Bourání příček z plynosilikátu tl přes 150 mm</t>
  </si>
  <si>
    <t>402457582</t>
  </si>
  <si>
    <t>m.č.1.11+1.13</t>
  </si>
  <si>
    <t>1,9*2,02-0,7*2,02*2</t>
  </si>
  <si>
    <t>0,9*2,02-0,7*2,02+0,09</t>
  </si>
  <si>
    <t>102</t>
  </si>
  <si>
    <t>965042141</t>
  </si>
  <si>
    <t>Bourání podkladů pod dlažby nebo mazanin betonových nebo z litého asfaltu tl do 100 mm pl přes 4 m2</t>
  </si>
  <si>
    <t>2063019183</t>
  </si>
  <si>
    <t>m.č.2.34 - dle TZ cca 10% plochy</t>
  </si>
  <si>
    <t>0,10*(39,52+0,15*1,45)</t>
  </si>
  <si>
    <t>0,03</t>
  </si>
  <si>
    <t>103</t>
  </si>
  <si>
    <t>965042241</t>
  </si>
  <si>
    <t>Bourání podkladů pod dlažby nebo mazanin betonových nebo z litého asfaltu tl přes 100 mm pl přes 4 m2</t>
  </si>
  <si>
    <t>1232567019</t>
  </si>
  <si>
    <t>drátkobeton - m.č.1.04 (stávající jáma)</t>
  </si>
  <si>
    <t>0,35*(2,94*2,1-2,45*0,9)</t>
  </si>
  <si>
    <t>104</t>
  </si>
  <si>
    <t>965045113</t>
  </si>
  <si>
    <t>Bourání potěrů cementových nebo pískocementových tl do 50 mm pl přes 4 m2</t>
  </si>
  <si>
    <t>-2127126654</t>
  </si>
  <si>
    <t>39,52+0,15*1,45+0,26</t>
  </si>
  <si>
    <t>105</t>
  </si>
  <si>
    <t>965049122</t>
  </si>
  <si>
    <t>Příplatek k bourání betonových mazanin za bourání mazanin s ocelovými vlákny tl přes 100 mm</t>
  </si>
  <si>
    <t>-1963233648</t>
  </si>
  <si>
    <t>106</t>
  </si>
  <si>
    <t>965082941</t>
  </si>
  <si>
    <t>Odstranění násypů pod podlahami tl přes 200 mm</t>
  </si>
  <si>
    <t>196695636</t>
  </si>
  <si>
    <t>m.č.1.04 (stávající jáma)</t>
  </si>
  <si>
    <t>0,3*2,94*2,1</t>
  </si>
  <si>
    <t>107</t>
  </si>
  <si>
    <t>967031132</t>
  </si>
  <si>
    <t>Přisekání rovných ostění v cihelném zdivu na MV nebo MVC</t>
  </si>
  <si>
    <t>60452996</t>
  </si>
  <si>
    <t>1.NP - m.č.1.07-1.13, m.č.1.37</t>
  </si>
  <si>
    <t>0,1*(2,0*2*4+2,0*2)+0,3*2,0*2</t>
  </si>
  <si>
    <t>(0,36-0,15)*(0,965+2,1*2)+0,35*(0,5*4+(0,8+0,6)*2)</t>
  </si>
  <si>
    <t>2.NP - do m.č.2.18, 2.47, otvor 300x300mm-m.č.2.22</t>
  </si>
  <si>
    <t>0,15*(0,8+0,9+2,02*2*2)+0,15*0,3*4</t>
  </si>
  <si>
    <t>108</t>
  </si>
  <si>
    <t>968072455</t>
  </si>
  <si>
    <t>Vybourání kovových dveřních zárubní pl do 2 m2</t>
  </si>
  <si>
    <t>-200507515</t>
  </si>
  <si>
    <t>(0,6*12+0,8*5+0,9*2)*2,0</t>
  </si>
  <si>
    <t>2.NP</t>
  </si>
  <si>
    <t>(0,6*9+0,8*12+0,9*9)*2,0</t>
  </si>
  <si>
    <t>109</t>
  </si>
  <si>
    <t>968072456</t>
  </si>
  <si>
    <t>Vybourání kovových dveřních zárubní pl přes 2 m2</t>
  </si>
  <si>
    <t>606110856</t>
  </si>
  <si>
    <t>(1,5*2+1,45*8)*2,0</t>
  </si>
  <si>
    <t>1,45*2,0*2</t>
  </si>
  <si>
    <t>110</t>
  </si>
  <si>
    <t>968082015</t>
  </si>
  <si>
    <t>Vybourání plastových rámů oken včetně křídel plochy do 1 m2</t>
  </si>
  <si>
    <t>70601080</t>
  </si>
  <si>
    <t>m.č.1.33</t>
  </si>
  <si>
    <t>0,6*0,75</t>
  </si>
  <si>
    <t>111</t>
  </si>
  <si>
    <t>968082016</t>
  </si>
  <si>
    <t>Vybourání plastových rámů oken včetně křídel plochy přes 1 do 2 m2</t>
  </si>
  <si>
    <t>-1945867002</t>
  </si>
  <si>
    <t>1,5*1,2</t>
  </si>
  <si>
    <t>112</t>
  </si>
  <si>
    <t>971033351</t>
  </si>
  <si>
    <t>Vybourání otvorů ve zdivu cihelném pl do 0,09 m2 na MVC nebo MV tl do 450 mm</t>
  </si>
  <si>
    <t>777536750</t>
  </si>
  <si>
    <t>m.č.1.37a (pro VZT)</t>
  </si>
  <si>
    <t>113</t>
  </si>
  <si>
    <t>971033451</t>
  </si>
  <si>
    <t>Vybourání otvorů ve zdivu cihelném pl do 0,25 m2 na MVC nebo MV tl do 450 mm</t>
  </si>
  <si>
    <t>51550563</t>
  </si>
  <si>
    <t>1.NP - m.č.1.37</t>
  </si>
  <si>
    <t>114</t>
  </si>
  <si>
    <t>971033561</t>
  </si>
  <si>
    <t>Vybourání otvorů ve zdivu cihelném pl do 1 m2 na MVC nebo MV tl do 600 mm</t>
  </si>
  <si>
    <t>2060459595</t>
  </si>
  <si>
    <t>0,35*0,8*0,6</t>
  </si>
  <si>
    <t>115</t>
  </si>
  <si>
    <t>971033651</t>
  </si>
  <si>
    <t>Vybourání otvorů ve zdivu cihelném pl do 4 m2 na MVC nebo MV tl do 600 mm</t>
  </si>
  <si>
    <t>-1702053090</t>
  </si>
  <si>
    <t>1.NP - mezi m.č.1.32-1.37</t>
  </si>
  <si>
    <t>(0,25+0,11)*0,965*2,1</t>
  </si>
  <si>
    <t>116</t>
  </si>
  <si>
    <t>973031325</t>
  </si>
  <si>
    <t>Vysekání kapes ve zdivu cihelném na MV nebo MVC pl do 0,10 m2 hl do 300 mm</t>
  </si>
  <si>
    <t>15392142</t>
  </si>
  <si>
    <t>117</t>
  </si>
  <si>
    <t>974031666</t>
  </si>
  <si>
    <t>Vysekání rýh ve zdivu cihelném pro vtahování nosníků hl do 150 mm v do 250 mm</t>
  </si>
  <si>
    <t>1358654741</t>
  </si>
  <si>
    <t>m.č.1.37 - obvodová zeď</t>
  </si>
  <si>
    <t>1*0,9+3*1,3</t>
  </si>
  <si>
    <t>118</t>
  </si>
  <si>
    <t>974032664</t>
  </si>
  <si>
    <t>Vysekání rýh ve stěnách z dutých cihel nebo tvárnic pro vtahování nosníků hl do 150 mm v do 150 mm</t>
  </si>
  <si>
    <t>754029599</t>
  </si>
  <si>
    <t>L 50/50/3</t>
  </si>
  <si>
    <t xml:space="preserve">1.NP - m.č.1.07-1.10, m.č.1.27 </t>
  </si>
  <si>
    <t>1,1*4+1,1</t>
  </si>
  <si>
    <t>1,3+1,1</t>
  </si>
  <si>
    <t>1.NP - m.č.1.1+1.13, m.č.1.27, m.č.1.37</t>
  </si>
  <si>
    <t>2,1*2+1,1*2+(1,3*3+0,9*3+1,3*3)</t>
  </si>
  <si>
    <t>119</t>
  </si>
  <si>
    <t>974032666</t>
  </si>
  <si>
    <t>Vysekání rýh ve stěnách z dutých cihel nebo tvárnic pro vtahování nosníků hl do 150 mm v do 250 mm</t>
  </si>
  <si>
    <t>-64530195</t>
  </si>
  <si>
    <t>1.NP - pro I 80 - m.č.1.1+1.13, m.č.1.27, m.č.1.37</t>
  </si>
  <si>
    <t>120</t>
  </si>
  <si>
    <t>974042537</t>
  </si>
  <si>
    <t>Vysekání rýh v dlažbě betonové nebo jiné monolitické hl do 50 mm š do 300 mm</t>
  </si>
  <si>
    <t>1283616105</t>
  </si>
  <si>
    <t>0,3*4</t>
  </si>
  <si>
    <t>121</t>
  </si>
  <si>
    <t>974042535</t>
  </si>
  <si>
    <t>Vysekání rýh v dlažbě betonové nebo jiné monolitické hl do 50 mm š do 200 mm</t>
  </si>
  <si>
    <t>-211574423</t>
  </si>
  <si>
    <t>122</t>
  </si>
  <si>
    <t>977311111</t>
  </si>
  <si>
    <t>Řezání stávajících betonových mazanin nevyztužených hl do 50 mm</t>
  </si>
  <si>
    <t>1331062309</t>
  </si>
  <si>
    <t>0,3*4*4</t>
  </si>
  <si>
    <t>123</t>
  </si>
  <si>
    <t>977312113</t>
  </si>
  <si>
    <t>Řezání stávajících betonových mazanin vyztužených hl do 150 mm</t>
  </si>
  <si>
    <t>700566354</t>
  </si>
  <si>
    <t>drátkobeton - m.č.1,04 - jímka (celk.tl.350mm)</t>
  </si>
  <si>
    <t>(2,95+2,1)*2</t>
  </si>
  <si>
    <t>124</t>
  </si>
  <si>
    <t>977312114</t>
  </si>
  <si>
    <t>Řezání stávajících betonových mazanin vyztužených hl do 200 mm</t>
  </si>
  <si>
    <t>486362714</t>
  </si>
  <si>
    <t>drátkobeton - m.č.1,04 - jímka (celk.tl. 350mm)</t>
  </si>
  <si>
    <t>997</t>
  </si>
  <si>
    <t>Přesun sutě</t>
  </si>
  <si>
    <t>125</t>
  </si>
  <si>
    <t>997013212</t>
  </si>
  <si>
    <t>Vnitrostaveništní doprava suti a vybouraných hmot pro budovy v přes 6 do 9 m ručně</t>
  </si>
  <si>
    <t>-525609061</t>
  </si>
  <si>
    <t>126</t>
  </si>
  <si>
    <t>997013501</t>
  </si>
  <si>
    <t>Odvoz suti a vybouraných hmot na skládku nebo meziskládku do 1 km se složením</t>
  </si>
  <si>
    <t>-281448365</t>
  </si>
  <si>
    <t>127</t>
  </si>
  <si>
    <t>997013509</t>
  </si>
  <si>
    <t>Příplatek k odvozu suti a vybouraných hmot na skládku ZKD 1 km přes 1 km</t>
  </si>
  <si>
    <t>99367001</t>
  </si>
  <si>
    <t>146,12*5 'Přepočtené koeficientem množství</t>
  </si>
  <si>
    <t>128</t>
  </si>
  <si>
    <t>997013862</t>
  </si>
  <si>
    <t>Poplatek za uložení stavebního odpadu na recyklační skládce (skládkovné) z armovaného betonu kód odpadu 17 01 01</t>
  </si>
  <si>
    <t>760626399</t>
  </si>
  <si>
    <t>" železobeton " 4,56</t>
  </si>
  <si>
    <t>129</t>
  </si>
  <si>
    <t>997013869</t>
  </si>
  <si>
    <t>Poplatek za uložení stavebního odpadu na recyklační skládce (skládkovné) ze směsí betonu, cihel a keramických výrobků kód odpadu 17 01 07</t>
  </si>
  <si>
    <t>1403432785</t>
  </si>
  <si>
    <t>" beton " 8,8+3,08+3,6+0,042</t>
  </si>
  <si>
    <t>" cihly " 0,173+1,024+1,2+0,44+0,074+0,207+0,306+1,314+0,124+0,312+0,67+0,71+0,04</t>
  </si>
  <si>
    <t>" dlažby a obklady " 13,662+8,922+0,308</t>
  </si>
  <si>
    <t>130</t>
  </si>
  <si>
    <t>997013871</t>
  </si>
  <si>
    <t>Poplatek za uložení stavebního odpadu na recyklační skládce (skládkovné) směsného stavebního a demoličního kód odpadu 17 09 04</t>
  </si>
  <si>
    <t>-329364420</t>
  </si>
  <si>
    <t>" plasty " 0,033+0,106+2,035</t>
  </si>
  <si>
    <t>" izolace " 25,59</t>
  </si>
  <si>
    <t>" SDK " 55,424</t>
  </si>
  <si>
    <t>" lino " 1,554+0,055+0,014</t>
  </si>
  <si>
    <t>" lepenky " 0,004+0,02</t>
  </si>
  <si>
    <t>131</t>
  </si>
  <si>
    <t>997013873</t>
  </si>
  <si>
    <t>Poplatek za uložení stavebního odpadu na recyklační skládce (skládkovné) zeminy a kamení zatříděného do Katalogu odpadů pod kódem 17 05 04</t>
  </si>
  <si>
    <t>1754511601</t>
  </si>
  <si>
    <t>" násypy " 2,59</t>
  </si>
  <si>
    <t>132</t>
  </si>
  <si>
    <t>997960001</t>
  </si>
  <si>
    <t xml:space="preserve">Kovový sběr </t>
  </si>
  <si>
    <t>-534899465</t>
  </si>
  <si>
    <t>" zárubně " 5,487+2,57</t>
  </si>
  <si>
    <t>" ostatní kovové " 1,09</t>
  </si>
  <si>
    <t>998</t>
  </si>
  <si>
    <t>Přesun hmot</t>
  </si>
  <si>
    <t>133</t>
  </si>
  <si>
    <t>998018002</t>
  </si>
  <si>
    <t>Přesun hmot pro budovy ruční pro budovy v přes 6 do 12 m</t>
  </si>
  <si>
    <t>-115197546</t>
  </si>
  <si>
    <t>PSV</t>
  </si>
  <si>
    <t>Práce a dodávky PSV</t>
  </si>
  <si>
    <t>711</t>
  </si>
  <si>
    <t>Izolace proti vodě, vlhkosti a plynům</t>
  </si>
  <si>
    <t>134</t>
  </si>
  <si>
    <t>711191201</t>
  </si>
  <si>
    <t>Provedení izolace proti zemní vlhkosti hydroizolační stěrkou vodorovné na betonu, 2 vrstvy</t>
  </si>
  <si>
    <t>127125697</t>
  </si>
  <si>
    <t>Poznámka k položce:_x000d_
Cena zahrnuje kompletní systém dle technolog.postupu výrobce, popř.dodavatele</t>
  </si>
  <si>
    <t>POZNAMKA:</t>
  </si>
  <si>
    <t>Cena zahrnuje kompletní systém dle technologického postupu výrobce, popř.dodavatele.</t>
  </si>
  <si>
    <t>1,28+1,08+1,07+7,29+3,5+1,12+1,82+0,1*(0,6+0,7*6)+0,15*0,9*2</t>
  </si>
  <si>
    <t>m.č.1.27-1.31</t>
  </si>
  <si>
    <t>4,71+6,88+1,16+1,18+1,39+0,1*(0,6*3+0,7*2)</t>
  </si>
  <si>
    <t>m.č.2.36-2.39</t>
  </si>
  <si>
    <t>5,77+0,98+0,96+1,1+0,15*0,8+0,1*0,6*3</t>
  </si>
  <si>
    <t>m.č. 2.41-2.48</t>
  </si>
  <si>
    <t>1,31+1,16+1,38+5,25+9,45+1,7+5,31+2,18+0,1*(0,6*3+0,7)+0,15*(0,6+0,7+0,8*2)</t>
  </si>
  <si>
    <t>135</t>
  </si>
  <si>
    <t>711192202</t>
  </si>
  <si>
    <t>Provedení izolace proti zemní vlhkosti hydroizolační stěrkou svislé na zdivu, 2 vrstvy</t>
  </si>
  <si>
    <t>1685988376</t>
  </si>
  <si>
    <t>2,0*1,5+2,0*2,1+2,0*1,2</t>
  </si>
  <si>
    <t xml:space="preserve">m.č.1.27, 1.28,  1.31</t>
  </si>
  <si>
    <t>2,0*2,75+2,0*2,5+2,0*0,938</t>
  </si>
  <si>
    <t>za umyvadly - m.č.1.04, 1.32 (jako původní KO)</t>
  </si>
  <si>
    <t>1,5*1,2+1,5*(1,2+0,25)</t>
  </si>
  <si>
    <t>za umyvadlem - m.č.1.24 (nově)</t>
  </si>
  <si>
    <t xml:space="preserve">2.NP     </t>
  </si>
  <si>
    <t>m.č.2.36, 2.37, 2.39</t>
  </si>
  <si>
    <t>2,0*2,1+2,0*0,813</t>
  </si>
  <si>
    <t>2,0*(0,938+1,2)*2-2,0*0,6</t>
  </si>
  <si>
    <t xml:space="preserve">m.č.  2.44, 2.45, 2.47, 2.48</t>
  </si>
  <si>
    <t>2,0*2,85+2,0*3,0+2,0*1,8+2,0*1,5</t>
  </si>
  <si>
    <t>za umyvadly - m.č. 2.23, 2.29-2.30-2.31, 2.33, 2.34 (jako původní KO)</t>
  </si>
  <si>
    <t>1,5*(1,2+0,6)+1,5*(1,45+0,6)*3+1,5*(1,4+0,4)+1,5*(0,625+0,85+0,3)+0,81</t>
  </si>
  <si>
    <t>za umyvadlem - m.č.2.18 (nově)</t>
  </si>
  <si>
    <t>1,5*(0,6+0,9)+0,41</t>
  </si>
  <si>
    <t>136</t>
  </si>
  <si>
    <t>585dod</t>
  </si>
  <si>
    <t>stěrka hydroizolační</t>
  </si>
  <si>
    <t>kg</t>
  </si>
  <si>
    <t>2078092886</t>
  </si>
  <si>
    <t>spotřeba cca 3,5 kg/m2</t>
  </si>
  <si>
    <t>3,5*(71,1+80,0)</t>
  </si>
  <si>
    <t>137</t>
  </si>
  <si>
    <t>711199101</t>
  </si>
  <si>
    <t>Provedení těsnícího pásu do spoje dilatační nebo styčné spáry podlaha - stěna</t>
  </si>
  <si>
    <t>2035661308</t>
  </si>
  <si>
    <t>(1,5+2,1+1,2)+(2,75+2,5+0,938)</t>
  </si>
  <si>
    <t xml:space="preserve">za umyvadly </t>
  </si>
  <si>
    <t>1,2+(1,2+0,25)+1,2</t>
  </si>
  <si>
    <t>(2,1+0,813)+(2,85+3,0+1,8+1,5)</t>
  </si>
  <si>
    <t>((0,938+1,2)*2-0,6)+2,0*4</t>
  </si>
  <si>
    <t>(1,2+0,6)+(1,45+0,6)*3+(1,4+0,4)+(0,625+0,85+0,3)+(0,6+0,9)+0,39</t>
  </si>
  <si>
    <t>138</t>
  </si>
  <si>
    <t>28355021</t>
  </si>
  <si>
    <t>páska pružná těsnící hydroizolační š do 100mm</t>
  </si>
  <si>
    <t>1388419129</t>
  </si>
  <si>
    <t>52*1,05 'Přepočtené koeficientem množství</t>
  </si>
  <si>
    <t>139</t>
  </si>
  <si>
    <t>711199102</t>
  </si>
  <si>
    <t>Provedení těsnícího koutu pro vnější nebo vnitřní roh spáry podlaha - stěna</t>
  </si>
  <si>
    <t>113562635</t>
  </si>
  <si>
    <t>sprcha</t>
  </si>
  <si>
    <t>140</t>
  </si>
  <si>
    <t>-1913904827</t>
  </si>
  <si>
    <t>4*0,315 'Přepočtené koeficientem množství</t>
  </si>
  <si>
    <t>141</t>
  </si>
  <si>
    <t>998711122</t>
  </si>
  <si>
    <t>Přesun hmot tonážní pro izolace proti vodě, vlhkosti a plynům ruční v objektech v přes 6 do 12 m</t>
  </si>
  <si>
    <t>-829424503</t>
  </si>
  <si>
    <t>712</t>
  </si>
  <si>
    <t>Povlakové krytiny</t>
  </si>
  <si>
    <t>142</t>
  </si>
  <si>
    <t>712340832</t>
  </si>
  <si>
    <t>Odstranění povlakové krytiny střech do 10° z pásů NAIP přitavených v plné ploše dvouvrstvé</t>
  </si>
  <si>
    <t>942719569</t>
  </si>
  <si>
    <t>pro plošinu VZT</t>
  </si>
  <si>
    <t>143</t>
  </si>
  <si>
    <t>71230092R</t>
  </si>
  <si>
    <t xml:space="preserve">Oprava povlakové krytiny do 10° - správkový kus NAIP přitavením  vč.dodávky materiálu</t>
  </si>
  <si>
    <t>-1909075656</t>
  </si>
  <si>
    <t>144</t>
  </si>
  <si>
    <t>998712122</t>
  </si>
  <si>
    <t>Přesun hmot tonážní pro krytiny povlakové ruční v objektech v přes 6 do 12 m</t>
  </si>
  <si>
    <t>-1167692039</t>
  </si>
  <si>
    <t>713</t>
  </si>
  <si>
    <t>Izolace tepelné</t>
  </si>
  <si>
    <t>145</t>
  </si>
  <si>
    <t>713110811</t>
  </si>
  <si>
    <t>Odstranění tepelné izolace stropů volně kladené z vláknitých materiálů suchých tl do 100 mm</t>
  </si>
  <si>
    <t>-79701779</t>
  </si>
  <si>
    <t>původní SDK podhled</t>
  </si>
  <si>
    <t>1539,0+167,0</t>
  </si>
  <si>
    <t>146</t>
  </si>
  <si>
    <t>713111121</t>
  </si>
  <si>
    <t>Montáž izolace tepelné spodem stropů s uchycením drátem rohoží, pásů, dílců, desek</t>
  </si>
  <si>
    <t>-1205004308</t>
  </si>
  <si>
    <t>SDk podhled</t>
  </si>
  <si>
    <t>SDK1NP+SDK1NPI+SDK2NP+SDK2NPI</t>
  </si>
  <si>
    <t>167,0</t>
  </si>
  <si>
    <t>147</t>
  </si>
  <si>
    <t>63152097</t>
  </si>
  <si>
    <t>pás tepelně izolační univerzální λ=0,032-0,033 tl 60mm</t>
  </si>
  <si>
    <t>-1934909145</t>
  </si>
  <si>
    <t>1707,5*1,05 'Přepočtené koeficientem množství</t>
  </si>
  <si>
    <t>148</t>
  </si>
  <si>
    <t>713521121</t>
  </si>
  <si>
    <t>Montáž izolace tepelné protipožárním obkladem nosníků deskami 1 vrstva</t>
  </si>
  <si>
    <t>1672893796</t>
  </si>
  <si>
    <t>m.č.1.17+1.19+1.21+1.24</t>
  </si>
  <si>
    <t>(0,3+0,25*2)*1,05*8</t>
  </si>
  <si>
    <t>m.č.1.18+1.20+1.23+1.34+1.35</t>
  </si>
  <si>
    <t>(0,3+0,25*2)*(1,6*10)+(0,25+0,2*2)*(9,0+15,0+12,0)</t>
  </si>
  <si>
    <t>0,08</t>
  </si>
  <si>
    <t>149</t>
  </si>
  <si>
    <t>713obklad</t>
  </si>
  <si>
    <t xml:space="preserve">Požární obklad na bázi desek  z minerální plsti tl.20mm</t>
  </si>
  <si>
    <t>1740724824</t>
  </si>
  <si>
    <t>43,0*1,10</t>
  </si>
  <si>
    <t>150</t>
  </si>
  <si>
    <t>998713122</t>
  </si>
  <si>
    <t>Přesun hmot tonážní pro izolace tepelné ruční v objektech v přes 6 do 12 m</t>
  </si>
  <si>
    <t>1275001602</t>
  </si>
  <si>
    <t>751</t>
  </si>
  <si>
    <t>Vzduchotechnika</t>
  </si>
  <si>
    <t>151</t>
  </si>
  <si>
    <t>751398822</t>
  </si>
  <si>
    <t>Demontáž větrací mřížky stěnové průřezu přes 0,040 do 0,100 m2</t>
  </si>
  <si>
    <t>-278287060</t>
  </si>
  <si>
    <t>763</t>
  </si>
  <si>
    <t>Konstrukce suché výstavby</t>
  </si>
  <si>
    <t>152</t>
  </si>
  <si>
    <t>763111812</t>
  </si>
  <si>
    <t>Demontáž SDK příčky s jednoduchou ocelovou nosnou konstrukcí opláštění dvojité</t>
  </si>
  <si>
    <t>225765324</t>
  </si>
  <si>
    <t>2,91*(2,2+1,15+2,3)-0,8*1,97-0,6*0,75-1,5*1,2+0,38</t>
  </si>
  <si>
    <t>153</t>
  </si>
  <si>
    <t>763131822</t>
  </si>
  <si>
    <t>Demontáž SDK podhledu s dvouvrstvou nosnou kcí z ocelových profilů opláštění dvojité</t>
  </si>
  <si>
    <t>568212158</t>
  </si>
  <si>
    <t>m.č.1.02, 1.04, 1.05-1.16, 1.12-1.13, 1.14-1.16</t>
  </si>
  <si>
    <t>15,93+150,9+(8,12+8,38+1,28+1,08+1,07+7,29+3,5+1,12+1,82+7,32+7,56+5,99)</t>
  </si>
  <si>
    <t>m.č.1.17-1.25</t>
  </si>
  <si>
    <t>11,49+72,98+87,19+201,8+33,95+11,65+145,39+34,74+40,47</t>
  </si>
  <si>
    <t>m.č.1.27-1.35</t>
  </si>
  <si>
    <t>4,71+6,88+1,16+1,18+1,39+73,55+8,43+42,66+12,16</t>
  </si>
  <si>
    <t>méně kazetový podhled</t>
  </si>
  <si>
    <t xml:space="preserve">m.č.1.17+1.19+1.21+1.24+1.23+1.25 </t>
  </si>
  <si>
    <t>-(2,865+14,95+5,9+5,825+2,825+2,813)*1,05</t>
  </si>
  <si>
    <t>-(9,1+14,9+11,85+8,85+2,865)*1,6</t>
  </si>
  <si>
    <t>m.č.2.01-2.03</t>
  </si>
  <si>
    <t>78,11+79,37+18,16</t>
  </si>
  <si>
    <t>m.č. 2.18 - 2.32</t>
  </si>
  <si>
    <t>20,84+20,67+10,09+10,35+14,7+40,1+9,67*4+10,39+72,82+71,5*2+16,98</t>
  </si>
  <si>
    <t>m.č.2.34část, m.č.2.35-2,48</t>
  </si>
  <si>
    <t>(1,0+3,0*4)+5,92+5,77+0,98+0,96+1,1+8,93+1,31+1,16+1,38+5,25+9,45+1,7+5,31+2,18+0,24</t>
  </si>
  <si>
    <t>skoková změna</t>
  </si>
  <si>
    <t>m.č.1.17+1.19+1.21+1.24+1.23+1.25</t>
  </si>
  <si>
    <t>(2,77-2,6)*2,865+(3,02-2,6)*(14,95+5,9+5,825)+(2,97-2,6)*2,825+(2,99-2,6)*2,813</t>
  </si>
  <si>
    <t>(2,98-2,915)*(9,1+6,6+14,9+11,85+8,85+2,865)</t>
  </si>
  <si>
    <t>obklad průvlaků 1. a 2. NP</t>
  </si>
  <si>
    <t>((0,42+0,57)/2*2+0,3)*5,85*8</t>
  </si>
  <si>
    <t>((2,89-2,33)*2+0,3)*(11,55*16-3,35*2)+0,38</t>
  </si>
  <si>
    <t>154</t>
  </si>
  <si>
    <t>763135812</t>
  </si>
  <si>
    <t>Demontáž podhledu sádrokartonového kazetového na roštu polozapuštěném</t>
  </si>
  <si>
    <t>387986372</t>
  </si>
  <si>
    <t>m.č.1.01</t>
  </si>
  <si>
    <t>51,23</t>
  </si>
  <si>
    <t>(2,865+14,95+5,9+5,825+2,825+2,813)*1,05</t>
  </si>
  <si>
    <t>(9,1*1,6+0,3*6,6)+(14,9+11,85+8,85+2,865)*1,6</t>
  </si>
  <si>
    <t>0,75</t>
  </si>
  <si>
    <t>155</t>
  </si>
  <si>
    <t>763131441</t>
  </si>
  <si>
    <t>SDK podhled desky 2xDF 12,5 bez izolace dvouvrstvá spodní kce profil CD+UD REI 120</t>
  </si>
  <si>
    <t>973202380</t>
  </si>
  <si>
    <t>Poznámka k položce:_x000d_
Cena zahrnuje kompletní systém dle technolog.postupu výrobce, popř.dodavatele_x000d_
1. np - požadavek PBŘ - podhled s požární odolností EI 30 zdola_x000d_
2. np - požadavek PBŘ - podhled s požární odolností EI 30 zdola</t>
  </si>
  <si>
    <t>m.č.1.02, 1.04, 1.05-1.06, 1.14-1.16</t>
  </si>
  <si>
    <t>15,93+150,9+8,12+8,38+7,32+7,56+5,99</t>
  </si>
  <si>
    <t>11,49+72,98+87,19+201,8+33,95+11,65+145,39+34,74+40,47+0,38</t>
  </si>
  <si>
    <t xml:space="preserve">m.č.1.32-1.35 </t>
  </si>
  <si>
    <t>73,55+8,43+42,66+12,16</t>
  </si>
  <si>
    <t xml:space="preserve">m.č.1.17+1.19+1.21+1.24+1.23+1.25  + průvlaky</t>
  </si>
  <si>
    <t>m.č.2.34část, 2.35, 2.40</t>
  </si>
  <si>
    <t>(1,0+3,0*4)+5,92+8,93</t>
  </si>
  <si>
    <t>0,89</t>
  </si>
  <si>
    <t>156</t>
  </si>
  <si>
    <t>763131481</t>
  </si>
  <si>
    <t>SDK podhled desky 2xDFH2 12,5 bez izolace dvouvrstvá spodní kce profil CD+UD REI 120</t>
  </si>
  <si>
    <t>965351348</t>
  </si>
  <si>
    <t>m.č. 1.07-1.13</t>
  </si>
  <si>
    <t>1,28+1,08+1,07+7,29+3,5+1,12+1,82</t>
  </si>
  <si>
    <t>4,71+6,88+1,16+1,18+1,39+0,02</t>
  </si>
  <si>
    <t>m.č.2.34část, 2.36-2.39, 2.41-2.48</t>
  </si>
  <si>
    <t>5,77+0,98+0,96+1,1+1,31+1,16+1,38+5,25+9,45+1,7+5,31+2,18</t>
  </si>
  <si>
    <t>0,45</t>
  </si>
  <si>
    <t>157</t>
  </si>
  <si>
    <t>763131714</t>
  </si>
  <si>
    <t>SDK podhled základní penetrační nátěr</t>
  </si>
  <si>
    <t>-357190672</t>
  </si>
  <si>
    <t>SDK podhled a předstěna</t>
  </si>
  <si>
    <t>(2,98-2,915)*((9,1+6,6)+14,9+11,85+8,85+2,865)</t>
  </si>
  <si>
    <t>průvlaky 1.NP + 2.NP</t>
  </si>
  <si>
    <t>((2,89-2,33)*2+0,3)*(11,55*16-3,35*2)</t>
  </si>
  <si>
    <t>0,88</t>
  </si>
  <si>
    <t>158</t>
  </si>
  <si>
    <t>763131721</t>
  </si>
  <si>
    <t>SDK podhled skoková změna v do 0,5 m</t>
  </si>
  <si>
    <t>546800395</t>
  </si>
  <si>
    <t>2,865+14,95+5,9+5,825+2,825+2,813</t>
  </si>
  <si>
    <t>(9,1+6,6)+14,9+11,85+8,85+2,865</t>
  </si>
  <si>
    <t>0,65</t>
  </si>
  <si>
    <t>159</t>
  </si>
  <si>
    <t>763131751</t>
  </si>
  <si>
    <t>Montáž parotěsné zábrany do SDK podhledu</t>
  </si>
  <si>
    <t>-1754239231</t>
  </si>
  <si>
    <t>160</t>
  </si>
  <si>
    <t>28329276</t>
  </si>
  <si>
    <t>fólie PE vyztužená pro parotěsnou vrstvu (reakce na oheň - třída E) 140g/m2</t>
  </si>
  <si>
    <t>1913794902</t>
  </si>
  <si>
    <t>1707,5*1,1235 'Přepočtené koeficientem množství</t>
  </si>
  <si>
    <t>161</t>
  </si>
  <si>
    <t>763131752</t>
  </si>
  <si>
    <t>Montáž jedné vrstvy tepelné izolace do SDK podhledu</t>
  </si>
  <si>
    <t>-1324335020</t>
  </si>
  <si>
    <t>162</t>
  </si>
  <si>
    <t>1533178952</t>
  </si>
  <si>
    <t>900,5*1,02 'Přepočtené koeficientem množství</t>
  </si>
  <si>
    <t>163</t>
  </si>
  <si>
    <t>763131761</t>
  </si>
  <si>
    <t>Příplatek k SDK podhledu za plochu do 3 m2 jednotlivě</t>
  </si>
  <si>
    <t>-1130414295</t>
  </si>
  <si>
    <t>1,28+1,08+1,07+1,12+1,82+1,16+1,18+1,39</t>
  </si>
  <si>
    <t>1,28+1,12+1,12+1,12+1,12+0,98+0,96+1,1+1,31+1,16+1,38+1,7+2,18</t>
  </si>
  <si>
    <t>164</t>
  </si>
  <si>
    <t>763135102</t>
  </si>
  <si>
    <t>Montáž SDK kazetového podhledu z kazet 600x600 mm na zavěšenou polozapuštěnou nosnou konstrukci</t>
  </si>
  <si>
    <t>1625164092</t>
  </si>
  <si>
    <t>165</t>
  </si>
  <si>
    <t>590305R</t>
  </si>
  <si>
    <t>podhled kazetový minerální, polozapuštěný rastr tl 10mm 600x600mm</t>
  </si>
  <si>
    <t>1399294631</t>
  </si>
  <si>
    <t>167*1,05 'Přepočtené koeficientem množství</t>
  </si>
  <si>
    <t>166</t>
  </si>
  <si>
    <t>763164557</t>
  </si>
  <si>
    <t>SDK obklad kcí tvaru L š přes 0,8 m desky 2xDF 12,5</t>
  </si>
  <si>
    <t>-448813607</t>
  </si>
  <si>
    <t xml:space="preserve">Poznámka k položce:_x000d_
požárním obkladem s odolností 30min – tl. obkladu 20mm </t>
  </si>
  <si>
    <t>167</t>
  </si>
  <si>
    <t>763172354</t>
  </si>
  <si>
    <t>Montáž dvířek revizních jednoplášťových SDK kcí vel. 500 x 500 mm pro podhledy</t>
  </si>
  <si>
    <t>1453223998</t>
  </si>
  <si>
    <t>dle TZ</t>
  </si>
  <si>
    <t>50+50</t>
  </si>
  <si>
    <t>168</t>
  </si>
  <si>
    <t>59030762R2</t>
  </si>
  <si>
    <t>dvířka revizní protipožární pro stěny a podhledy EI 30 500x500 mm</t>
  </si>
  <si>
    <t>-1135404913</t>
  </si>
  <si>
    <t>169</t>
  </si>
  <si>
    <t>998763121</t>
  </si>
  <si>
    <t>Přesun hmot tonážní pro dřevostavby ruční v objektech v přes 6 do 12 m</t>
  </si>
  <si>
    <t>881783073</t>
  </si>
  <si>
    <t>766</t>
  </si>
  <si>
    <t>Konstrukce truhlářské</t>
  </si>
  <si>
    <t>170</t>
  </si>
  <si>
    <t>766691914</t>
  </si>
  <si>
    <t>Vyvěšení nebo zavěšení dřevěných křídel dveří pl do 2 m2</t>
  </si>
  <si>
    <t>1622734361</t>
  </si>
  <si>
    <t>12+5+2+2*(2+8)+2*2</t>
  </si>
  <si>
    <t>(9+12+9)+2*2</t>
  </si>
  <si>
    <t>1+5</t>
  </si>
  <si>
    <t>171</t>
  </si>
  <si>
    <t>766622115</t>
  </si>
  <si>
    <t>Montáž plastových oken plochy přes 1 m2 pevných v do 1,5 m s rámem do zdiva</t>
  </si>
  <si>
    <t>-1875346507</t>
  </si>
  <si>
    <t>"O1 1500x1200 - bez parapetu" 1,5*1,2</t>
  </si>
  <si>
    <t>"O2 1300x1000" 1,3*1,0</t>
  </si>
  <si>
    <t>172</t>
  </si>
  <si>
    <t>61140043</t>
  </si>
  <si>
    <t>okno plastové s fixním zasklením dvojsklo přes plochu 1m2 do v 1,5m</t>
  </si>
  <si>
    <t>-535035460</t>
  </si>
  <si>
    <t>Poznámka k položce:_x000d_
bezpečnostní sklo čiré_x000d_
dle výběru investora</t>
  </si>
  <si>
    <t>173</t>
  </si>
  <si>
    <t>766622212</t>
  </si>
  <si>
    <t>Montáž plastových oken plochy do 1 m2 pevných s rámem do zdiva</t>
  </si>
  <si>
    <t>-1430005758</t>
  </si>
  <si>
    <t>"O3 600x750 - bez parapetu" 1</t>
  </si>
  <si>
    <t>174</t>
  </si>
  <si>
    <t>61140041</t>
  </si>
  <si>
    <t>okno plastové s fixním zasklením dvojsklo do plochy 1m2</t>
  </si>
  <si>
    <t>-228877370</t>
  </si>
  <si>
    <t>"O3 600x750 - bez parapetu" 0,6*0,75</t>
  </si>
  <si>
    <t>175</t>
  </si>
  <si>
    <t>766623931</t>
  </si>
  <si>
    <t>Výměna oken plochy přes 1 m2 pevných výšky do 1,5 m s rámem ve dřevěné konstrukci</t>
  </si>
  <si>
    <t>498797339</t>
  </si>
  <si>
    <t>*stáv. okno trojdílné 2725x1200mm- výměna části výplně</t>
  </si>
  <si>
    <t>"O4 900x1200" 0,9*1,2*2</t>
  </si>
  <si>
    <t>176</t>
  </si>
  <si>
    <t>1010110591</t>
  </si>
  <si>
    <t>Poznámka k položce:_x000d_
tepelně technické vlastnosti dle stávajících</t>
  </si>
  <si>
    <t>177</t>
  </si>
  <si>
    <t>766691932</t>
  </si>
  <si>
    <t>Seřízení plastového okenního nebo dveřního otvíracího a sklápěcího křídla</t>
  </si>
  <si>
    <t>-773278706</t>
  </si>
  <si>
    <t>pokud nebude pevné...</t>
  </si>
  <si>
    <t>"O4 900x1200" 2</t>
  </si>
  <si>
    <t>178</t>
  </si>
  <si>
    <t>766660001</t>
  </si>
  <si>
    <t>Montáž dveřních křídel otvíravých jednokřídlových š do 0,8 m do ocelové zárubně</t>
  </si>
  <si>
    <t>1368574086</t>
  </si>
  <si>
    <t>179</t>
  </si>
  <si>
    <t>61162084</t>
  </si>
  <si>
    <t>dveře jednokřídlé dřevotřískové povrch laminátový plné 600x1970-2100mm</t>
  </si>
  <si>
    <t>657275386</t>
  </si>
  <si>
    <t>Poznámka k položce:_x000d_
dle výběru investora</t>
  </si>
  <si>
    <t>180</t>
  </si>
  <si>
    <t>61162085</t>
  </si>
  <si>
    <t>dveře jednokřídlé dřevotřískové povrch laminátový plné 700x1970-2100mm</t>
  </si>
  <si>
    <t>970142614</t>
  </si>
  <si>
    <t>181</t>
  </si>
  <si>
    <t>61162086</t>
  </si>
  <si>
    <t>dveře jednokřídlé dřevotřískové povrch laminátový plné 800x1970-2100mm</t>
  </si>
  <si>
    <t>-1215341085</t>
  </si>
  <si>
    <t>182</t>
  </si>
  <si>
    <t>766660002</t>
  </si>
  <si>
    <t>Montáž dveřních křídel otvíravých jednokřídlových š přes 0,8 m do ocelové zárubně</t>
  </si>
  <si>
    <t>1981368395</t>
  </si>
  <si>
    <t>183</t>
  </si>
  <si>
    <t>61162093</t>
  </si>
  <si>
    <t>dveře jednokřídlé dřevotřískové povrch laminátový částečně prosklené 900x1970-2100mm</t>
  </si>
  <si>
    <t>-522327510</t>
  </si>
  <si>
    <t>"D7 900x1970" 3</t>
  </si>
  <si>
    <t>184</t>
  </si>
  <si>
    <t>6116408R1</t>
  </si>
  <si>
    <t>dveře jednokřídlé dřevotřískové prosklené - Rw min. 32dB 900x1970-2100mm</t>
  </si>
  <si>
    <t>1609209116</t>
  </si>
  <si>
    <t>*dveře do učeben</t>
  </si>
  <si>
    <t>185</t>
  </si>
  <si>
    <t>766660011</t>
  </si>
  <si>
    <t>Montáž dveřních křídel otvíravých dvoukřídlových š do 1,45 m do ocelové zárubně</t>
  </si>
  <si>
    <t>1324100422</t>
  </si>
  <si>
    <t>"D10 1450x1970" 6</t>
  </si>
  <si>
    <t>186</t>
  </si>
  <si>
    <t>61162115</t>
  </si>
  <si>
    <t>dveře dvoukřídlé dřevotřískové povrch laminátový plné 1450x1970-2100mm</t>
  </si>
  <si>
    <t>2038792133</t>
  </si>
  <si>
    <t>187</t>
  </si>
  <si>
    <t>766660021</t>
  </si>
  <si>
    <t>Montáž dveřních křídel otvíravých jednokřídlových š do 0,8 m požárních do ocelové zárubně</t>
  </si>
  <si>
    <t>1453844897</t>
  </si>
  <si>
    <t>188</t>
  </si>
  <si>
    <t>61162098</t>
  </si>
  <si>
    <t>dveře jednokřídlé dřevotřískové protipožární EI (EW) 30 D3 povrch laminátový plné 800x1970-2100mm</t>
  </si>
  <si>
    <t>-744365138</t>
  </si>
  <si>
    <t>Poznámka k položce:_x000d_
EW30DP3 - C2_x000d_
dle výběru investora</t>
  </si>
  <si>
    <t>189</t>
  </si>
  <si>
    <t>6116203R</t>
  </si>
  <si>
    <t>dveře jednokřídlé dřevotřískové protipožární EI (EW) 15 DP3-C2 plné 900x1970-2100mm</t>
  </si>
  <si>
    <t>-1309794026</t>
  </si>
  <si>
    <t>190</t>
  </si>
  <si>
    <t>766660022</t>
  </si>
  <si>
    <t>Montáž dveřních křídel otvíravých jednokřídlových š přes 0,8 m požárních do ocelové zárubně</t>
  </si>
  <si>
    <t>991665513</t>
  </si>
  <si>
    <t>191</t>
  </si>
  <si>
    <t>6116531R</t>
  </si>
  <si>
    <t>dveře jednokřídlé dřevotřískové protipožární EI (EW) 15 DP3-C2 povrch laminátový plné 900x1970-2100mm</t>
  </si>
  <si>
    <t>-723746180</t>
  </si>
  <si>
    <t>192</t>
  </si>
  <si>
    <t>6116532R</t>
  </si>
  <si>
    <t>veře jednokřídlé dřevotřískové protipožární EI (EW) 15 DP3-C2 povrch laminátový částečně prosklenné neprůhledným bezpečnostním sklem 900x1970-2100mm</t>
  </si>
  <si>
    <t>ks</t>
  </si>
  <si>
    <t>-1666085572</t>
  </si>
  <si>
    <t>Poznámka k položce:_x000d_
1x dveře napojené na EPS - přídržné magnety ( v projektu slaboproudu )</t>
  </si>
  <si>
    <t>193</t>
  </si>
  <si>
    <t>766660031</t>
  </si>
  <si>
    <t>Montáž dveřních křídel otvíravých dvoukřídlových požárních do ocelové zárubně</t>
  </si>
  <si>
    <t>-1085713509</t>
  </si>
  <si>
    <t>194</t>
  </si>
  <si>
    <t>61165322</t>
  </si>
  <si>
    <t>dveře dvoukřídlé dřevotřískové protipožární EI (EW) 30 D3 povrch laminátový plné 1450x1970-2100mm</t>
  </si>
  <si>
    <t>-1182897933</t>
  </si>
  <si>
    <t xml:space="preserve">Poznámka k položce:_x000d_
EW30DP3- C2_x000d_
dveře napojené na EPS - přídržné magnety  (v projektu slaboproudu )  _x000d_
dle výběru investora</t>
  </si>
  <si>
    <t>"D11 1450x1970" 7</t>
  </si>
  <si>
    <t>195</t>
  </si>
  <si>
    <t>61165322R.1</t>
  </si>
  <si>
    <t>dveře dvoukřídlé dřevotřískové protipožární EI (EW) 15 DP3 povrch laminátový plné 1450x1970-2100mm</t>
  </si>
  <si>
    <t>-613487027</t>
  </si>
  <si>
    <t xml:space="preserve">Poznámka k položce:_x000d_
dveře napojené na EPS - přídržné magnety  (v projektu slaboproudu )  _x000d_
dle výběru investora</t>
  </si>
  <si>
    <t>196</t>
  </si>
  <si>
    <t>6116212R</t>
  </si>
  <si>
    <t>dveře dvoukřídlé dřevotřískové protipožární EI (EW) 30 DP3-C2 povrch laminátový plné 1250x1970-2100mm</t>
  </si>
  <si>
    <t>-1349818477</t>
  </si>
  <si>
    <t>Poznámka k položce:_x000d_
koordinátor zavírání dvoukř. dveří_x000d_
dle výběru investora</t>
  </si>
  <si>
    <t>197</t>
  </si>
  <si>
    <t>6116212R1</t>
  </si>
  <si>
    <t>dveře dvoukřídlé dřevotřískové protipožární EI (EW) 15 DP3-C2 povrch laminátový prosklené 1500x1970-2100mm</t>
  </si>
  <si>
    <t>328711624</t>
  </si>
  <si>
    <t>Poznámka k položce:_x000d_
bezp. sklo čiré_x000d_
viditelné pásy z kruhů d=50mm po 150mm_x000d_
koordinátor zavírání dvoukř. dveří_x000d_
napojené na EPS - přídržné magnety (v projektu slaboproudu ) _x000d_
dle výběru investora</t>
  </si>
  <si>
    <t>198</t>
  </si>
  <si>
    <t>766660451</t>
  </si>
  <si>
    <t>Montáž vchodových dveří včetně rámu dvoukřídlových bez nadsvětlíku do zdiva</t>
  </si>
  <si>
    <t>-1642757602</t>
  </si>
  <si>
    <t>*dveře vnější dvoukř. zateplené</t>
  </si>
  <si>
    <t>"V1 1450x1970" 2</t>
  </si>
  <si>
    <t>199</t>
  </si>
  <si>
    <t>6114050R</t>
  </si>
  <si>
    <t>dveře jednokřídlé plastové bílé plné, zateplené,bezpečnostní třídy RC2 - 1450x1970mm</t>
  </si>
  <si>
    <t>-1494953276</t>
  </si>
  <si>
    <t>Poznámka k položce:_x000d_
kování:klika/klika, zámek bezpečnostní_x000d_
Uw=1,2W/m2K_x000d_
dle výběru investora</t>
  </si>
  <si>
    <t>0,69*2,9 'Přepočtené koeficientem množství</t>
  </si>
  <si>
    <t>200</t>
  </si>
  <si>
    <t>766660728</t>
  </si>
  <si>
    <t>Montáž dveřního interiérového kování - zámku</t>
  </si>
  <si>
    <t>-2045270897</t>
  </si>
  <si>
    <t>"D1 600x1970" 2</t>
  </si>
  <si>
    <t>"D2 700x1970" 7</t>
  </si>
  <si>
    <t>"D7 900x1970" 7</t>
  </si>
  <si>
    <t>"D11 1450x1970" 3</t>
  </si>
  <si>
    <t>*ocelové dveře</t>
  </si>
  <si>
    <t>201</t>
  </si>
  <si>
    <t>54924004</t>
  </si>
  <si>
    <t>zámek zadlabací mezipokojový levý pro cylindrickou vložku rozteč 72x55mm</t>
  </si>
  <si>
    <t>91592916</t>
  </si>
  <si>
    <t>202</t>
  </si>
  <si>
    <t>54964153</t>
  </si>
  <si>
    <t>vložka cylindrická bezpečnostní 50+55</t>
  </si>
  <si>
    <t>1490906541</t>
  </si>
  <si>
    <t>203</t>
  </si>
  <si>
    <t>766660729</t>
  </si>
  <si>
    <t>Montáž dveřního interiérového kování - štítku s klikou</t>
  </si>
  <si>
    <t>743115056</t>
  </si>
  <si>
    <t>204</t>
  </si>
  <si>
    <t>54914123</t>
  </si>
  <si>
    <t>dveřní kování interiérové rozetové klika/klika</t>
  </si>
  <si>
    <t>1014646359</t>
  </si>
  <si>
    <t>205</t>
  </si>
  <si>
    <t>766660730</t>
  </si>
  <si>
    <t>Montáž dveřního interiérového kování - WC kliky se zámkem</t>
  </si>
  <si>
    <t>-446525998</t>
  </si>
  <si>
    <t>"D1 600x1970" 8</t>
  </si>
  <si>
    <t>"D2 700x1970" 4</t>
  </si>
  <si>
    <t>206</t>
  </si>
  <si>
    <t>54914128</t>
  </si>
  <si>
    <t>dveřní kování interiérové rozetové spodní pro WC</t>
  </si>
  <si>
    <t>853782170</t>
  </si>
  <si>
    <t>207</t>
  </si>
  <si>
    <t>54924003</t>
  </si>
  <si>
    <t>zámek zadlabací mezipokojový pravý pro WC kování 72x55mm</t>
  </si>
  <si>
    <t>953125545</t>
  </si>
  <si>
    <t>208</t>
  </si>
  <si>
    <t>766660717</t>
  </si>
  <si>
    <t>Montáž samozavírače na ocelovou zárubeň a dveřní křídlo</t>
  </si>
  <si>
    <t>1552745510</t>
  </si>
  <si>
    <t>"D6 800x1970" 7</t>
  </si>
  <si>
    <t>209</t>
  </si>
  <si>
    <t>54917250</t>
  </si>
  <si>
    <t>samozavírač dveří hydraulický</t>
  </si>
  <si>
    <t>1847298713</t>
  </si>
  <si>
    <t>210</t>
  </si>
  <si>
    <t>766660734</t>
  </si>
  <si>
    <t>Montáž dveřního bezpečnostního kování - panikového</t>
  </si>
  <si>
    <t>767926874</t>
  </si>
  <si>
    <t>*dvokřídlé</t>
  </si>
  <si>
    <t>"D13 1500x1970" 1*2</t>
  </si>
  <si>
    <t>211</t>
  </si>
  <si>
    <t>54914135</t>
  </si>
  <si>
    <t>kování panikové klika/klika</t>
  </si>
  <si>
    <t>-1193069686</t>
  </si>
  <si>
    <t>212</t>
  </si>
  <si>
    <t>54926002</t>
  </si>
  <si>
    <t>zámek zadlabací hluboký s panikovou funkcí pro dvoukřídlé dveře rozteč 72x55mm</t>
  </si>
  <si>
    <t>2117249952</t>
  </si>
  <si>
    <t>213</t>
  </si>
  <si>
    <t>766660720</t>
  </si>
  <si>
    <t>Osazení větrací mřížky s vyříznutím otvoru</t>
  </si>
  <si>
    <t>-130334277</t>
  </si>
  <si>
    <t>"D1 600x1970" 3</t>
  </si>
  <si>
    <t>"D2 700x1970" 3</t>
  </si>
  <si>
    <t>"D7 900x1970" 2</t>
  </si>
  <si>
    <t>214</t>
  </si>
  <si>
    <t>55341421</t>
  </si>
  <si>
    <t>průvětrník bez klapek se sítí 150x300mm</t>
  </si>
  <si>
    <t>-1484061455</t>
  </si>
  <si>
    <t>215</t>
  </si>
  <si>
    <t>766695212</t>
  </si>
  <si>
    <t>Montáž truhlářských prahů dveří jednokřídlových š do 10 cm</t>
  </si>
  <si>
    <t>-398083051</t>
  </si>
  <si>
    <t>216</t>
  </si>
  <si>
    <t>61187156</t>
  </si>
  <si>
    <t>práh dveřní dřevěný dubový tl 20mm dl 820mm š 100mm</t>
  </si>
  <si>
    <t>-2046555649</t>
  </si>
  <si>
    <t>217</t>
  </si>
  <si>
    <t>61187176</t>
  </si>
  <si>
    <t>práh dveřní dřevěný dubový tl 20mm dl 920mm š 100mm</t>
  </si>
  <si>
    <t>1100693564</t>
  </si>
  <si>
    <t>218</t>
  </si>
  <si>
    <t>766695232</t>
  </si>
  <si>
    <t>Montáž truhlářských prahů dveří dvoukřídlových š do 10 cm</t>
  </si>
  <si>
    <t>1672874835</t>
  </si>
  <si>
    <t>219</t>
  </si>
  <si>
    <t>61187256</t>
  </si>
  <si>
    <t>práh dveřní dřevěný dubový tl 20mm dl 1470mm š 100mm</t>
  </si>
  <si>
    <t>163200750</t>
  </si>
  <si>
    <t>220</t>
  </si>
  <si>
    <t>6118726R</t>
  </si>
  <si>
    <t>práh dveřní dřevěný dubový tl 20mm dl 1570mm š 100mm</t>
  </si>
  <si>
    <t>-79382116</t>
  </si>
  <si>
    <t>221</t>
  </si>
  <si>
    <t>766660711</t>
  </si>
  <si>
    <t>Montáž dveřních závěsů na křídlo a zárubeň jednokřídlových dveří</t>
  </si>
  <si>
    <t>-1772008895</t>
  </si>
  <si>
    <t>*dveře do skladu technických plynů - odd.767</t>
  </si>
  <si>
    <t>"V2 1000x2400" 2*2</t>
  </si>
  <si>
    <t>222</t>
  </si>
  <si>
    <t>54932009</t>
  </si>
  <si>
    <t>závěs dveřní zadlabávací 120mm</t>
  </si>
  <si>
    <t>100 kus</t>
  </si>
  <si>
    <t>2041867494</t>
  </si>
  <si>
    <t>4*0,01 'Přepočtené koeficientem množství</t>
  </si>
  <si>
    <t>223</t>
  </si>
  <si>
    <t>766660731</t>
  </si>
  <si>
    <t>Montáž dveřního bezpečnostního kování - zámku</t>
  </si>
  <si>
    <t>-1290451439</t>
  </si>
  <si>
    <t>*dveře do skladu technických plynů</t>
  </si>
  <si>
    <t>"V2 1000x2400" 2</t>
  </si>
  <si>
    <t>224</t>
  </si>
  <si>
    <t>54924010</t>
  </si>
  <si>
    <t>zámek zadlabací protipožární rozteč 90x55,5mm</t>
  </si>
  <si>
    <t>253246505</t>
  </si>
  <si>
    <t>225</t>
  </si>
  <si>
    <t>766660733</t>
  </si>
  <si>
    <t>Montáž dveřního bezpečnostního kování - štítku s klikou</t>
  </si>
  <si>
    <t>-1397436867</t>
  </si>
  <si>
    <t>226</t>
  </si>
  <si>
    <t>54914131</t>
  </si>
  <si>
    <t>dveřní kování bezpečnostní RC3 klika/klika lakovaný nerez</t>
  </si>
  <si>
    <t>-1234293058</t>
  </si>
  <si>
    <t>227</t>
  </si>
  <si>
    <t>766694116</t>
  </si>
  <si>
    <t>Montáž parapetních desek dřevěných nebo plastových š do 30 cm</t>
  </si>
  <si>
    <t>1051365679</t>
  </si>
  <si>
    <t>*parapet stavebně upraven</t>
  </si>
  <si>
    <t>"O2 1000x1000" 1,0</t>
  </si>
  <si>
    <t>228</t>
  </si>
  <si>
    <t>61140077</t>
  </si>
  <si>
    <t>parapet plastový vnitřní š 150mm</t>
  </si>
  <si>
    <t>-507841190</t>
  </si>
  <si>
    <t>229</t>
  </si>
  <si>
    <t>61144019</t>
  </si>
  <si>
    <t>koncovka k parapetu plastovému vnitřnímu 1 pár</t>
  </si>
  <si>
    <t>sada</t>
  </si>
  <si>
    <t>-922758793</t>
  </si>
  <si>
    <t>"O2 1000x1000" 1</t>
  </si>
  <si>
    <t>230</t>
  </si>
  <si>
    <t>998766122</t>
  </si>
  <si>
    <t>Přesun hmot tonážní pro kce truhlářské ruční v objektech v přes 6 do 12 m</t>
  </si>
  <si>
    <t>-178365830</t>
  </si>
  <si>
    <t>767</t>
  </si>
  <si>
    <t>Konstrukce zámečnické</t>
  </si>
  <si>
    <t>231</t>
  </si>
  <si>
    <t>767122812</t>
  </si>
  <si>
    <t>Demontáž stěn s výplní z drátěné sítě, svařovaných</t>
  </si>
  <si>
    <t>-14014920</t>
  </si>
  <si>
    <t>1.NP - m.č.1.36</t>
  </si>
  <si>
    <t>2,4*2,4</t>
  </si>
  <si>
    <t>232</t>
  </si>
  <si>
    <t>767651812</t>
  </si>
  <si>
    <t>Demontáž vrat garážových sekčních zajížděcích pod strop pl přes 6 do 9 m2</t>
  </si>
  <si>
    <t>-1089259196</t>
  </si>
  <si>
    <t>1+1+2</t>
  </si>
  <si>
    <t>233</t>
  </si>
  <si>
    <t>767651821</t>
  </si>
  <si>
    <t>Demontáž vrat garážových otvíravých pl do 6 m2</t>
  </si>
  <si>
    <t>2068465040</t>
  </si>
  <si>
    <t>234</t>
  </si>
  <si>
    <t>767652826</t>
  </si>
  <si>
    <t>Demontáž elektrického pohonu</t>
  </si>
  <si>
    <t>171138022</t>
  </si>
  <si>
    <t>235</t>
  </si>
  <si>
    <t>767661811</t>
  </si>
  <si>
    <t>Demontáž mříží pevných nebo otevíravých</t>
  </si>
  <si>
    <t>-317780096</t>
  </si>
  <si>
    <t>m.č.1.22</t>
  </si>
  <si>
    <t>1,2*1,2</t>
  </si>
  <si>
    <t>236</t>
  </si>
  <si>
    <t>767896810</t>
  </si>
  <si>
    <t>Demontáž kovových lišt</t>
  </si>
  <si>
    <t>1048664197</t>
  </si>
  <si>
    <t>m.č.1.23</t>
  </si>
  <si>
    <t>1,8*4*2</t>
  </si>
  <si>
    <t>237</t>
  </si>
  <si>
    <t>767996702</t>
  </si>
  <si>
    <t>Demontáž atypických zámečnických konstrukcí řezáním hm jednotlivých dílů přes 50 do 100 kg</t>
  </si>
  <si>
    <t>-394713640</t>
  </si>
  <si>
    <t>" mč.1.36a , 1.36b - demontáž ocelových prvků určených k zajištění tlakových lahví " 100,0</t>
  </si>
  <si>
    <t>" mč.1.37a - demontáž ocelových rámů " 2*100,0</t>
  </si>
  <si>
    <t>238</t>
  </si>
  <si>
    <t>767165114</t>
  </si>
  <si>
    <t>Montáž madel svařováním</t>
  </si>
  <si>
    <t>848645472</t>
  </si>
  <si>
    <t>239</t>
  </si>
  <si>
    <t>14011024R</t>
  </si>
  <si>
    <t xml:space="preserve">madlo - trubka ocelová bezešvá hladká jakost 11 353 48,3x2,6mm, včetně držáků + záslepek, vč.povrchové úpravy </t>
  </si>
  <si>
    <t>1152445559</t>
  </si>
  <si>
    <t>240</t>
  </si>
  <si>
    <t>767640221</t>
  </si>
  <si>
    <t>Montáž dveří ocelových nebo hliníkových vchodových dvoukřídlových bez nadsvětlíku</t>
  </si>
  <si>
    <t>2126311848</t>
  </si>
  <si>
    <t>241</t>
  </si>
  <si>
    <t>5534122R</t>
  </si>
  <si>
    <t>dveře dvoukřídlé ocelové vchodové plné hladké s polodrážkou protipožární EI30 DP1-C2 1500x1970mm</t>
  </si>
  <si>
    <t>957973292</t>
  </si>
  <si>
    <t xml:space="preserve">Poznámka k položce:_x000d_
koordinátor zavírání dvoukř. dveří_x000d_
dle výběru investora_x000d_
</t>
  </si>
  <si>
    <t>242</t>
  </si>
  <si>
    <t>767648512</t>
  </si>
  <si>
    <t>Montáž ocelového nebo hliníkového prahu dveře dvoukřídlové</t>
  </si>
  <si>
    <t>1247314190</t>
  </si>
  <si>
    <t>243</t>
  </si>
  <si>
    <t>1421759331</t>
  </si>
  <si>
    <t>244</t>
  </si>
  <si>
    <t>767649191</t>
  </si>
  <si>
    <t>Montáž dveřního hydraulického samozavírače</t>
  </si>
  <si>
    <t>1145257169</t>
  </si>
  <si>
    <t>245</t>
  </si>
  <si>
    <t>-29735178</t>
  </si>
  <si>
    <t>246</t>
  </si>
  <si>
    <t>767651111</t>
  </si>
  <si>
    <t>Montáž vrat garážových sekčních zajížděcích pod strop pl do 6 m2</t>
  </si>
  <si>
    <t>-476857798</t>
  </si>
  <si>
    <t>"V5 2400x2400" 1</t>
  </si>
  <si>
    <t>247</t>
  </si>
  <si>
    <t>553458R0</t>
  </si>
  <si>
    <t>vrata garážová sekční z ocelových lamel, zateplená PUR tl 42mm 2400x2400mm</t>
  </si>
  <si>
    <t>1950564169</t>
  </si>
  <si>
    <t>Poznámka k položce:_x000d_
integrované ventilační mřížky se síťkou proti hmyzu a regulací (plocha 0,025m2/stání)_x000d_
Uw=2,0W/m2K_x000d_
bezp.RC2_x000d_
vč.úhleníkové zárubně a kování_x000d_
dle výběru investora</t>
  </si>
  <si>
    <t>248</t>
  </si>
  <si>
    <t>767651112</t>
  </si>
  <si>
    <t>Montáž vrat garážových sekčních zajížděcích pod strop pl přes 6 do 9 m2</t>
  </si>
  <si>
    <t>-2143436678</t>
  </si>
  <si>
    <t>"V3 3000x2700" 1</t>
  </si>
  <si>
    <t>"V4 2400x2700" 3</t>
  </si>
  <si>
    <t>249</t>
  </si>
  <si>
    <t>5534586R1</t>
  </si>
  <si>
    <t xml:space="preserve">vrata garážová sekční z ocelových lamel, zateplená PUR tl 42mm 3,0x2,7m s integrovanými dveřmi  </t>
  </si>
  <si>
    <t>1797671815</t>
  </si>
  <si>
    <t>Poznámka k položce:_x000d_
izolační bezp. sklo_x000d_
Uw=2,0W/m2K_x000d_
bezp.RC2_x000d_
vč.úhleníkové zárubně a kování_x000d_
dle výběru investora</t>
  </si>
  <si>
    <t>250</t>
  </si>
  <si>
    <t>5534586R2</t>
  </si>
  <si>
    <t xml:space="preserve">vrata garážová sekční z ocelových lamel, zateplená PUR tl 42mm 2,4x2,7m s integrovanými dveřmi  </t>
  </si>
  <si>
    <t>12360673</t>
  </si>
  <si>
    <t>Poznámka k položce:_x000d_
izolační bezp. sklo_x000d_
Uw=2,0W/m2K_x000d_
vč.úhleníkové zárubně a kování_x000d_
v m.č. 1.25 paniková klika a zámek_x000d_
dle výběru investora</t>
  </si>
  <si>
    <t>251</t>
  </si>
  <si>
    <t>767651126</t>
  </si>
  <si>
    <t>Montáž vrat garážových sekčních elektrického stropního pohonu</t>
  </si>
  <si>
    <t>-907766572</t>
  </si>
  <si>
    <t>252</t>
  </si>
  <si>
    <t>55345877</t>
  </si>
  <si>
    <t>pohon garážových sekčních a výklopných vrat o síle 800N max. 25 cyklů denně</t>
  </si>
  <si>
    <t>1544209937</t>
  </si>
  <si>
    <t>253</t>
  </si>
  <si>
    <t>55345886</t>
  </si>
  <si>
    <t>příslušenství garážových vrat dálkové ovládání 4 kanály</t>
  </si>
  <si>
    <t>-1196960786</t>
  </si>
  <si>
    <t>254</t>
  </si>
  <si>
    <t>767649193</t>
  </si>
  <si>
    <t>Montáž dveřního stavěče křídel</t>
  </si>
  <si>
    <t>-198514347</t>
  </si>
  <si>
    <t>255</t>
  </si>
  <si>
    <t>54916362</t>
  </si>
  <si>
    <t>kování dveřní stavěč dveří</t>
  </si>
  <si>
    <t>-1769574187</t>
  </si>
  <si>
    <t>256</t>
  </si>
  <si>
    <t>767662120</t>
  </si>
  <si>
    <t>Montáž mříží pevných přivařených</t>
  </si>
  <si>
    <t>-108001995</t>
  </si>
  <si>
    <t>m.č. 1.22</t>
  </si>
  <si>
    <t>257</t>
  </si>
  <si>
    <t>767995114</t>
  </si>
  <si>
    <t>Montáž atypických zámečnických konstrukcí hmotnosti přes 20 do 50 kg</t>
  </si>
  <si>
    <t>-1255391725</t>
  </si>
  <si>
    <t>*V2 1000x2400 - 2 ks</t>
  </si>
  <si>
    <t>"rám J50x50x3" 2*(2,4+1,1)*4,25*2</t>
  </si>
  <si>
    <t>"rám křídla 19x19x1" 2*(1,0+2,3)*0,9*2</t>
  </si>
  <si>
    <t>"drátěná výplň 25x25x2,5" 1,0*2,3*1,98*2</t>
  </si>
  <si>
    <t>258</t>
  </si>
  <si>
    <t>54955396002</t>
  </si>
  <si>
    <t>Atyp. zámečnické výrobky vč. nátěru</t>
  </si>
  <si>
    <t>1095362706</t>
  </si>
  <si>
    <t>Poznámka k položce:_x000d_
tř. prostředí C3, životnost 15 let</t>
  </si>
  <si>
    <t>80,488*1,08 'Přepočtené koeficientem množství</t>
  </si>
  <si>
    <t>259</t>
  </si>
  <si>
    <t>767995118R</t>
  </si>
  <si>
    <t>Montáž atypických zámečnických konstrukcí hm přes 500 kg</t>
  </si>
  <si>
    <t>-1183720044</t>
  </si>
  <si>
    <t>VZT plošina</t>
  </si>
  <si>
    <t>973,0</t>
  </si>
  <si>
    <t>260</t>
  </si>
  <si>
    <t>767Dod1</t>
  </si>
  <si>
    <t>Dodávka ocelové konstrukce plošiny VZT vč.povrchové úpravy žárovým zinkováním(cena zahrnuje kompletní systém dle technolog.postupu výrobce, popř.dodavatele)</t>
  </si>
  <si>
    <t>-345139344</t>
  </si>
  <si>
    <t>261</t>
  </si>
  <si>
    <t>767R1</t>
  </si>
  <si>
    <t>Obklad sloupu nerez plechem tl.2mm, v. 2,0m(cena zahrnuje kompletní systém dle technolog.postupu výrobce, popř.dodavatele)</t>
  </si>
  <si>
    <t>1337297221</t>
  </si>
  <si>
    <t>1+4+2</t>
  </si>
  <si>
    <t>262</t>
  </si>
  <si>
    <t>998767122</t>
  </si>
  <si>
    <t>Přesun hmot tonážní pro zámečnické konstrukce ruční v objektech v přes 6 do 12 m</t>
  </si>
  <si>
    <t>291213015</t>
  </si>
  <si>
    <t>771</t>
  </si>
  <si>
    <t>Podlahy z dlaždic</t>
  </si>
  <si>
    <t>263</t>
  </si>
  <si>
    <t>771273812</t>
  </si>
  <si>
    <t>Demontáž obkladů stupnic z dlaždic keramických lepených š přes 250 do 350 mm</t>
  </si>
  <si>
    <t>2075581912</t>
  </si>
  <si>
    <t>m.č. 2.01, 2.40</t>
  </si>
  <si>
    <t>2,2*6+1,2*10*2</t>
  </si>
  <si>
    <t>264</t>
  </si>
  <si>
    <t>771273832</t>
  </si>
  <si>
    <t>Demontáž obkladů podstupnic z dlaždic keramických lepených v do 250 mm</t>
  </si>
  <si>
    <t>-1902248921</t>
  </si>
  <si>
    <t>265</t>
  </si>
  <si>
    <t>771473810</t>
  </si>
  <si>
    <t>Demontáž soklíků z dlaždic keramických lepených rovných</t>
  </si>
  <si>
    <t>-1029145351</t>
  </si>
  <si>
    <t>m.č. 1.01-1.02</t>
  </si>
  <si>
    <t>(6,08+11,64+0,3*4)*2-1,5-1,45-2,4*2+(3,1+2,825)*2-0,6*2-1,45</t>
  </si>
  <si>
    <t>(5,72+2,8)*2-1,5*2</t>
  </si>
  <si>
    <t>m.č.1.04, 1.05-1.06</t>
  </si>
  <si>
    <t>(8,525+20,95+0,35*2+0,3*4)*2-1,45-0,9*2-3,0-0,8</t>
  </si>
  <si>
    <t>(3,0*2+2,65+2,75+0,15*2)*2-0,9*2</t>
  </si>
  <si>
    <t>m.č.1.14-1.17</t>
  </si>
  <si>
    <t>(2,7*2+2,865*2+2,725+2,813+2,1+3,65+0,3*2)*2-1,55*2-0,8*3</t>
  </si>
  <si>
    <t>m.č. 1.18, 1.19, 1.20, 1.21, 1.22, 1.23, 1.24, 1.25</t>
  </si>
  <si>
    <t>(9,1+9,025+0,35*2*3+5,1+5,84+5,0+0,3*2)*2-2,5</t>
  </si>
  <si>
    <t>(14,95+5,85+0,3*4+0,25)*2-2,4*2</t>
  </si>
  <si>
    <t>(20,9+0,15*2+0,3*6*2+11,95+0,15*2*2+14,9+0,3*5*2+5,0+5,84+1,9)-1,45-0,9-2,4-1,45-2,5</t>
  </si>
  <si>
    <t>(5,9+5,85+0,3)*2-1,45</t>
  </si>
  <si>
    <t>(2,875+4,075)*2-0,8</t>
  </si>
  <si>
    <t>(11,85+11,95+2,825+5,85+0,15*3+0,3*5+0,25*2)*2-0,8-1,45*2-2,4*4</t>
  </si>
  <si>
    <t>(5,825+5,85+0,15+0,3)*2-1,45*2</t>
  </si>
  <si>
    <t>(2,725+8,4+0,15*2+5,85+0,25+0,15*2)*2+2,725-2,4*3-0,7-0,6-1,45*3</t>
  </si>
  <si>
    <t>m.č.1.32-1.33, 1.34, 1.35</t>
  </si>
  <si>
    <t>(11,9+0,3*3+7,5+0,5*2+0,15)*2-1,45</t>
  </si>
  <si>
    <t>(8,85+5,95+0,3*2+0,15)*2-1,45-0,8</t>
  </si>
  <si>
    <t>(2,865+4,5+0,5)*2-0,8</t>
  </si>
  <si>
    <t>(13,03+23,88+0,3)*2-0,7-0,8*6-0,9*3-1,8-2,18-1,45-1,375*2</t>
  </si>
  <si>
    <t>(36,075+0,15)*2+2,2-1,45-0,6*2-0,8*7-0,9*3</t>
  </si>
  <si>
    <t>(12,05*2+0,2*3+2,4)-0,8-0,9*2-1,45-2,788</t>
  </si>
  <si>
    <t>m.č.2.23</t>
  </si>
  <si>
    <t>(11,85+3,4+0,2*3)*2-0,8</t>
  </si>
  <si>
    <t>m.č.2.40 (1.26)</t>
  </si>
  <si>
    <t>2,788+1,216*2+0,28</t>
  </si>
  <si>
    <t>266</t>
  </si>
  <si>
    <t>771473830</t>
  </si>
  <si>
    <t>Demontáž soklíků z dlaždic keramických lepených schodišťových</t>
  </si>
  <si>
    <t>225940609</t>
  </si>
  <si>
    <t>m.č.1.26=2.40, 2.01</t>
  </si>
  <si>
    <t>(2,335+10*0,175)*2</t>
  </si>
  <si>
    <t>(1,68+6*0,175)*2</t>
  </si>
  <si>
    <t>0,37</t>
  </si>
  <si>
    <t>267</t>
  </si>
  <si>
    <t>771573810</t>
  </si>
  <si>
    <t>Demontáž podlah z dlaždic keramických lepených</t>
  </si>
  <si>
    <t>-792622020</t>
  </si>
  <si>
    <t>1,28+1,08+1,07+7,29+3,5+1,12+1,82+0,1*0,6*7+0,15*0,9*2</t>
  </si>
  <si>
    <t>4,71+6,88+1,16+1,18+1,39+0,1*0,6*5+0,03</t>
  </si>
  <si>
    <t>(78,11-1,375*2,2)+79,37+18,16+0,15*1,5+0,15*2,2</t>
  </si>
  <si>
    <t>40,1+0,15*0,8</t>
  </si>
  <si>
    <t>m.č.2.35-2.48</t>
  </si>
  <si>
    <t>5,92+5,77+0,98+0,96+1,1+(2,788*1,216)+1,31+1,16+1,38+5,25+9,45+1,7+5,31+2,18+0,1*(0,6*7+1,05*2)+0,15*(0,6+0,8*5+0,9*3)+0,52</t>
  </si>
  <si>
    <t>268</t>
  </si>
  <si>
    <t>771111011</t>
  </si>
  <si>
    <t>Vysátí podkladu před pokládkou dlažby</t>
  </si>
  <si>
    <t>-260341623</t>
  </si>
  <si>
    <t>71,10+217,0</t>
  </si>
  <si>
    <t>269</t>
  </si>
  <si>
    <t>771111012</t>
  </si>
  <si>
    <t>Vysátí schodiště před pokládkou dlažby</t>
  </si>
  <si>
    <t>CS ÚRS 2024 02</t>
  </si>
  <si>
    <t>-2010368184</t>
  </si>
  <si>
    <t>270</t>
  </si>
  <si>
    <t>771121011</t>
  </si>
  <si>
    <t>Nátěr penetrační na podlahu</t>
  </si>
  <si>
    <t>-787601166</t>
  </si>
  <si>
    <t>po odstraněné keramické dlažbě</t>
  </si>
  <si>
    <t>(71,1+217,0)+(0,26+0,18)*37,20</t>
  </si>
  <si>
    <t>271</t>
  </si>
  <si>
    <t>771161021</t>
  </si>
  <si>
    <t>Montáž profilu ukončujícího pro plynulý přechod (dlažby s kobercem apod.)</t>
  </si>
  <si>
    <t>527375157</t>
  </si>
  <si>
    <t>"D1 600x1970" 10*0,6</t>
  </si>
  <si>
    <t>"D2 700x1970" 11*0,7</t>
  </si>
  <si>
    <t>"D3 800x1970" 15*0,8</t>
  </si>
  <si>
    <t>"D4 800x1970" 0,8</t>
  </si>
  <si>
    <t>"D7 900x1970" 0,9</t>
  </si>
  <si>
    <t>"D8 900x1970" 0,9</t>
  </si>
  <si>
    <t>"D10 1450x1970" 6*1,45</t>
  </si>
  <si>
    <t>272</t>
  </si>
  <si>
    <t>55343110</t>
  </si>
  <si>
    <t>profil přechodový Al narážecí 30mm stříbro</t>
  </si>
  <si>
    <t>1838409577</t>
  </si>
  <si>
    <t>37*1,1 'Přepočtené koeficientem množství</t>
  </si>
  <si>
    <t>273</t>
  </si>
  <si>
    <t>771161022</t>
  </si>
  <si>
    <t>Montáž profilu pro schodové hrany nebo ukončení dlažby</t>
  </si>
  <si>
    <t>-1439299460</t>
  </si>
  <si>
    <t>274</t>
  </si>
  <si>
    <t>59054142</t>
  </si>
  <si>
    <t>profil schodový protiskluzový ušlechtilá ocel V2A R10 V6 5x1000mm</t>
  </si>
  <si>
    <t>1745698552</t>
  </si>
  <si>
    <t>37,2*1,1 'Přepočtené koeficientem množství</t>
  </si>
  <si>
    <t>771574112</t>
  </si>
  <si>
    <t>Montáž podlah keramických hladkých lepených cementovým flexibilním lepidlem přes 9 do 12 ks/m2</t>
  </si>
  <si>
    <t>916035863</t>
  </si>
  <si>
    <t>276</t>
  </si>
  <si>
    <t>59761003R</t>
  </si>
  <si>
    <t>dlažba keramická hutná hladká do interiéru přes 9 do 12ks/m2 (R10) - specifikace dle PD</t>
  </si>
  <si>
    <t>1528122731</t>
  </si>
  <si>
    <t>71,1*1,1 'Přepočtené koeficientem množství</t>
  </si>
  <si>
    <t>277</t>
  </si>
  <si>
    <t>771574111</t>
  </si>
  <si>
    <t>Montáž podlah keramických hladkých lepených cementovým flexibilním lepidlem přes 6 do 9 ks/m2</t>
  </si>
  <si>
    <t>-1648921096</t>
  </si>
  <si>
    <t>m.č.2.01-2.03, m.č.2.23</t>
  </si>
  <si>
    <t>(78,11-1,375*2,2)+79,37+18,16+0,15*1,45*2</t>
  </si>
  <si>
    <t>m.č. 2.40 (1.26)</t>
  </si>
  <si>
    <t>2,788*1,216</t>
  </si>
  <si>
    <t>0,34</t>
  </si>
  <si>
    <t>278</t>
  </si>
  <si>
    <t>771274113</t>
  </si>
  <si>
    <t>Montáž obkladů stupnic z dlaždic keramických hladkých lepených cementovým flexibilním lepidlem š přes 250 do 300 mm</t>
  </si>
  <si>
    <t>-2145848266</t>
  </si>
  <si>
    <t>279</t>
  </si>
  <si>
    <t>771274232</t>
  </si>
  <si>
    <t>Montáž obkladů podstupnic z dlaždic keramických hladkých lepených cementovým flexibilním lepidlem v přes 150 do 200 mm</t>
  </si>
  <si>
    <t>-1966326026</t>
  </si>
  <si>
    <t>280</t>
  </si>
  <si>
    <t>59761605R</t>
  </si>
  <si>
    <t>dlažba keramická hutná hladká do interiéru přes 22 do 25ks/m2 (R9) - specifikace dle PD</t>
  </si>
  <si>
    <t>42309008</t>
  </si>
  <si>
    <t>(0,6+0,3)*37,20*1,10</t>
  </si>
  <si>
    <t>217,0*1,10</t>
  </si>
  <si>
    <t>281</t>
  </si>
  <si>
    <t>771591123</t>
  </si>
  <si>
    <t>Podlahy separační provazec do pružných spar průměru 8 mm</t>
  </si>
  <si>
    <t>671159055</t>
  </si>
  <si>
    <t>vyspravení stávající dilatace - dle TZ</t>
  </si>
  <si>
    <t>48,0</t>
  </si>
  <si>
    <t>282</t>
  </si>
  <si>
    <t>771591123R</t>
  </si>
  <si>
    <t>-1584224950</t>
  </si>
  <si>
    <t>283</t>
  </si>
  <si>
    <t>998771122</t>
  </si>
  <si>
    <t>Přesun hmot tonážní pro podlahy z dlaždic ruční v objektech v přes 6 do 12 m</t>
  </si>
  <si>
    <t>-955986477</t>
  </si>
  <si>
    <t>776</t>
  </si>
  <si>
    <t>Podlahy povlakové</t>
  </si>
  <si>
    <t>284</t>
  </si>
  <si>
    <t>776201813</t>
  </si>
  <si>
    <t>Demontáž lepených povlakových podlah strojně</t>
  </si>
  <si>
    <t>1135132869</t>
  </si>
  <si>
    <t>1.NP - m.č.1.02</t>
  </si>
  <si>
    <t>15,93+0,15*1,5+0,04</t>
  </si>
  <si>
    <t>m.č.2.18-2.22</t>
  </si>
  <si>
    <t>20,84+20,67+10,09+10,35+14,7+0,15*(0,8+0,9*3)</t>
  </si>
  <si>
    <t>mn.č. 2.24-2.34</t>
  </si>
  <si>
    <t>9,67*4+10,39+72,82+71,5*2+16,98+67,5+39,52+0,15*(0,8*6+0,9*6+1,1*2+1,45)+0,15</t>
  </si>
  <si>
    <t>285</t>
  </si>
  <si>
    <t>77699182R</t>
  </si>
  <si>
    <t xml:space="preserve">Odstranění lepidla z podlah - chemické  odstranění zbytků lepidla odstraňovačem lepidel a tmelů</t>
  </si>
  <si>
    <t>-1938492194</t>
  </si>
  <si>
    <t>286</t>
  </si>
  <si>
    <t>776410811</t>
  </si>
  <si>
    <t>Odstranění soklíků a lišt pryžových nebo plastových</t>
  </si>
  <si>
    <t>1752802000</t>
  </si>
  <si>
    <t>m.č.2.18-2.21, 2.22</t>
  </si>
  <si>
    <t>(3,55*3+11,94+2,85+3,0+0,2*3)*2-0,8-0,9*2</t>
  </si>
  <si>
    <t>(6,425+3,4)*2-0,9</t>
  </si>
  <si>
    <t>mn.č. 2.24-2.28, 2.29-2.32</t>
  </si>
  <si>
    <t>(2,85*4+3,075+3,4*5)*2-0,8*5</t>
  </si>
  <si>
    <t>(12,075+11,85+11,85+2,788+6,05*4+0,2*9+0,15)*2-0,8*2-0,9*5</t>
  </si>
  <si>
    <t xml:space="preserve"> m.č. 2.33-2.34</t>
  </si>
  <si>
    <t>(11,863+5,75+0,2*3+2,1*3+0,45)*2-0,9</t>
  </si>
  <si>
    <t>(6,863+6,05+0,2*2+0,45)*2-1,45</t>
  </si>
  <si>
    <t>0,38</t>
  </si>
  <si>
    <t>287</t>
  </si>
  <si>
    <t>776111311</t>
  </si>
  <si>
    <t>Vysátí podkladu povlakových podlah</t>
  </si>
  <si>
    <t>-1996751658</t>
  </si>
  <si>
    <t>288</t>
  </si>
  <si>
    <t>776141122</t>
  </si>
  <si>
    <t>Stěrka podlahová nivelační pro vyrovnání podkladu povlakových podlah pevnosti 30 MPa tl přes 3 do 5 mm</t>
  </si>
  <si>
    <t>2086186664</t>
  </si>
  <si>
    <t xml:space="preserve">m.č.2.34 </t>
  </si>
  <si>
    <t>289</t>
  </si>
  <si>
    <t>776221121</t>
  </si>
  <si>
    <t>Lepení elektrostaticky vodivých pásů z PVC</t>
  </si>
  <si>
    <t>-1641173445</t>
  </si>
  <si>
    <t>20,84+20,67+10,09+10,35+14,7+0,15*(0,8*2+0,9*3)</t>
  </si>
  <si>
    <t>mn.č. 2.24-2.32, 2.35</t>
  </si>
  <si>
    <t>9,67*4+10,39+72,82+71,5*2+16,98+5,92+0,15*(0,8*6+0,9*4)+0,275*1,0*2+0,9</t>
  </si>
  <si>
    <t>290</t>
  </si>
  <si>
    <t>776411212</t>
  </si>
  <si>
    <t>Montáž tahaných obvodových soklíků z PVC výšky do 100 mm</t>
  </si>
  <si>
    <t>-880083708</t>
  </si>
  <si>
    <t>(5,72+2,79)*2-1,5</t>
  </si>
  <si>
    <t>(3,55*4+5,94+5,85+2,85+3,0+0,25*2)*2-0,8*2-0,9*2</t>
  </si>
  <si>
    <t>(12,075+11,85*2+2,788+6,05*4+0,2*9+0,15)*2-0,8*2-0,9*5</t>
  </si>
  <si>
    <t>m.č.2.35</t>
  </si>
  <si>
    <t>(1,713+3,4+0,15)*2-0,8*2</t>
  </si>
  <si>
    <t>0,24</t>
  </si>
  <si>
    <t>291</t>
  </si>
  <si>
    <t>28411018</t>
  </si>
  <si>
    <t>podlahovina vinylová heterogenní akustická třída zátěže 34/42, hořlavost Bfl S1, nášlapná vrstva 0,70mm tl 2,60mm</t>
  </si>
  <si>
    <t>880884299</t>
  </si>
  <si>
    <t>(384,0+0,15*287,0)*1,10</t>
  </si>
  <si>
    <t>292</t>
  </si>
  <si>
    <t>998776122</t>
  </si>
  <si>
    <t>Přesun hmot tonážní pro podlahy povlakové ruční v objektech v přes 6 do 12 m</t>
  </si>
  <si>
    <t>-1416892814</t>
  </si>
  <si>
    <t>777</t>
  </si>
  <si>
    <t>Podlahy lité</t>
  </si>
  <si>
    <t>293</t>
  </si>
  <si>
    <t>777111111</t>
  </si>
  <si>
    <t>Vysátí podkladu před provedením lité podlahy</t>
  </si>
  <si>
    <t>677221171</t>
  </si>
  <si>
    <t>m.č.2.33-2.34</t>
  </si>
  <si>
    <t>67,5+39,52+0,15*(0,9+1,45)</t>
  </si>
  <si>
    <t>0,63</t>
  </si>
  <si>
    <t>294</t>
  </si>
  <si>
    <t>777111121</t>
  </si>
  <si>
    <t>Ruční broušení podkladu před provedením lité podlahy</t>
  </si>
  <si>
    <t>2038274524</t>
  </si>
  <si>
    <t>m.č.2.33 (cca 10%)</t>
  </si>
  <si>
    <t>68,0*0,1</t>
  </si>
  <si>
    <t>295</t>
  </si>
  <si>
    <t>777111123</t>
  </si>
  <si>
    <t>Strojní broušení podkladu před provedením lité podlahy</t>
  </si>
  <si>
    <t>-233767602</t>
  </si>
  <si>
    <t>m.č.2.33 (cca 90%)</t>
  </si>
  <si>
    <t>68,0*0,9</t>
  </si>
  <si>
    <t>296</t>
  </si>
  <si>
    <t>777131101</t>
  </si>
  <si>
    <t>Penetrační epoxidový nátěr podlahy na suchý a vyzrálý podklad</t>
  </si>
  <si>
    <t>-1860351378</t>
  </si>
  <si>
    <t>297</t>
  </si>
  <si>
    <t>777511123</t>
  </si>
  <si>
    <t>Krycí epoxidová stěrka tloušťky přes 1 do 2 mm průmyslové lité podlahy</t>
  </si>
  <si>
    <t>-1778463284</t>
  </si>
  <si>
    <t>m.č.2.34 - celk.tl.5mm</t>
  </si>
  <si>
    <t>298</t>
  </si>
  <si>
    <t>777511125</t>
  </si>
  <si>
    <t>Krycí epoxidová stěrka tloušťky přes 2 do 3 mm průmyslové lité podlahy</t>
  </si>
  <si>
    <t>1222636456</t>
  </si>
  <si>
    <t>299</t>
  </si>
  <si>
    <t>777612107</t>
  </si>
  <si>
    <t>Uzavírací epoxidový strukturní nátěr podlahy</t>
  </si>
  <si>
    <t>1449643120</t>
  </si>
  <si>
    <t>300</t>
  </si>
  <si>
    <t>998777122</t>
  </si>
  <si>
    <t>Přesun hmot tonážní pro podlahy lité ruční v objektech v přes 6 do 12 m</t>
  </si>
  <si>
    <t>1785714583</t>
  </si>
  <si>
    <t>781</t>
  </si>
  <si>
    <t>Dokončovací práce - obklady</t>
  </si>
  <si>
    <t>301</t>
  </si>
  <si>
    <t>781473810</t>
  </si>
  <si>
    <t>Demontáž obkladů z obkladaček keramických lepených</t>
  </si>
  <si>
    <t>-1931115400</t>
  </si>
  <si>
    <t>m.č.1.07-1.09, 1.10, 1.11, 1.12-1.13</t>
  </si>
  <si>
    <t>2,25*(1,1+0,9*2+1,2*3)*2-2,0*0,6*3</t>
  </si>
  <si>
    <t>2,25*(3,1+2,35)*2-2,0*0,6*4</t>
  </si>
  <si>
    <t>2,25*(1,6+2,1)*2+2,0*0,15*2-2,0*0,6*2</t>
  </si>
  <si>
    <t>2,25*(1,4*2+0,8+1,2)*2+2,0*0,15*2-2,0*0,6*3</t>
  </si>
  <si>
    <t>m.č.1.27-1.28, 1.29-1.31</t>
  </si>
  <si>
    <t>2,25*(2,75*2+1,7+2,5)*2-2,0*0,6*5</t>
  </si>
  <si>
    <t>2,25*(0,8+0,813+0,938+1,45*3)*2-2,0*0,6*3</t>
  </si>
  <si>
    <t>za umyvadly - m.č.1.04, m.č.1.32</t>
  </si>
  <si>
    <t>-(2,1+1,5)*1,0+0,2*(2,1+1,5+1,0*2*2)</t>
  </si>
  <si>
    <t>0,17</t>
  </si>
  <si>
    <t>m.č.2.35, 2.36, 2.37-2.39</t>
  </si>
  <si>
    <t>2,25*(1,813+0,1+3,4)*2-2,0*0,8*2</t>
  </si>
  <si>
    <t>2,25*(2,75+2,1)*2-2,0*(0,6*3+0,8)</t>
  </si>
  <si>
    <t>2,25*(0,813+0,8+0,938+1,2*3)*2-2,0*0,6*3</t>
  </si>
  <si>
    <t>m.č. 2.41-2.43, 2.44, 2.45, 2.46, 2.47, 2.48</t>
  </si>
  <si>
    <t>2,25*(0,9+0,8+0,95+1,45*3)*2-2,0*0,6*3</t>
  </si>
  <si>
    <t>2,25*(2,85+1,85)*2-2,0*(0,6*3+0,8)</t>
  </si>
  <si>
    <t>2,25*(2,85+3,4)*2-2,0*0,8*2</t>
  </si>
  <si>
    <t>2,25*(0,95+1,8)*2-2,0*0,6</t>
  </si>
  <si>
    <t>2,25*(1,8+3,4)*2-2,0*(0,6+0,8)</t>
  </si>
  <si>
    <t>2,25*(1,45+1,5)*2-2,0*0,6</t>
  </si>
  <si>
    <t>za umyvadly - m.č.2.23, 2.29, 2.30, 2.31, 2.33, 2.34</t>
  </si>
  <si>
    <t>1,5*(1,8+0,6)+1,5*(1,4+0,6)+1,5*(1,2+0,6)+1,5*(1,2+0,6)+1,5*1,4+1,5*(0,675+0,863+0,3)</t>
  </si>
  <si>
    <t>-2,725*1,35*4+0,2*(2,725*4+1,35*2*5)</t>
  </si>
  <si>
    <t>0,92</t>
  </si>
  <si>
    <t>302</t>
  </si>
  <si>
    <t>781111011</t>
  </si>
  <si>
    <t>Ometení (oprášení) stěny při přípravě podkladu</t>
  </si>
  <si>
    <t>-288526308</t>
  </si>
  <si>
    <t>nový KO</t>
  </si>
  <si>
    <t>275,0</t>
  </si>
  <si>
    <t>303</t>
  </si>
  <si>
    <t>781121011</t>
  </si>
  <si>
    <t>Nátěr penetrační na stěnu</t>
  </si>
  <si>
    <t>440207024</t>
  </si>
  <si>
    <t>304</t>
  </si>
  <si>
    <t>781474115</t>
  </si>
  <si>
    <t>Montáž obkladů keramických hladkých lepených cementovým flexibilním lepidlem přes 22 do 25 ks/m2</t>
  </si>
  <si>
    <t>1373102488</t>
  </si>
  <si>
    <t>m.č.1.07-1.09, 1.10, 1.11, 1.12, 1.13</t>
  </si>
  <si>
    <t>2,0*(1,1+0,9*2+1,2*3)*2-2,0*0,7*3</t>
  </si>
  <si>
    <t>2,0*(3,1+2,35)*2-2,0*0,7*4</t>
  </si>
  <si>
    <t>2,0*(1,6+2,1+0,15)*2-2,0*0,7*2</t>
  </si>
  <si>
    <t>2,0*(1,4+0,8+0,15)*2-2,0*0,6</t>
  </si>
  <si>
    <t>2,0*(1,4+1,2+0,15)*2-2,0*(0,6+0,7)</t>
  </si>
  <si>
    <t>m.č.1.27, 1.28, 1.29-1.30, 1.31</t>
  </si>
  <si>
    <t>2,0*(2,75+1,7)*2-2,0*0,7*2</t>
  </si>
  <si>
    <t>2,0*(2,75+2,5)*2-2,0*(0,6*2+0,7)</t>
  </si>
  <si>
    <t>2,0*(0,8+0,813+1,45*2)*2-2,0*0,6*2</t>
  </si>
  <si>
    <t>2,0*(0,938+1,45)*2-2,0*0,6</t>
  </si>
  <si>
    <t>-(2,1+1,5)*0,75+0,2*(2,1+1,5+0,75*2*2)</t>
  </si>
  <si>
    <t>m.č.2.36, 2.37-2.39</t>
  </si>
  <si>
    <t>2,0*(2,75+2,1)*2-2,0*(0,6*3+0,8)</t>
  </si>
  <si>
    <t>2,0*(0,813+0,8+0,938+1,2*3)*2-2,0*0,6*3</t>
  </si>
  <si>
    <t>2,0*(0,9+0,8+0,95+1,45*3)*2-2,0*0,6*3</t>
  </si>
  <si>
    <t>2,0*(2,85+1,85)*2-2,0*(0,6*3+0,8)</t>
  </si>
  <si>
    <t>2,0*(2,85+3,4)*2-2,0*0,8*2</t>
  </si>
  <si>
    <t>2,0*(0,95+1,8)*2-2,0*0,6</t>
  </si>
  <si>
    <t>2,0*(1,8+3,4)*2-2,0*(0,6+0,8)</t>
  </si>
  <si>
    <t>2,0*(1,45+1,5)*2-2,0*0,6</t>
  </si>
  <si>
    <t>-2,725*1,1*4+0,2*(2,725*4+1,1*2*4)</t>
  </si>
  <si>
    <t>1,5*(0,6+0,9)</t>
  </si>
  <si>
    <t>za kuch.linkou - m.č. 2.28</t>
  </si>
  <si>
    <t>(1,5-0,9)*(0,6+1,9)</t>
  </si>
  <si>
    <t>305</t>
  </si>
  <si>
    <t>59761039R</t>
  </si>
  <si>
    <t xml:space="preserve">obklad keramický hladký </t>
  </si>
  <si>
    <t>-498303545</t>
  </si>
  <si>
    <t>273,27*1,1 'Přepočtené koeficientem množství</t>
  </si>
  <si>
    <t>306</t>
  </si>
  <si>
    <t>781131264</t>
  </si>
  <si>
    <t>Izolace pod obklad těsnícími pásy mezi podlahou a stěnou</t>
  </si>
  <si>
    <t>-191531930</t>
  </si>
  <si>
    <t>srovnatelně koutové podlaha x stěny</t>
  </si>
  <si>
    <t>1.NP + 2.NP + m.č.2.39</t>
  </si>
  <si>
    <t>(1,5+2,1+1,2)+(2,75+2,5+0,938)+(1,2+(1,2+0,25)+1,2)</t>
  </si>
  <si>
    <t>(2,1+0,813)+(2,85+3,0+1,8+1,5)+((1,2+0,6)+(1,45+0,6)+(1,4+0,4)+(0,625+0,85+0,3)+(0,6+0,9))</t>
  </si>
  <si>
    <t>2,0*4+(0,938+1,2)*2</t>
  </si>
  <si>
    <t>307</t>
  </si>
  <si>
    <t>781494511R</t>
  </si>
  <si>
    <t xml:space="preserve">Al eloxované lišty  ukončovací lepené flexibilním lepidlem</t>
  </si>
  <si>
    <t>1721894882</t>
  </si>
  <si>
    <t>(1,1+0,9*2+1,2*3)*2-0,7*3</t>
  </si>
  <si>
    <t>(3,1+2,35)*2-0,7*4</t>
  </si>
  <si>
    <t>(1,6+2,1+0,15)*2-0,7*2</t>
  </si>
  <si>
    <t>(1,4+0,8+0,15)*2-0,6</t>
  </si>
  <si>
    <t>(1,4+1,2+0,15)*2-(0,6+0,7)</t>
  </si>
  <si>
    <t>(2,75+1,7)*2-0,7*2</t>
  </si>
  <si>
    <t>(2,75+2,5)*2-(0,6*2+0,7)</t>
  </si>
  <si>
    <t>(0,8+0,813+1,45*2)*2-0,6*2</t>
  </si>
  <si>
    <t>(0,938+1,45)*2-0,6</t>
  </si>
  <si>
    <t>(1,5*2+1,2)+(1,5*2+1,2+0,25)</t>
  </si>
  <si>
    <t>1,5*2+1,2</t>
  </si>
  <si>
    <t>-(2,1+1,5)+0,2*2*2</t>
  </si>
  <si>
    <t>u dveří</t>
  </si>
  <si>
    <t>2,0*(3+4+2+1+2+2+3+2+1)</t>
  </si>
  <si>
    <t>(2,75+2,1)*2-(0,6*3+0,8)</t>
  </si>
  <si>
    <t>(0,813+0,8+0,938+1,2*3)*2-0,6*3</t>
  </si>
  <si>
    <t>(0,9+0,8+0,95+1,45*3)*2-0,6*3</t>
  </si>
  <si>
    <t>(2,85+1,85)*2-(0,6*3+0,8)</t>
  </si>
  <si>
    <t>(2,85+3,4)*2-0,8*2</t>
  </si>
  <si>
    <t>(0,95+1,8)*2-0,6</t>
  </si>
  <si>
    <t>(1,8+3,4)*2-(0,6+0,8)</t>
  </si>
  <si>
    <t>(1,45+1,5)*2-0,6</t>
  </si>
  <si>
    <t>-2,725*4+0,2*2*4</t>
  </si>
  <si>
    <t>(1,5*2+1,2+0,6)+(1,5*2+1,45+0,6)*3+(1,5*2+1,4+0,4)+(1,5*2+0,625+0,8+0,3)</t>
  </si>
  <si>
    <t>1,5*2+0,6+0,9</t>
  </si>
  <si>
    <t>2,0*(4+3+3+4+2+1+2+1)</t>
  </si>
  <si>
    <t>(1,5-0,9)*2+(0,6+1,9)+0,86</t>
  </si>
  <si>
    <t>2,1+1,5+0,75*2*2</t>
  </si>
  <si>
    <t>2,725*4+1,1*2*4</t>
  </si>
  <si>
    <t>308</t>
  </si>
  <si>
    <t>998781122</t>
  </si>
  <si>
    <t>Přesun hmot tonážní pro obklady keramické ruční v objektech v přes 6 do 12 m</t>
  </si>
  <si>
    <t>1831021765</t>
  </si>
  <si>
    <t>783</t>
  </si>
  <si>
    <t>Dokončovací práce - nátěry</t>
  </si>
  <si>
    <t>309</t>
  </si>
  <si>
    <t>783306807</t>
  </si>
  <si>
    <t>Odstranění nátěru ze zámečnických konstrukcí odstraňovačem nátěrů</t>
  </si>
  <si>
    <t>-313247225</t>
  </si>
  <si>
    <t>vrata m.č. 1.18 (repase)</t>
  </si>
  <si>
    <t>2*(2,5*2,6)</t>
  </si>
  <si>
    <t>zábradlí schodiště</t>
  </si>
  <si>
    <t>1,0*51,0*2</t>
  </si>
  <si>
    <t>310</t>
  </si>
  <si>
    <t>783806805</t>
  </si>
  <si>
    <t>Odstranění nátěrů z omítek opálením</t>
  </si>
  <si>
    <t>-1700223976</t>
  </si>
  <si>
    <t>m.č. 1.01</t>
  </si>
  <si>
    <t>1,6*((6,08+11,64+0,3*2+0,25*3)*2-1,5-1,45-2,4*2+(3,1+2,825)*2-0,6*2-1,45)</t>
  </si>
  <si>
    <t>m.č.1.04</t>
  </si>
  <si>
    <t>1,8*((8,525+20,95+0,35*2+0,25*4)*2-1,5*2-0,9*2-3,0-0,8)-2,0*0,55*+0,2*(2,0+0,55*2)</t>
  </si>
  <si>
    <t>m.č. 1.18, 1.19, 1.20, 1.21</t>
  </si>
  <si>
    <t>1,8*((9,1+9,025+0,35*2*3+5,1+5,84+5,0+0,3*2)*2-2,5)</t>
  </si>
  <si>
    <t>1,8*((14,95+5,85+0,3*4+0,25)*2-2,4*2)</t>
  </si>
  <si>
    <t>1,8*((20,9+0,15*2+0,3*6*2+11,95+0,15*2*2+14,9+0,3*5*2+5,0+5,84+1,9)-1,45-0,9-2,4-1,45-2,5)</t>
  </si>
  <si>
    <t>1,8*1,5*2</t>
  </si>
  <si>
    <t>-2,1*0,55*6-2,725*0,05*8+0,2*(2,1+0,55*2)*6+0,2*(2,725+0,05*2)*8</t>
  </si>
  <si>
    <t>m.č.1.24, 1.25,1.26</t>
  </si>
  <si>
    <t>1,8*((5,825+5,85+0,15+0,3)*2-1,45*2)</t>
  </si>
  <si>
    <t>1,6*((2,725*2+1,215+8,4+0,15*2+5,85+0,25+0,15*2)*2-2,4*3-0,7-0,6-1,45*3)</t>
  </si>
  <si>
    <t>1,8*2,335*2</t>
  </si>
  <si>
    <t>-2,1*0,55*2+0,2*(2,1+0,55*2)*2</t>
  </si>
  <si>
    <t>1,8*((11,9+0,3*3+7,5+0,5*2+0,15)*2-1,45)</t>
  </si>
  <si>
    <t>1,8*((8,85+5,95+0,3*2+0,15)*2-1,45-0,8)</t>
  </si>
  <si>
    <t>1,8*((2,865+4,5+0,5)*2-0,8)</t>
  </si>
  <si>
    <t>-2,725*0,05*(3+4)+0,2*(2,725+0,05*2)*(3+4)</t>
  </si>
  <si>
    <t>0,51</t>
  </si>
  <si>
    <t>311</t>
  </si>
  <si>
    <t>783314101</t>
  </si>
  <si>
    <t>Základní jednonásobný syntetický nátěr zámečnických konstrukcí</t>
  </si>
  <si>
    <t>1298745157</t>
  </si>
  <si>
    <t>0,196*(1,0*2*7+1,2*2)</t>
  </si>
  <si>
    <t>0,303*(2,0*2+1,0*2+1,2*2+0,8*3+1,2*3)</t>
  </si>
  <si>
    <t>0,43</t>
  </si>
  <si>
    <t>zárubně</t>
  </si>
  <si>
    <t>(0,1+0,05*2)*(0,6*10+0,7*9+0,8*4+1,45*3+2,0*2*26)</t>
  </si>
  <si>
    <t>(0,15+0,05*2)*(0,6+0,7+0,8*16+0,9*11+1,45*6+1,55*2+2,0*2*37)</t>
  </si>
  <si>
    <t>0,28</t>
  </si>
  <si>
    <t>zábradlí schodiště a stáv.madla</t>
  </si>
  <si>
    <t>1,5*2</t>
  </si>
  <si>
    <t>312</t>
  </si>
  <si>
    <t>783301311</t>
  </si>
  <si>
    <t>Odmaštění zámečnických konstrukcí vodou ředitelným odmašťovačem</t>
  </si>
  <si>
    <t>-1363303290</t>
  </si>
  <si>
    <t>stávající zárubně</t>
  </si>
  <si>
    <t>0,3*(0,7+0,8*5+2,0*2*6)</t>
  </si>
  <si>
    <t>*nové zárubně</t>
  </si>
  <si>
    <t>"D1 600x1970" 0,25*(0,8+2*2,0)+0,2*(0,8+2*2,0)*9</t>
  </si>
  <si>
    <t>"D2 700x1970" 0,25*(0,9+2*2,0)+0,2*(0,9+2*2,0)*10</t>
  </si>
  <si>
    <t>"D3 800x1970" 0,25*(1,0+2*2,0)*11+0,2*(1,0+2*2,0)*4</t>
  </si>
  <si>
    <t>"D4 800x1970" 0,2*(1,0+2*2,0)</t>
  </si>
  <si>
    <t>"D7 900x1970" 0,25*(1,1+2*2,0)*7</t>
  </si>
  <si>
    <t>"D8 900x1970" 0,25*(1,1+2*2,0)</t>
  </si>
  <si>
    <t>"D10 1450x1970" 0,25*(1,65+2*2,0)*3+0,2*(1,65+2*2,0)*3</t>
  </si>
  <si>
    <t>"D5 800x1970" 0,25*(1,0+2*2,0)*3</t>
  </si>
  <si>
    <t>"D6 800x1970" 0,25*(1,0+2*2,0)*7</t>
  </si>
  <si>
    <t>"D9 900x1970" 0,25*(1,1+2*2,0)*3</t>
  </si>
  <si>
    <t xml:space="preserve">"D11 1450x1970"  0,25*(1,65+2*2,0)+0,2*(1,65+2*2,0)*2</t>
  </si>
  <si>
    <t>"D12 1500x1970" 0,25*(1,7+2*2,0)</t>
  </si>
  <si>
    <t>"D13 1500x1970" 0,25*(1,7+2*2,0)</t>
  </si>
  <si>
    <t>"D14 1500x1970" 0,25*(1,7+2*2,0)</t>
  </si>
  <si>
    <t>313</t>
  </si>
  <si>
    <t>783315101</t>
  </si>
  <si>
    <t>Mezinátěr jednonásobný syntetický standardní zámečnických konstrukcí</t>
  </si>
  <si>
    <t>1185022122</t>
  </si>
  <si>
    <t>314</t>
  </si>
  <si>
    <t>783317101</t>
  </si>
  <si>
    <t>Krycí jednonásobný syntetický standardní nátěr zámečnických konstrukcí</t>
  </si>
  <si>
    <t>-1936536774</t>
  </si>
  <si>
    <t>315</t>
  </si>
  <si>
    <t>783813131</t>
  </si>
  <si>
    <t>Penetrační syntetický nátěr hladkých, tenkovrstvých zrnitých a štukových omítek</t>
  </si>
  <si>
    <t>2113507363</t>
  </si>
  <si>
    <t>pod nový nátěr stěn</t>
  </si>
  <si>
    <t>NATER1</t>
  </si>
  <si>
    <t>" nátěr stávajících omítek v mč.1.37a v garáži a 37b kompresorovna " (2,85+2,7+3,65)*2*2,97</t>
  </si>
  <si>
    <t>316</t>
  </si>
  <si>
    <t>783817421</t>
  </si>
  <si>
    <t>Krycí dvojnásobný syntetický nátěr hladkých, zrnitých tenkovrstvých nebo štukových omítek</t>
  </si>
  <si>
    <t>-1436219791</t>
  </si>
  <si>
    <t>2,0*((6,08+11,64+0,3+0,25*3+0,3)*2-1,5-1,45*2-2,4*2+(3,1+2,825)*2-0,7*2-1,45)</t>
  </si>
  <si>
    <t>m.č.1.02</t>
  </si>
  <si>
    <t>2,0*((5,72+2,788)*2-1,45-1,5)</t>
  </si>
  <si>
    <t>m.č.1.04, 1.05</t>
  </si>
  <si>
    <t>2,0*((8,525+20,938+0,35*3+0,25*4)*2-1,45-0,9*3-3,0)-2,0*0,75+0,2*(2,0+0,75*2)-1,5*1,2</t>
  </si>
  <si>
    <t>2,0*((3,0+2,65+0,15)*2-0,9)</t>
  </si>
  <si>
    <t>m.č.1.14-1.15</t>
  </si>
  <si>
    <t>2,0*((2,688*2+2,725+2,813+0,3*2)*2-1,45*2)</t>
  </si>
  <si>
    <t>m.č. 1.17, 1.18, 1.19, 1.20, 1.21, 1.22</t>
  </si>
  <si>
    <t>2,0*((2,863+3,65)*2-0,8*2)-1,0*1,0*2</t>
  </si>
  <si>
    <t>2,0*(9,1+9,025+0,35*3+5,1+5,84+5,0+0,2*2+0,4*4-2,5)-1,5*1,0*2-2,725*0,25*3+0,2*(2,725+0,25*2)*3</t>
  </si>
  <si>
    <t>2,0*((14,938+5,85+0,2*4+0,25)*2-2,4*2)-2,1*0,75*4+0,2*(2,1+0,75*2)*4</t>
  </si>
  <si>
    <t>2,0*((20,9+0,15*2+0,2*6*2+11,95+0,15*2*2+14,9+0,2*5*2+5,0+5,84+1,9)-1,45-0,8-2,4-1,45-2,5)-2,725*0,25*5+0,2*(2,725+0,25*2)*5</t>
  </si>
  <si>
    <t>2,0*((5,9+5,85+0,2)*2-1,45)-2,1*0,75*2+0,2*(2,1+0,75*2)*2</t>
  </si>
  <si>
    <t>2,0*((2,875+4,075)*2-0,8)</t>
  </si>
  <si>
    <t xml:space="preserve">m.č.  1.23, 1.24, 1.25-1.26</t>
  </si>
  <si>
    <t>2,0*((11,85+18,05+2,825+0,15*2+0,2*5+0,25+0,4*4)*2-1,45*3-0,8-2,4*3)-2,725*0,25*4+0,2*(2,725+0,25*2)*4-(1,0*3+1,3*2)*1,0+0,1*(1,3+1,0)*2*2</t>
  </si>
  <si>
    <t>-2,725*0,25*4+0,2*(2,725+0,25*2)*4</t>
  </si>
  <si>
    <t>2,0*((5,825+5,85+0,15*2+0,2)*2-1,45*2)-1,3*1,0-1,5*1,2-2,1*0,75*2+0,2*(2,1+0,75*2)</t>
  </si>
  <si>
    <t>2,0*((8,4+0,15*2+2,813+5,85+2,725/2+0,25)*2-2,4*3-0,7-0,6-1,45*3)</t>
  </si>
  <si>
    <t>2,0*((11,863+7,5+0,2*3+0,45*2+0,15)*2-1,45-0,8)-2,725*0,25*3+0,2*(2,725+0,25*2)*3-1,5*1,0-0,6*0,75+0,1*((1,5+1,0*2)+(0,6+0,75)*2)</t>
  </si>
  <si>
    <t>2,0*(2,2+1,15+2,3-0,8)*2-0,6*0,75*2-1,5*1,0*2+0,1*((1,5+1,2)*2+(0,6+0,75)*2)</t>
  </si>
  <si>
    <t>2,0*((8,85+5,95+0,2*2+0,15)*2-1,45-0,8)-2,725*0,25*3+0,2*(2,725+0,25*2)*3</t>
  </si>
  <si>
    <t>2,0*((2,865+4,3)*2-0,8)-2,725*0,25+0,2*(2,725+0,25*2)</t>
  </si>
  <si>
    <t>2,0*((13,03+23,88+0,3)*2-0,7-0,8*7-0,9*3-1,8-2,18-1,45)+(0,3+2,0)*1,4*2</t>
  </si>
  <si>
    <t>2,0*((36,075+2,2)*2-1,45*2-0,6-0,7-0,8*7-0,9*3)</t>
  </si>
  <si>
    <t>2,0*((12,05+0,2+2,4)*2-0,8-0,9*2-1,45*2-2,788)</t>
  </si>
  <si>
    <t>2,0*((3,55*4+5,94+5,85+2,85+3,0+0,25*2)*2-0,8*2-0,9*2)</t>
  </si>
  <si>
    <t>2,0*((6,425+3,4)*2-0,9)</t>
  </si>
  <si>
    <t>2,0*((11,85+3,4+0,2*3)*2-0,8)</t>
  </si>
  <si>
    <t>2,0*((2,85*4+3,075+3,4*5)*2-0,8*5)</t>
  </si>
  <si>
    <t>2,0*((12,075+11,85*2+2,788+6,05*4+0,2*9+0,15)*2-0,8*2-0,9*5)</t>
  </si>
  <si>
    <t>2,0*((11,863+5,75+0,2*3+0,45)*2-0,9)</t>
  </si>
  <si>
    <t>2,0*((6,863+6,05+0,2*4+0,45)*2-1,45)</t>
  </si>
  <si>
    <t>2,0*((1,713+3,4+0,15)*2-0,8*2)</t>
  </si>
  <si>
    <t>m.č.2.40</t>
  </si>
  <si>
    <t>2,0*(2,788+1,216*2)+(0,3+2,0)*2,335*2</t>
  </si>
  <si>
    <t>-2,725*0,275*4-2,725*1,1*(17+13)</t>
  </si>
  <si>
    <t>0,2*(2,725+0,275*2)*4+0,2*(2,725+1,1*2)*(17+13)</t>
  </si>
  <si>
    <t>0,83</t>
  </si>
  <si>
    <t>317</t>
  </si>
  <si>
    <t>783901453</t>
  </si>
  <si>
    <t>Vysátí betonových podlah před provedením nátěru</t>
  </si>
  <si>
    <t>-1474470245</t>
  </si>
  <si>
    <t>318</t>
  </si>
  <si>
    <t>783913170R</t>
  </si>
  <si>
    <t>Penetrační nátěr hrubých betonových podlah na bázi vodní disperze</t>
  </si>
  <si>
    <t>-1298761048</t>
  </si>
  <si>
    <t>319</t>
  </si>
  <si>
    <t>783947161</t>
  </si>
  <si>
    <t>Krycí dvojnásobný polyuretanový vodou ředitelný nátěr betonové podlahy</t>
  </si>
  <si>
    <t>287613497</t>
  </si>
  <si>
    <t>2,34*1,5+0,2*0,2*4</t>
  </si>
  <si>
    <t>0,3*(2,34+1,5)*2</t>
  </si>
  <si>
    <t>784</t>
  </si>
  <si>
    <t>Dokončovací práce - malby a tapety</t>
  </si>
  <si>
    <t>320</t>
  </si>
  <si>
    <t>784111001</t>
  </si>
  <si>
    <t>Oprášení (ometení ) podkladu v místnostech v do 3,80 m</t>
  </si>
  <si>
    <t>-595314517</t>
  </si>
  <si>
    <t>pro SDK podhledy , předstěny a obložení</t>
  </si>
  <si>
    <t xml:space="preserve">strop </t>
  </si>
  <si>
    <t>stěny</t>
  </si>
  <si>
    <t>2,9*((6,08+11,64+0,3+0,25*4+0,3)*2+(3,1+2,825)*2)</t>
  </si>
  <si>
    <t>-(1,5+1,45*3+0,7*2)*1,97-2,4*2,5*2+0,25*(2,4+2,5*2)</t>
  </si>
  <si>
    <t>2,9*(5,72+2,788)*2-(1,45+1,5) *1,97</t>
  </si>
  <si>
    <t>3,8*(8,525+20,938+0,35*3+0,25*3)*2-(1,45+0,9*3)*1,97-3,0*2,7-2,0*1,5+0,2*(2,0+1,5)*2</t>
  </si>
  <si>
    <t>3,0*(3,0+2,65)*2-0,9*1,97+0,15*(1,1+2,05*2)</t>
  </si>
  <si>
    <t>m.č..1.06</t>
  </si>
  <si>
    <t>3,0*(3,0+2,738)*2-0,9*1,97+0,15*(1,1+2,05*2)</t>
  </si>
  <si>
    <t>2,7*(1,1+0,9*2+1,2*3)*2-0,7*1,97*3</t>
  </si>
  <si>
    <t>2,7*(3,1+2,35)*2-0,7*1,97*4</t>
  </si>
  <si>
    <t>2,7*(1,6+2,1)*2-0,7*1,97*2+0,15*(0,9+2,05*2)</t>
  </si>
  <si>
    <t>2,75*(1,4+0,8)*2-0,6*1,97</t>
  </si>
  <si>
    <t>2,7*(1,4+1,2)*2-(0,6+0,7)*1,97+0,15*(0,9+2,05*2)</t>
  </si>
  <si>
    <t>3,05*(2,688*2+2,725+2,813)*2-1,45*1,97+0,3*(1,55+2,05*2)*2-1,1*1,2+0,2*(1,1+1,2)*2</t>
  </si>
  <si>
    <t>m.č. 1.16-1.17, 1.18, 1.19, 1.20, 1.21, 1.22</t>
  </si>
  <si>
    <t>2,85*(2,863*2+2,1+3,65)*2-0,8*1,97*2-1,0*1,0*2</t>
  </si>
  <si>
    <t>3,05*(9,1+9,025+0,35*3+5,1+5,84+5,0+0,2*2+0,4*4)-2,5*2,6-1,5*1,0*2</t>
  </si>
  <si>
    <t>(2,9+3,05)/2*(14,938+5,85+0,2*4)*2-2,4*(2,5+2,7)+0,25*(2,4+2,5*2)</t>
  </si>
  <si>
    <t>3,05*(20,9+0,2*6*2+11,95+0,15*2*2+14,9+0,2*5*2+5,0+5,84+1,9+0,4*4*4)-(1,45*2+0,8)*1,97-2,4*2,5-2,5*2,6+0,15*(0,9+2,05*2)</t>
  </si>
  <si>
    <t>-2,725*1,2*8+0,2*(2,725+1,2)*2*8-2,1*1,5*6+0,2*(2,1+0,15)*2*6</t>
  </si>
  <si>
    <t>(2,9+3,05)/2*(5,9+5,85+0,2)*2-1,45*1,97</t>
  </si>
  <si>
    <t>3,05*(2,875+4,075)*2-0,8*1,97-1,0*1,0*3</t>
  </si>
  <si>
    <t>3,05*(11,85+18,05+2,825+0,15*2+0,2*5+0,4*4)*2-(1,45*3+0,8)*1,97-2,4*(2,5*2+2,7)-1,3*1,0+0,225*(1,6+2,05*2)*2+0,25*(2,4+2,5*2)</t>
  </si>
  <si>
    <t>-2,725*1,2*4+0,2*(2,725+1,2)*2*4</t>
  </si>
  <si>
    <t>(2,9+3,05)/2*(5,825+5,85+0,15+0,2)*2-1,45*1,97*2-2,1*1,5*2+0,2*(2,1+1,5)*2*2</t>
  </si>
  <si>
    <t>3,05*(2,725+3,35+8,4+0,15*2+2,813+5,85)*2-2,4*(2,5*2+2,7)-(0,7+0,6+1,45*3)*1,97</t>
  </si>
  <si>
    <t>2,85*(2,75+1,7)*2-0,7*1,97*2-2,1*1,5+0,2*(2,1+1,5)*2</t>
  </si>
  <si>
    <t>2,85*(2,75+2,5)*2-(0,6*2+0,7)*1,97-1,5*1,5+0,2*1,5*4</t>
  </si>
  <si>
    <t>2,85*(0,8+0,813+1,45*2)*2-0,6*1,97*2</t>
  </si>
  <si>
    <t>2,85*(0,938+1,45)*2-0,6*1,97</t>
  </si>
  <si>
    <t>2,95*(11,863+7,5+0,2*3+0,45*2)*2-(1,45+0,8)*1,97+0,15*(1,65+2,05*2)-2,725*1,2*3+0,2*(2,725+1,2)*2*3</t>
  </si>
  <si>
    <t>2,95*(2,2+1,15+2,3)*2-0,8*1,97*2-0,6*0,75*2-1,5*1,2*2</t>
  </si>
  <si>
    <t>3,05*(8,85+5,95+0,2*2)*2-(1,45+0,8)*1,97+0,15*(1,65+2,05*2)-2,725*1,2*3+0,2*(2,725+1,2)*2*3</t>
  </si>
  <si>
    <t>3,05*(2,865+4,3)*2-0,8*1,97-2,725*1,2+0,2*(2,725+1,2)*2</t>
  </si>
  <si>
    <t>m.č.1.36, 1.37</t>
  </si>
  <si>
    <t>3,1*(2,85+4,0+1,35+2,575)*2-0,8*2,0*2-1,8*0,8+0,2*(1,8+0,8)*2</t>
  </si>
  <si>
    <t>3,1*(2,85*2+5,85)*2-0,8*1,97-1,8*0,8+0,2*(1,8+0,8)+0,21*(0,965+2,1*2)</t>
  </si>
  <si>
    <t>2,9*(13,03+23,88+0,3)*2-2,0*(0,7+0,8*7+0,9*3+1,8+2,18+1,45)+0,3*1,4*2</t>
  </si>
  <si>
    <t>2,9*(36,075+2,2)*2-2,0*(1,45*2+0,6+0,7+0,8*7+0,9*3)</t>
  </si>
  <si>
    <t>2,9*(12,05+0,2+2,4)*2-2,0*(0,8+0,9*2+1,45*2+2,788)</t>
  </si>
  <si>
    <t>m.č.2.18-2.19, 2.20-2.21, 2.22</t>
  </si>
  <si>
    <t>3,0*(3,55*2+5,94+5,85+0,25*2)*2-2,0*0,8*2</t>
  </si>
  <si>
    <t>2,9*(3,55*2+2,85+3,0)*2-2,0*0,9*2</t>
  </si>
  <si>
    <t>2,9*(6,425+3,4)*2-2,0*0,9</t>
  </si>
  <si>
    <t>2,9*(11,85+3,4+0,2*3)*2-2,0*0,8</t>
  </si>
  <si>
    <t>2,9*(2,85*4+3,075+3,4*5)*2-2,0*0,8*5</t>
  </si>
  <si>
    <t>2,9*(12,075+11,85*2+2,788+6,05*4+0,2*9)*2-2,0*(0,8*2+0,9*5)+0,15*(1,0+2,1*2)</t>
  </si>
  <si>
    <t>2,9*(11,863+5,75+0,2*3+0,45)*2-2,0*0,9</t>
  </si>
  <si>
    <t>2,9*((6,863+6,05+0,2*4+0,45)*2-1,45)</t>
  </si>
  <si>
    <t>2,0*(1,713+3,4)*2-2,0*0,8*2+0,15*(1,0+2,1*2)</t>
  </si>
  <si>
    <t>2,9*(2,75+2,1)*2-2,0*(0,6*3+0,8)</t>
  </si>
  <si>
    <t>2,9*(0,813+0,8+0,938+1,2*3)*2-2,0*0,6*3</t>
  </si>
  <si>
    <t>2,9*(2,788+1,216*2)+(0,3+2,0)*2,335*2</t>
  </si>
  <si>
    <t>2,9*(0,9+0,8+0,95+1,45*3)*2-2,0*0,6*3</t>
  </si>
  <si>
    <t>2,9*(2,85+1,85)*2-2,0*(0,6*3+0,8)</t>
  </si>
  <si>
    <t>2,9*(2,85+3,4)*2-2,0*0,8*2</t>
  </si>
  <si>
    <t>2,9*(0,95+1,8)*2-2,0*0,6</t>
  </si>
  <si>
    <t>2,9*(1,8+3,4)*2-2,0*(0,6+0,8)</t>
  </si>
  <si>
    <t>2,9*(1,45+1,5)*2-2,0*0,6</t>
  </si>
  <si>
    <t>-2,725*1,6*4+0,2*(2,725+1,6)*2*4</t>
  </si>
  <si>
    <t>-2,725*1,4*17*2+0,2*(2,725+1,45)*2*17*2</t>
  </si>
  <si>
    <t>321</t>
  </si>
  <si>
    <t>784111041</t>
  </si>
  <si>
    <t>Omytí podkladu s odmaštěním v místnostech v do 3,80 m</t>
  </si>
  <si>
    <t>-1491935694</t>
  </si>
  <si>
    <t>stěny a stropy</t>
  </si>
  <si>
    <t>Steny1+Steny2+Strop1+Strop2</t>
  </si>
  <si>
    <t>méně odstraněn ý KO a nátěr</t>
  </si>
  <si>
    <t>-KODEM1-Nater2</t>
  </si>
  <si>
    <t>322</t>
  </si>
  <si>
    <t>784121031</t>
  </si>
  <si>
    <t>Mydlení podkladu v místnostech v do 3,80 m</t>
  </si>
  <si>
    <t>616629690</t>
  </si>
  <si>
    <t>323</t>
  </si>
  <si>
    <t>784171101</t>
  </si>
  <si>
    <t>Zakrytí vnitřních podlah včetně pozdějšího odkrytí</t>
  </si>
  <si>
    <t>781100272</t>
  </si>
  <si>
    <t>1024,0+304,5+383,8+108,0</t>
  </si>
  <si>
    <t>324</t>
  </si>
  <si>
    <t>784171111</t>
  </si>
  <si>
    <t>Zakrytí vnitřních ploch stěn v místnostech v do 3,80 m</t>
  </si>
  <si>
    <t>-829840840</t>
  </si>
  <si>
    <t>3,0*2,7+1,5*2,05*2+2,4*2,7*3+2,4*2,4+2,4*2,0</t>
  </si>
  <si>
    <t>2,0*1,5+1,1*1,2+2,1*1,5*8+2,725*1,2*19+1,5*1,5+1,8*0,8*2</t>
  </si>
  <si>
    <t>2*(1,3*1,0+0,6*0,75+1,5*1,2)</t>
  </si>
  <si>
    <t>2,725*1,6*4+2,725*1,45*34</t>
  </si>
  <si>
    <t>0,5*(0,6*21+0,8*23+0,9*11+2,0*2*55)</t>
  </si>
  <si>
    <t>0,5*(1,5*2+1,45*13+2,0*2*15)</t>
  </si>
  <si>
    <t>0,71</t>
  </si>
  <si>
    <t>325</t>
  </si>
  <si>
    <t>58124842</t>
  </si>
  <si>
    <t>fólie pro malířské potřeby zakrývací tl 7µ 4x5m</t>
  </si>
  <si>
    <t>-588108277</t>
  </si>
  <si>
    <t>(1820,3+472,0)*1,05</t>
  </si>
  <si>
    <t>326</t>
  </si>
  <si>
    <t>784211101</t>
  </si>
  <si>
    <t>Dvojnásobné bílé malby ze směsí za mokra výborně oděruvzdorných v místnostech v do 3,80 m</t>
  </si>
  <si>
    <t>-108550473</t>
  </si>
  <si>
    <t>stropy</t>
  </si>
  <si>
    <t>SDK kce</t>
  </si>
  <si>
    <t>stropy + stěny (méně KO a omyv.nátěr)</t>
  </si>
  <si>
    <t>Strop1+Strop2+Steny1+Steny2</t>
  </si>
  <si>
    <t>-KO1-Nater1</t>
  </si>
  <si>
    <t>OST</t>
  </si>
  <si>
    <t>Ostatní</t>
  </si>
  <si>
    <t>327</t>
  </si>
  <si>
    <t>09000200R</t>
  </si>
  <si>
    <t>Protipožární ucpávky viz. PBŘ</t>
  </si>
  <si>
    <t>kpl</t>
  </si>
  <si>
    <t>262144</t>
  </si>
  <si>
    <t>158085741</t>
  </si>
  <si>
    <t>D.1.4.a - Zdravotně technické instalace</t>
  </si>
  <si>
    <t xml:space="preserve">    720DEM - Zdravotechnika - demontáže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</si>
  <si>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</si>
  <si>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</si>
  <si>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</si>
  <si>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727 - Zdravotechnika - požární ochrana</t>
  </si>
  <si>
    <t>104386104</t>
  </si>
  <si>
    <t>1528095643</t>
  </si>
  <si>
    <t>997013511</t>
  </si>
  <si>
    <t>Odvoz suti a vybouraných hmot z meziskládky na skládku do 1 km s naložením a se složením</t>
  </si>
  <si>
    <t>281347932</t>
  </si>
  <si>
    <t>1,93*5</t>
  </si>
  <si>
    <t>997013631</t>
  </si>
  <si>
    <t>Poplatek za uložení na skládce (skládkovné) stavebního odpadu směsného kód odpadu 17 09 04</t>
  </si>
  <si>
    <t>-1898440154</t>
  </si>
  <si>
    <t>720DEM</t>
  </si>
  <si>
    <t>Zdravotechnika - demontáže</t>
  </si>
  <si>
    <t>72121081R</t>
  </si>
  <si>
    <t xml:space="preserve">Demontáž vpustí  DN 50</t>
  </si>
  <si>
    <t>-43395537</t>
  </si>
  <si>
    <t>722130802</t>
  </si>
  <si>
    <t>Demontáž potrubí ocelové pozinkované závitové DN přes 25 do 40</t>
  </si>
  <si>
    <t>1681015504</t>
  </si>
  <si>
    <t>722170801</t>
  </si>
  <si>
    <t>Demontáž rozvodů vody z plastů D do 25</t>
  </si>
  <si>
    <t>-1635025300</t>
  </si>
  <si>
    <t>722170807</t>
  </si>
  <si>
    <t>Demontáž rozvodů vody z plastů D přes 50 do 110</t>
  </si>
  <si>
    <t>-1531370376</t>
  </si>
  <si>
    <t>722220851</t>
  </si>
  <si>
    <t>Demontáž armatur závitových s jedním závitem G do 3/4</t>
  </si>
  <si>
    <t>830628296</t>
  </si>
  <si>
    <t>722220852</t>
  </si>
  <si>
    <t>Demontáž armatur závitových s jedním závitem G přes 3/4 do 5/4</t>
  </si>
  <si>
    <t>-983525669</t>
  </si>
  <si>
    <t>722220855</t>
  </si>
  <si>
    <t>Demontáž armatur závitových s jedním závitem G přes 6/4 do 2 1/2</t>
  </si>
  <si>
    <t>-2061464106</t>
  </si>
  <si>
    <t>722250133DEM</t>
  </si>
  <si>
    <t xml:space="preserve">Demontáž - hydrantový systém s tvarově stálou hadicí D 25 x 30 m </t>
  </si>
  <si>
    <t>1260519904</t>
  </si>
  <si>
    <t>725110814</t>
  </si>
  <si>
    <t>Demontáž klozetu Kombi</t>
  </si>
  <si>
    <t>498036037</t>
  </si>
  <si>
    <t>72512281R</t>
  </si>
  <si>
    <t>Demontáž pisoáru keramického včetně radarového ovládání</t>
  </si>
  <si>
    <t>667983134</t>
  </si>
  <si>
    <t>725210821</t>
  </si>
  <si>
    <t>Demontáž umyvadel bez výtokových armatur</t>
  </si>
  <si>
    <t>1424004299</t>
  </si>
  <si>
    <t>725330830R</t>
  </si>
  <si>
    <t>Demontáž výlevka plastová s mříží</t>
  </si>
  <si>
    <t>1643513098</t>
  </si>
  <si>
    <t>720</t>
  </si>
  <si>
    <t>Zednické práce (vysekání drážek,rýh,otvorů, následné zaplnění a začištění, vč.odvozu a uložení suti)</t>
  </si>
  <si>
    <t>-1775645192</t>
  </si>
  <si>
    <t>721</t>
  </si>
  <si>
    <t>Zdravotechnika - vnitřní kanalizace</t>
  </si>
  <si>
    <t>721R</t>
  </si>
  <si>
    <t>Malé čerpací sanitární kalové zařízení, 4x vstup DN40, výtlak pr. 32 mm, Průtok: 0,80 l/s při tlaku 4 m, příkon: 400V, napětí: 230V - dodávka vč.mtže</t>
  </si>
  <si>
    <t>-1477790201</t>
  </si>
  <si>
    <t>721174025</t>
  </si>
  <si>
    <t>Potrubí kanalizační z PP odpadní DN 110</t>
  </si>
  <si>
    <t>1933897051</t>
  </si>
  <si>
    <t>721174041</t>
  </si>
  <si>
    <t>Potrubí kanalizační z PP připojovací DN 32</t>
  </si>
  <si>
    <t>1941737367</t>
  </si>
  <si>
    <t>721174042</t>
  </si>
  <si>
    <t>Potrubí kanalizační z PP připojovací DN 40</t>
  </si>
  <si>
    <t>2096553623</t>
  </si>
  <si>
    <t>721174043</t>
  </si>
  <si>
    <t>Potrubí kanalizační z PP připojovací DN 50</t>
  </si>
  <si>
    <t>-1567894028</t>
  </si>
  <si>
    <t>721211401</t>
  </si>
  <si>
    <t>Vpusť podlahová s vodorovným odtokem DN 40/50 mřížka nerez 115x115</t>
  </si>
  <si>
    <t>1744931398</t>
  </si>
  <si>
    <t xml:space="preserve">Poznámka k položce:_x000d_
vpusť sprchová_x000d_
</t>
  </si>
  <si>
    <t>721211422R</t>
  </si>
  <si>
    <t>Vpusť podlahová se svislým odtokem DN 50/75/110 mřížka nerez 138x138, suchá zápachová uzávěra</t>
  </si>
  <si>
    <t>-1071304933</t>
  </si>
  <si>
    <t>721274121R</t>
  </si>
  <si>
    <t>Přivzdušňovací ventil vnitřní odpadních potrubí DN od 32 do 50 s mřížkou</t>
  </si>
  <si>
    <t>-754454580</t>
  </si>
  <si>
    <t>72191R</t>
  </si>
  <si>
    <t>Hadice tlaková pr.20 mm - dodávka vč.montáže</t>
  </si>
  <si>
    <t>-827390477</t>
  </si>
  <si>
    <t>72192R</t>
  </si>
  <si>
    <t>Hadice tlaková pr.32 mm - dodávka vč.montáže</t>
  </si>
  <si>
    <t>947962551</t>
  </si>
  <si>
    <t>721290111</t>
  </si>
  <si>
    <t>Zkouška těsnosti potrubí kanalizace vodou DN do 125</t>
  </si>
  <si>
    <t>31602109</t>
  </si>
  <si>
    <t>8,0+40,0+15,0+4,0</t>
  </si>
  <si>
    <t>998721122</t>
  </si>
  <si>
    <t>Přesun hmot tonážní pro vnitřní kanalizaci ruční v objektech v přes 6 do 12 m</t>
  </si>
  <si>
    <t>1203099540</t>
  </si>
  <si>
    <t>722</t>
  </si>
  <si>
    <t>Zdravotechnika - vnitřní vodovod</t>
  </si>
  <si>
    <t>722130R1</t>
  </si>
  <si>
    <t>Potrubí vodovodní ocelové trubky uhlíkové spojované lisováním DN 32 vč.tvarovek</t>
  </si>
  <si>
    <t>858932267</t>
  </si>
  <si>
    <t>722130R2</t>
  </si>
  <si>
    <t>Potrubí vodovodní ocelové trubky uhlíkové spojované lisováním DN 40 vč.tvarovek</t>
  </si>
  <si>
    <t>63773380</t>
  </si>
  <si>
    <t>722173R1</t>
  </si>
  <si>
    <t>Kompozitní vodovodní trubky 16x2,0mm – vč.tvarovek</t>
  </si>
  <si>
    <t>1293509345</t>
  </si>
  <si>
    <t>722173R2</t>
  </si>
  <si>
    <t>Kompozitní vodovodní trubky 20x2,25mm – vč.tvarovek</t>
  </si>
  <si>
    <t>1048917343</t>
  </si>
  <si>
    <t>722173R3</t>
  </si>
  <si>
    <t>Kompozitní vodovodní trubky 25x2,5mm – vč.tvarovek</t>
  </si>
  <si>
    <t>-1913282708</t>
  </si>
  <si>
    <t>722173R4</t>
  </si>
  <si>
    <t>Kompozitní vodovodní trubky 32x3,0mm – vč.tvarovek</t>
  </si>
  <si>
    <t>84246220</t>
  </si>
  <si>
    <t>722173R5</t>
  </si>
  <si>
    <t>Kompozitní vodovodní trubky 40x4,0mm – vč.tvarovek</t>
  </si>
  <si>
    <t>-659896225</t>
  </si>
  <si>
    <t>722173R6</t>
  </si>
  <si>
    <t>Kompozitní vodovodní trubky 50x4,5mm – vč.tvarovek</t>
  </si>
  <si>
    <t>984649940</t>
  </si>
  <si>
    <t>722173R7</t>
  </si>
  <si>
    <t>Kompozitní vodovodní trubky 63x6,0mm – vč.tvarovek</t>
  </si>
  <si>
    <t>1601411017</t>
  </si>
  <si>
    <t>722181231</t>
  </si>
  <si>
    <t>Ochrana vodovodního potrubí přilepenými termoizolačními trubicemi z PE tl přes 9 do 13 mm DN do 22 mm</t>
  </si>
  <si>
    <t>-1504253945</t>
  </si>
  <si>
    <t>20,0+105,0</t>
  </si>
  <si>
    <t>722181232</t>
  </si>
  <si>
    <t>Ochrana vodovodního potrubí přilepenými termoizolačními trubicemi z PE tl přes 9 do 13 mm DN přes 22 do 45 mm</t>
  </si>
  <si>
    <t>-1860888622</t>
  </si>
  <si>
    <t>722181242</t>
  </si>
  <si>
    <t>Ochrana vodovodního potrubí přilepenými termoizolačními trubicemi z PE tl přes 13 do 20 mm DN přes 22 do 45 mm</t>
  </si>
  <si>
    <t>1057612100</t>
  </si>
  <si>
    <t>50,0+15,0+20,0</t>
  </si>
  <si>
    <t>722181243</t>
  </si>
  <si>
    <t>Ochrana vodovodního potrubí přilepenými termoizolačními trubicemi z PE tl přes 13 do 20 mm DN přes 45 do 63 mm</t>
  </si>
  <si>
    <t>1254590314</t>
  </si>
  <si>
    <t>70,0+18,0</t>
  </si>
  <si>
    <t>722181251</t>
  </si>
  <si>
    <t>Ochrana vodovodního potrubí přilepenými termoizolačními trubicemi z PE tl přes 20 do 25 mm DN do 22 mm</t>
  </si>
  <si>
    <t>-1041627975</t>
  </si>
  <si>
    <t>722181252R</t>
  </si>
  <si>
    <t>Ochrana vodovodního potrubí přilepenými termoizolačními trubicemi z PE tl 30mm DN přes 22 do 45 mm</t>
  </si>
  <si>
    <t>1866089465</t>
  </si>
  <si>
    <t>85,0+125,0+75,0</t>
  </si>
  <si>
    <t>722181253R</t>
  </si>
  <si>
    <t>Ochrana vodovodního potrubí přilepenými termoizolačními trubicemi z PE tl 30mm DN přes 45 do 63 mm</t>
  </si>
  <si>
    <t>884015100</t>
  </si>
  <si>
    <t>722232061</t>
  </si>
  <si>
    <t>Kohout kulový přímý G 1/2" PN 42 do 185°C vnitřní závit s vypouštěním</t>
  </si>
  <si>
    <t>-966329228</t>
  </si>
  <si>
    <t>722232062</t>
  </si>
  <si>
    <t>Kohout kulový přímý G 3/4" PN 42 do 185°C vnitřní závit s vypouštěním</t>
  </si>
  <si>
    <t>1360814342</t>
  </si>
  <si>
    <t>722232063</t>
  </si>
  <si>
    <t>Kohout kulový přímý G 1" PN 42 do 185°C vnitřní závit s vypouštěním</t>
  </si>
  <si>
    <t>-1597650821</t>
  </si>
  <si>
    <t>722250133</t>
  </si>
  <si>
    <t>Hydrantový systém s tvarově stálou hadicí D 25 x 30 m celoplechový</t>
  </si>
  <si>
    <t>905841358</t>
  </si>
  <si>
    <t>722290226</t>
  </si>
  <si>
    <t>Zkouška těsnosti vodovodního potrubí závitového DN do 50</t>
  </si>
  <si>
    <t>-1235565491</t>
  </si>
  <si>
    <t>45,0+80,0</t>
  </si>
  <si>
    <t>20,0+275,0+150,0+140,0</t>
  </si>
  <si>
    <t>95,0+90,0</t>
  </si>
  <si>
    <t>722290229</t>
  </si>
  <si>
    <t>Zkouška těsnosti vodovodního potrubí závitového DN přes 50 do 100</t>
  </si>
  <si>
    <t>213663510</t>
  </si>
  <si>
    <t>722290234</t>
  </si>
  <si>
    <t>Proplach a dezinfekce vodovodního potrubí DN do 80</t>
  </si>
  <si>
    <t>45723013</t>
  </si>
  <si>
    <t>895,0+18,0</t>
  </si>
  <si>
    <t>73422010R</t>
  </si>
  <si>
    <t>Ventil závitový regulační přímý G 1/2 vyvažovací s vypouštěním</t>
  </si>
  <si>
    <t>-876818358</t>
  </si>
  <si>
    <t>998722122</t>
  </si>
  <si>
    <t>Přesun hmot tonážní pro vnitřní vodovod ruční v objektech v přes 6 do 12 m</t>
  </si>
  <si>
    <t>-1546435914</t>
  </si>
  <si>
    <t>725</t>
  </si>
  <si>
    <t>Zdravotechnika - zařizovací předměty</t>
  </si>
  <si>
    <t>725112182R</t>
  </si>
  <si>
    <t>Kombi klozet s úspornou armaturou odpad svislý, včetně poklopu a sedátka z duroplastu</t>
  </si>
  <si>
    <t>-34128188</t>
  </si>
  <si>
    <t>Poznámka k položce:_x000d_
Kombi klozet s keramickou nádržkou, s hlubokým splachováním, včetně poklopu a sedátka z duroplastu a tlakové připojovací hadice 3/8'' – 500 mm</t>
  </si>
  <si>
    <t>72512152R</t>
  </si>
  <si>
    <t>Pisoárový záchodek keramický včetně radarového ovládání splahování, napájecího zdroje 230V, el. magnetického ventilu, rohového ventilu s filtrem, zpětnou klapkou a filtrem</t>
  </si>
  <si>
    <t>-211709898</t>
  </si>
  <si>
    <t>725211603</t>
  </si>
  <si>
    <t>Umyvadlo keramické bílé šířky 600 mm bez krytu na sifon připevněné na stěnu šrouby</t>
  </si>
  <si>
    <t>-1248017815</t>
  </si>
  <si>
    <t>725331111</t>
  </si>
  <si>
    <t>Výlevka bez výtokových armatur keramická se sklopnou plastovou mřížkou stojící výšky 425 mm</t>
  </si>
  <si>
    <t>298517341</t>
  </si>
  <si>
    <t>725339111</t>
  </si>
  <si>
    <t>Montáž výlevky</t>
  </si>
  <si>
    <t>898405489</t>
  </si>
  <si>
    <t>6427110R</t>
  </si>
  <si>
    <t>Výlevka plastová závěsná odtokem DN50 a mříží, včetně sifonu</t>
  </si>
  <si>
    <t>CS ÚRS 2022 02</t>
  </si>
  <si>
    <t>20045339</t>
  </si>
  <si>
    <t>725813111</t>
  </si>
  <si>
    <t>Ventil rohový bez připojovací trubičky nebo flexi hadičky G 1/2"</t>
  </si>
  <si>
    <t>1413182079</t>
  </si>
  <si>
    <t>725813112R</t>
  </si>
  <si>
    <t>Ventil rohový pračkový G 1/2"</t>
  </si>
  <si>
    <t>-1344985791</t>
  </si>
  <si>
    <t>725821312</t>
  </si>
  <si>
    <t>Baterie dřezová nástěnná páková s otáčivým kulatým ústím a délkou ramínka 300 mm</t>
  </si>
  <si>
    <t>1490928167</t>
  </si>
  <si>
    <t>725822613</t>
  </si>
  <si>
    <t>Baterie umyvadlová stojánková páková s výpustí</t>
  </si>
  <si>
    <t>-146634577</t>
  </si>
  <si>
    <t>725822613R</t>
  </si>
  <si>
    <t>Baterie umyvadlová stojánková páková s výpustí - vysoká min.250mm</t>
  </si>
  <si>
    <t>1007168231</t>
  </si>
  <si>
    <t>72584131R</t>
  </si>
  <si>
    <t>Sprchová jednopáková směšovací baterie DN15 včetně sprchové hlavice s hadicí – 1,5 m a nástěnného setu s tyčí pro uchycení sprchové hlavice</t>
  </si>
  <si>
    <t>75309749</t>
  </si>
  <si>
    <t>725861102</t>
  </si>
  <si>
    <t>Zápachová uzávěrka pro umyvadla DN 40</t>
  </si>
  <si>
    <t>389437003</t>
  </si>
  <si>
    <t>725865411</t>
  </si>
  <si>
    <t>Zápachová uzávěrka pisoárová DN 32/40</t>
  </si>
  <si>
    <t>958874875</t>
  </si>
  <si>
    <t>72586550R1</t>
  </si>
  <si>
    <t xml:space="preserve">Zápachová uzávěra DN32 – kondenzátní sifon se suchou uzávěrou </t>
  </si>
  <si>
    <t>-954124673</t>
  </si>
  <si>
    <t>72586550R2</t>
  </si>
  <si>
    <t>Zápachová uzávěra DN32 – kondenzátní sifon se suchou uzávěrou pro VZT jednotky</t>
  </si>
  <si>
    <t>1900908932</t>
  </si>
  <si>
    <t>72591R</t>
  </si>
  <si>
    <t>Tlaková připojovací hadice 3/8" 0,5m</t>
  </si>
  <si>
    <t>1736737973</t>
  </si>
  <si>
    <t>72592R</t>
  </si>
  <si>
    <t>Tlaková připojovací hadice 1/2" 0,3m</t>
  </si>
  <si>
    <t>1364331148</t>
  </si>
  <si>
    <t>2*20</t>
  </si>
  <si>
    <t>998725122</t>
  </si>
  <si>
    <t>Přesun hmot tonážní pro zařizovací předměty ruční v objektech v přes 6 do 12 m</t>
  </si>
  <si>
    <t>-610834960</t>
  </si>
  <si>
    <t>727</t>
  </si>
  <si>
    <t>Zdravotechnika - požární ochrana</t>
  </si>
  <si>
    <t>727212R</t>
  </si>
  <si>
    <t>Požární ucpávky (pásky-3x potrubí pr. 90-110 mm)</t>
  </si>
  <si>
    <t>-718424933</t>
  </si>
  <si>
    <t>D1.4.b - Vytápění</t>
  </si>
  <si>
    <t xml:space="preserve">    723 - Zdravotechnika - vnitřní plynovod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</si>
  <si>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</si>
  <si>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</si>
  <si>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</si>
  <si>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</si>
  <si>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HZS - Hodinové zúčtovací sazby</t>
  </si>
  <si>
    <t>Mimostav. doprava</t>
  </si>
  <si>
    <t>-49186259</t>
  </si>
  <si>
    <t>1321281225</t>
  </si>
  <si>
    <t>997013509.1</t>
  </si>
  <si>
    <t>-341764892</t>
  </si>
  <si>
    <t>24,87*5 'Přepočtené koeficientem množství</t>
  </si>
  <si>
    <t>997013814</t>
  </si>
  <si>
    <t>Poplatek za uložení na skládce (skládkovné) stavebního odpadu izolací kód odpadu 17 06 04</t>
  </si>
  <si>
    <t>1298451217</t>
  </si>
  <si>
    <t>izolace</t>
  </si>
  <si>
    <t>6,775+1,795</t>
  </si>
  <si>
    <t>997990001R</t>
  </si>
  <si>
    <t>Kovového odpadu do sběrných surovin</t>
  </si>
  <si>
    <t>1430265252</t>
  </si>
  <si>
    <t xml:space="preserve">* kovový sběr - potrubí ÚT, radiátory a potrubí, žaluzie a zařízení VZT  </t>
  </si>
  <si>
    <t>" všechno bourané " 24,87</t>
  </si>
  <si>
    <t>" odpočet izolací " -8,57</t>
  </si>
  <si>
    <t>713410831</t>
  </si>
  <si>
    <t>Odstranění izolace tepelné potrubí pásy nebo rohožemi s AL fólií staženými drátem tl do 50 mm</t>
  </si>
  <si>
    <t>151798133</t>
  </si>
  <si>
    <t>vytápění</t>
  </si>
  <si>
    <t>potrubí stávajícího rozvodu topení</t>
  </si>
  <si>
    <t>750+500</t>
  </si>
  <si>
    <t>713410833</t>
  </si>
  <si>
    <t>Odstranění izolace tepelné potrubí pásy nebo rohožemi s AL fólií staženými drátem tl přes 50 mm</t>
  </si>
  <si>
    <t>-1062353147</t>
  </si>
  <si>
    <t>713463211</t>
  </si>
  <si>
    <t>Montáž izolace tepelné potrubí potrubními pouzdry s Al fólií staženými Al páskou 1x D do 50 mm</t>
  </si>
  <si>
    <t>375743606</t>
  </si>
  <si>
    <t>133,63+414,46+348,105+122,705+75,9+131,56+65,205+62,56</t>
  </si>
  <si>
    <t>6319602R</t>
  </si>
  <si>
    <t>pouzdro izolační potrubní z minerální vlny s Al fólií max. 250/100°C 10/20mm</t>
  </si>
  <si>
    <t>-775236063</t>
  </si>
  <si>
    <t>rozvodné potrubí - otopná soustava</t>
  </si>
  <si>
    <t>116,2*1,15</t>
  </si>
  <si>
    <t>6319612R</t>
  </si>
  <si>
    <t>pouzdro izolační potrubní z minerální vlny s Al fólií max. 250/100°C 12/20mm</t>
  </si>
  <si>
    <t>-1427959335</t>
  </si>
  <si>
    <t>360,4*1,15</t>
  </si>
  <si>
    <t>63154002</t>
  </si>
  <si>
    <t>pouzdro izolační potrubní z minerální vlny s Al fólií max. 250/100°C 15/20mm</t>
  </si>
  <si>
    <t>2115439250</t>
  </si>
  <si>
    <t>302,7*1,15</t>
  </si>
  <si>
    <t>6319613R</t>
  </si>
  <si>
    <t>pouzdro izolační potrubní z minerální vlny s Al fólií max. 250/100°C 18/40mm</t>
  </si>
  <si>
    <t>-426274123</t>
  </si>
  <si>
    <t>106,7*1,15</t>
  </si>
  <si>
    <t>63154570</t>
  </si>
  <si>
    <t>pouzdro izolační potrubní z minerální vlny s Al fólií max. 250/100°C 22/40mm</t>
  </si>
  <si>
    <t>1083339035</t>
  </si>
  <si>
    <t>66*1,15</t>
  </si>
  <si>
    <t>63154571</t>
  </si>
  <si>
    <t>pouzdro izolační potrubní z minerální vlny s Al fólií max. 250/100°C 28/40mm</t>
  </si>
  <si>
    <t>-1416673927</t>
  </si>
  <si>
    <t>90,4*1,15</t>
  </si>
  <si>
    <t>napojení VZT jednotek</t>
  </si>
  <si>
    <t>24*1,15</t>
  </si>
  <si>
    <t>6319662R</t>
  </si>
  <si>
    <t>pouzdro izolační potrubní z minerální vlny s Al fólií max. 250/100°C 35/60mm</t>
  </si>
  <si>
    <t>-1549554630</t>
  </si>
  <si>
    <t>47,8*1,15</t>
  </si>
  <si>
    <t>8,9*1,15</t>
  </si>
  <si>
    <t>63154026</t>
  </si>
  <si>
    <t>pouzdro izolační potrubní z minerální vlny s Al fólií max. 250/100°C 42/60mm</t>
  </si>
  <si>
    <t>-1216641869</t>
  </si>
  <si>
    <t>54,4*1,15</t>
  </si>
  <si>
    <t>713463212</t>
  </si>
  <si>
    <t>Montáž izolace tepelné potrubí potrubními pouzdry s Al fólií staženými Al páskou 1x D přes 50 do 100 mm</t>
  </si>
  <si>
    <t>803754526</t>
  </si>
  <si>
    <t>355,12+1,035+6,555</t>
  </si>
  <si>
    <t>6319628R</t>
  </si>
  <si>
    <t>pouzdro izolační potrubní z minerální vlny s Al fólií max. 250/100°C 54/80mm</t>
  </si>
  <si>
    <t>-880583875</t>
  </si>
  <si>
    <t>77,8*1,15</t>
  </si>
  <si>
    <t>149*1,15</t>
  </si>
  <si>
    <t>přívod z VS</t>
  </si>
  <si>
    <t>(82-35)*1,15</t>
  </si>
  <si>
    <t>6319630R</t>
  </si>
  <si>
    <t>pouzdro izolační potrubní z minerální vlny s Al fólií max. 250/100°C 64/80mm</t>
  </si>
  <si>
    <t>519555889</t>
  </si>
  <si>
    <t>0,9*1,15</t>
  </si>
  <si>
    <t>63154062</t>
  </si>
  <si>
    <t>pouzdro izolační potrubní z minerální vlny s Al fólií max. 250/100°C 76/80mm</t>
  </si>
  <si>
    <t>-1693002499</t>
  </si>
  <si>
    <t>5,7*1,15</t>
  </si>
  <si>
    <t>1073916802</t>
  </si>
  <si>
    <t>Zdravotechnika - vnitřní plynovod</t>
  </si>
  <si>
    <t>723150372</t>
  </si>
  <si>
    <t>Chránička D 133x4,5 mm</t>
  </si>
  <si>
    <t>1386947992</t>
  </si>
  <si>
    <t>ochranná trubka ve stáv. elektrorozvodně</t>
  </si>
  <si>
    <t>15*2</t>
  </si>
  <si>
    <t>998723121</t>
  </si>
  <si>
    <t>Přesun hmot tonážní pro vnitřní plynovod ruční v objektech v do 6 m</t>
  </si>
  <si>
    <t>805824858</t>
  </si>
  <si>
    <t>732</t>
  </si>
  <si>
    <t>Ústřední vytápění - strojovny</t>
  </si>
  <si>
    <t>732421305</t>
  </si>
  <si>
    <t>Čerpadlo teplovodní mokroběžné závitové oběhové DN 25 výtlak do 12,0 m průtok 11,0 m3/h PN 16 pro vytápění</t>
  </si>
  <si>
    <t>-1314475479</t>
  </si>
  <si>
    <t>73296120R</t>
  </si>
  <si>
    <t>Napojení větvě VZT - DN50 na zaslepenou rezervu DN80 stávaícího rozdělovače a sběrače pro VZT ve stáv. VS - 1 x T DN50 a 1 x V DN50</t>
  </si>
  <si>
    <t>1901462457</t>
  </si>
  <si>
    <t>99996826R</t>
  </si>
  <si>
    <t>ostatní a drobný materiál</t>
  </si>
  <si>
    <t>2100063920</t>
  </si>
  <si>
    <t>998732122</t>
  </si>
  <si>
    <t>Přesun hmot tonážní pro strojovny ruční v objektech v přes 6 do 12 m</t>
  </si>
  <si>
    <t>156164446</t>
  </si>
  <si>
    <t>733</t>
  </si>
  <si>
    <t>Ústřední vytápění - rozvodné potrubí</t>
  </si>
  <si>
    <t>733120815</t>
  </si>
  <si>
    <t>Demontáž potrubí ocelového hladkého D do 38</t>
  </si>
  <si>
    <t>-267979549</t>
  </si>
  <si>
    <t>750</t>
  </si>
  <si>
    <t>733120819</t>
  </si>
  <si>
    <t>Demontáž potrubí ocelového hladkého D přes 38 do 60,3</t>
  </si>
  <si>
    <t>2045485498</t>
  </si>
  <si>
    <t>stávající připojovací potrubí pro Sahary</t>
  </si>
  <si>
    <t>6*7</t>
  </si>
  <si>
    <t>500</t>
  </si>
  <si>
    <t>733120826</t>
  </si>
  <si>
    <t>Demontáž potrubí ocelového hladkého D přes 60,3 do 89</t>
  </si>
  <si>
    <t>1711850258</t>
  </si>
  <si>
    <t>733193820</t>
  </si>
  <si>
    <t>Rozřezání konzoly, podpěry nebo výložníku pro potrubí z L profilu přes 50x50x5 do 80x80x8 mm</t>
  </si>
  <si>
    <t>-2116317677</t>
  </si>
  <si>
    <t>1500/1,8</t>
  </si>
  <si>
    <t>73396111R</t>
  </si>
  <si>
    <t>Potrubí měděné měkké spojované měkkým pájením D 10x1 mm</t>
  </si>
  <si>
    <t>409624764</t>
  </si>
  <si>
    <t>733221101</t>
  </si>
  <si>
    <t>Potrubí měděné měkké spojované měkkým pájením D 12x1 mm</t>
  </si>
  <si>
    <t>412429011</t>
  </si>
  <si>
    <t>733221102</t>
  </si>
  <si>
    <t>Potrubí měděné měkké spojované měkkým pájením D 15x1 mm</t>
  </si>
  <si>
    <t>743097665</t>
  </si>
  <si>
    <t>733221103</t>
  </si>
  <si>
    <t>Potrubí měděné měkké spojované měkkým pájením D 18x1 mm</t>
  </si>
  <si>
    <t>-1997761390</t>
  </si>
  <si>
    <t>733221104</t>
  </si>
  <si>
    <t>Potrubí měděné měkké spojované měkkým pájením D 22x1 mm</t>
  </si>
  <si>
    <t>-1539551585</t>
  </si>
  <si>
    <t>733223105</t>
  </si>
  <si>
    <t>Potrubí měděné tvrdé spojované měkkým pájením D 28x1,5 mm</t>
  </si>
  <si>
    <t>1920633144</t>
  </si>
  <si>
    <t>733223106</t>
  </si>
  <si>
    <t>Potrubí měděné tvrdé spojované měkkým pájením D 35x1,5 mm</t>
  </si>
  <si>
    <t>-2068237063</t>
  </si>
  <si>
    <t>733223107</t>
  </si>
  <si>
    <t>Potrubí měděné tvrdé spojované měkkým pájením D 42x1,5 mm</t>
  </si>
  <si>
    <t>-1726204450</t>
  </si>
  <si>
    <t>733223108</t>
  </si>
  <si>
    <t>Potrubí měděné tvrdé spojované měkkým pájením D 54x2 mm</t>
  </si>
  <si>
    <t>-279510052</t>
  </si>
  <si>
    <t>77,9*1,15</t>
  </si>
  <si>
    <t>733223109</t>
  </si>
  <si>
    <t>Potrubí měděné tvrdé spojované měkkým pájením D 64x2 mm</t>
  </si>
  <si>
    <t>1344277326</t>
  </si>
  <si>
    <t>733223110</t>
  </si>
  <si>
    <t>Potrubí měděné tvrdé spojované měkkým pájením D 76,1x2 mm</t>
  </si>
  <si>
    <t>-1430423328</t>
  </si>
  <si>
    <t>733291101</t>
  </si>
  <si>
    <t>Zkouška těsnosti potrubí měděné D do 35x1,5</t>
  </si>
  <si>
    <t>290665701</t>
  </si>
  <si>
    <t>133,63+414,46+348,105+122,705+75,9+131,56+65,205</t>
  </si>
  <si>
    <t>733291102</t>
  </si>
  <si>
    <t>Zkouška těsnosti potrubí měděné D přes 35x1,5 do 64x2</t>
  </si>
  <si>
    <t>-711620066</t>
  </si>
  <si>
    <t>62,56+314,99+1,035</t>
  </si>
  <si>
    <t>733291103</t>
  </si>
  <si>
    <t>Zkouška těsnosti potrubí měděné D přes 64x2 do 108x2,5</t>
  </si>
  <si>
    <t>-221567440</t>
  </si>
  <si>
    <t>6,555</t>
  </si>
  <si>
    <t>99996824R</t>
  </si>
  <si>
    <t>-1797806918</t>
  </si>
  <si>
    <t>998733122</t>
  </si>
  <si>
    <t>Přesun hmot tonážní pro rozvody potrubí ruční v objektech v přes 6 do 12 m</t>
  </si>
  <si>
    <t>-1027418711</t>
  </si>
  <si>
    <t>734</t>
  </si>
  <si>
    <t>Ústřední vytápění - armatury</t>
  </si>
  <si>
    <t>734163426</t>
  </si>
  <si>
    <t>Filtr DN 50 PN 16 do 300°C z uhlíkové oceli s vypouštěcí zátkou</t>
  </si>
  <si>
    <t>454031022</t>
  </si>
  <si>
    <t>734192414</t>
  </si>
  <si>
    <t>Klapka přírubová zpětná DN 50 PN 16 do 400°C samočinná</t>
  </si>
  <si>
    <t>2121372012</t>
  </si>
  <si>
    <t>734211119</t>
  </si>
  <si>
    <t>Ventil závitový odvzdušňovací G 3/8 PN 14 do 120°C automatický</t>
  </si>
  <si>
    <t>1551017407</t>
  </si>
  <si>
    <t>734220122</t>
  </si>
  <si>
    <t>Ventil závitový regulační přímý G 1/2 PN 25 do 120°C vyvažovací s vypouštěním</t>
  </si>
  <si>
    <t>-676336957</t>
  </si>
  <si>
    <t>734220123</t>
  </si>
  <si>
    <t>Ventil závitový regulační přímý G 3/4 PN 25 do 120°C vyvažovací s vypouštěním</t>
  </si>
  <si>
    <t>-222173787</t>
  </si>
  <si>
    <t>734220124</t>
  </si>
  <si>
    <t>Ventil závitový regulační přímý G 1 PN 25 do 120°C vyvažovací s vypouštěním</t>
  </si>
  <si>
    <t>1730422603</t>
  </si>
  <si>
    <t>734220126</t>
  </si>
  <si>
    <t>Ventil závitový regulační přímý G 6/4 PN 25 do 120°C vyvažovací s vypouštěním</t>
  </si>
  <si>
    <t>683558944</t>
  </si>
  <si>
    <t>734220127</t>
  </si>
  <si>
    <t>Ventil závitový regulační přímý G 2 PN 25 do 120°C vyvažovací s vypouštěním</t>
  </si>
  <si>
    <t>-1093925564</t>
  </si>
  <si>
    <t>734221121</t>
  </si>
  <si>
    <t>Ventil závitový termostatický rohový G 3/8 PN 10 do 120°C Q 10-150 l/h s automatickým omezením průtoku bez hlavice ovládání</t>
  </si>
  <si>
    <t>-1259200562</t>
  </si>
  <si>
    <t>přepojení stávajících otopných těles</t>
  </si>
  <si>
    <t>nová otopná tělesa</t>
  </si>
  <si>
    <t>94-10</t>
  </si>
  <si>
    <t>734221122</t>
  </si>
  <si>
    <t>Ventil závitový termostatický rohový G 1/2 PN 10 do 120°C Q 10-150 l/h s automatickým omezením průtoku bez hlavice ovládání</t>
  </si>
  <si>
    <t>1120593969</t>
  </si>
  <si>
    <t>734221681</t>
  </si>
  <si>
    <t>Termostatická hlavice kapalinová PN 10 do 110°C s vestavěným čidlem</t>
  </si>
  <si>
    <t>153821534</t>
  </si>
  <si>
    <t>734261232</t>
  </si>
  <si>
    <t>Šroubení topenářské přímé G 3/8 PN 16 do 120°C</t>
  </si>
  <si>
    <t>-1386416480</t>
  </si>
  <si>
    <t>734261233</t>
  </si>
  <si>
    <t>Šroubení topenářské přímé G 1/2 PN 16 do 120°C</t>
  </si>
  <si>
    <t>2024979101</t>
  </si>
  <si>
    <t>734261234</t>
  </si>
  <si>
    <t>Šroubení topenářské přímé G 3/4 PN 16 do 120°C</t>
  </si>
  <si>
    <t>1899305251</t>
  </si>
  <si>
    <t>734261416</t>
  </si>
  <si>
    <t>Šroubení regulační radiátorové rohové G 3/8 s vypouštěním</t>
  </si>
  <si>
    <t>-663261233</t>
  </si>
  <si>
    <t>10*2</t>
  </si>
  <si>
    <t>(94-10)*2</t>
  </si>
  <si>
    <t>734261417</t>
  </si>
  <si>
    <t>Šroubení regulační radiátorové rohové G 1/2 s vypouštěním</t>
  </si>
  <si>
    <t>-1156608126</t>
  </si>
  <si>
    <t>1*2</t>
  </si>
  <si>
    <t>734292715</t>
  </si>
  <si>
    <t>Kohout kulový přímý G 1 PN 42 do 185°C vnitřní závit</t>
  </si>
  <si>
    <t>-1075404307</t>
  </si>
  <si>
    <t>734292716</t>
  </si>
  <si>
    <t>Kohout kulový přímý G 1 1/4 PN 42 do 185°C vnitřní závit</t>
  </si>
  <si>
    <t>-1874418811</t>
  </si>
  <si>
    <t>734292717</t>
  </si>
  <si>
    <t>Kohout kulový přímý G 1 1/2 PN 42 do 185°C vnitřní závit</t>
  </si>
  <si>
    <t>1155525848</t>
  </si>
  <si>
    <t>734292718</t>
  </si>
  <si>
    <t>Kohout kulový přímý G 2 PN 42 do 185°C vnitřní závit</t>
  </si>
  <si>
    <t>1392294860</t>
  </si>
  <si>
    <t>734292719</t>
  </si>
  <si>
    <t>Kohout kulový přímý G 2 1/2 PN 42 do 185°C vnitřní závit</t>
  </si>
  <si>
    <t>874730277</t>
  </si>
  <si>
    <t>734292723</t>
  </si>
  <si>
    <t>Kohout kulový přímý G 1/2 PN 42 do 185°C vnitřní závit s vypouštěním</t>
  </si>
  <si>
    <t>844319694</t>
  </si>
  <si>
    <t>734411128</t>
  </si>
  <si>
    <t>Teploměr technický s pevným stonkem a jímkou zadní připojení průměr 100 mm délky 150 mm</t>
  </si>
  <si>
    <t>-1836726548</t>
  </si>
  <si>
    <t>734421102</t>
  </si>
  <si>
    <t>Tlakoměr s pevným stonkem a zpětnou klapkou tlak 0-16 bar průměr 63 mm spodní připojení</t>
  </si>
  <si>
    <t>-227838766</t>
  </si>
  <si>
    <t>73496081R</t>
  </si>
  <si>
    <t>Demontáž armatur na stávajícím teplovodním potrubí DN15 - DN100</t>
  </si>
  <si>
    <t>718891202</t>
  </si>
  <si>
    <t>armatury stávajícího rozvodu topení</t>
  </si>
  <si>
    <t>99996822R</t>
  </si>
  <si>
    <t>1516160672</t>
  </si>
  <si>
    <t>998734122</t>
  </si>
  <si>
    <t>Přesun hmot tonážní pro armatury ruční v objektech v přes 6 do 12 m</t>
  </si>
  <si>
    <t>314285042</t>
  </si>
  <si>
    <t>735</t>
  </si>
  <si>
    <t>Ústřední vytápění - otopná tělesa</t>
  </si>
  <si>
    <t>735151251</t>
  </si>
  <si>
    <t>Otopné těleso panelové jednodeskové 1 přídavná přestupní plocha výška/délka 500/400 mm výkon 343 W</t>
  </si>
  <si>
    <t>75084233</t>
  </si>
  <si>
    <t>otopná tělesa</t>
  </si>
  <si>
    <t>735151253</t>
  </si>
  <si>
    <t>Otopné těleso panelové jednodeskové 1 přídavná přestupní plocha výška/délka 500/600 mm výkon 515 W</t>
  </si>
  <si>
    <t>475306409</t>
  </si>
  <si>
    <t>735151255</t>
  </si>
  <si>
    <t>Otopné těleso panelové jednodeskové 1 přídavná přestupní plocha výška/délka 500/800 mm výkon 686 W</t>
  </si>
  <si>
    <t>1827896741</t>
  </si>
  <si>
    <t>735151259</t>
  </si>
  <si>
    <t>Otopné těleso panelové jednodeskové 1 přídavná přestupní plocha výška/délka 500/1200 mm výkon 1030 W</t>
  </si>
  <si>
    <t>788609233</t>
  </si>
  <si>
    <t>735151260</t>
  </si>
  <si>
    <t>Otopné těleso panelové jednodeskové 1 přídavná přestupní plocha výška/délka 500/1400 mm výkon 1201 W</t>
  </si>
  <si>
    <t>940126902</t>
  </si>
  <si>
    <t>735151261</t>
  </si>
  <si>
    <t>Otopné těleso panelové jednodeskové 1 přídavná přestupní plocha výška/délka 500/1600 mm výkon 1373 W</t>
  </si>
  <si>
    <t>-14523040</t>
  </si>
  <si>
    <t>735151293</t>
  </si>
  <si>
    <t>Otopné těleso panelové jednodeskové 1 přídavná přestupní plocha výška/délka 900/600 mm výkon 836 W</t>
  </si>
  <si>
    <t>-1361240230</t>
  </si>
  <si>
    <t>735151453</t>
  </si>
  <si>
    <t>Otopné těleso panelové dvoudeskové 1 přídavná přestupní plocha výška/délka 500/600 mm výkon 670 W</t>
  </si>
  <si>
    <t>669085627</t>
  </si>
  <si>
    <t>735151455</t>
  </si>
  <si>
    <t>Otopné těleso panelové dvoudeskové 1 přídavná přestupní plocha výška/délka 500/800 mm výkon 894 W</t>
  </si>
  <si>
    <t>-30788643</t>
  </si>
  <si>
    <t>735151457</t>
  </si>
  <si>
    <t>Otopné těleso panelové dvoudeskové 1 přídavná přestupní plocha výška/délka 500/1000 mm výkon 1117 W</t>
  </si>
  <si>
    <t>-122962197</t>
  </si>
  <si>
    <t>735151459</t>
  </si>
  <si>
    <t>Otopné těleso panelové dvoudeskové 1 přídavná přestupní plocha výška/délka 500/1200 mm výkon 1340 W</t>
  </si>
  <si>
    <t>-590559051</t>
  </si>
  <si>
    <t>735151460</t>
  </si>
  <si>
    <t>Otopné těleso panelové dvoudeskové 1 přídavná přestupní plocha výška/délka 500/1400 mm výkon 1564 W</t>
  </si>
  <si>
    <t>2352117</t>
  </si>
  <si>
    <t>735151461</t>
  </si>
  <si>
    <t>Otopné těleso panelové dvoudeskové 1 přídavná přestupní plocha výška/délka 500/1600 mm výkon 1787 W</t>
  </si>
  <si>
    <t>1424683605</t>
  </si>
  <si>
    <t>735151491</t>
  </si>
  <si>
    <t>Otopné těleso panelové dvoudeskové 1 přídavná přestupní plocha výška/délka 900/400 mm výkon 702 W</t>
  </si>
  <si>
    <t>-2003952113</t>
  </si>
  <si>
    <t>735151493</t>
  </si>
  <si>
    <t>Otopné těleso panelové dvoudeskové 1 přídavná přestupní plocha výška/délka 900/600 mm výkon 1052 W</t>
  </si>
  <si>
    <t>1472595051</t>
  </si>
  <si>
    <t>735151495</t>
  </si>
  <si>
    <t>Otopné těleso panelové dvoudeskové 1 přídavná přestupní plocha výška/délka 900/800 mm výkon 1403 W</t>
  </si>
  <si>
    <t>809910631</t>
  </si>
  <si>
    <t>735151497</t>
  </si>
  <si>
    <t>Otopné těleso panelové dvoudeskové 1 přídavná přestupní plocha výška/délka 900/1000 mm výkon 1754 W</t>
  </si>
  <si>
    <t>-1435381472</t>
  </si>
  <si>
    <t>735151499</t>
  </si>
  <si>
    <t>Otopné těleso panelové dvoudeskové 1 přídavná přestupní plocha výška/délka 900/1200 mm výkon 2105 W</t>
  </si>
  <si>
    <t>-849506712</t>
  </si>
  <si>
    <t>735151557</t>
  </si>
  <si>
    <t>Otopné těleso panelové dvoudeskové 2 přídavné přestupní plochy výška/délka 500/1000 mm výkon 1452 W</t>
  </si>
  <si>
    <t>1586631754</t>
  </si>
  <si>
    <t>735151593</t>
  </si>
  <si>
    <t>Otopné těleso panelové dvoudeskové 2 přídavné přestupní plochy výška/délka 900/600 mm výkon 1388 W</t>
  </si>
  <si>
    <t>491008460</t>
  </si>
  <si>
    <t>735151601</t>
  </si>
  <si>
    <t>Otopné těleso panelové dvoudeskové 2 přídavné přestupní plochy výška/délka 900/1600 mm výkon 3701 W</t>
  </si>
  <si>
    <t>678350036</t>
  </si>
  <si>
    <t>735151811</t>
  </si>
  <si>
    <t>Demontáž otopného tělesa panelového jednořadého dl do 1500 mm</t>
  </si>
  <si>
    <t>1608964438</t>
  </si>
  <si>
    <t>3+1</t>
  </si>
  <si>
    <t>735151812</t>
  </si>
  <si>
    <t>Demontáž otopného tělesa panelového jednořadého dl přes 1500 do 2820 mm</t>
  </si>
  <si>
    <t>-152110575</t>
  </si>
  <si>
    <t>40+15+10</t>
  </si>
  <si>
    <t>735151821</t>
  </si>
  <si>
    <t>Demontáž otopného tělesa panelového dvouřadého dl do 1500 mm</t>
  </si>
  <si>
    <t>-1101207500</t>
  </si>
  <si>
    <t>735151822</t>
  </si>
  <si>
    <t>Demontáž otopného tělesa panelového dvouřadého dl přes 1500 do 2820 mm</t>
  </si>
  <si>
    <t>651000205</t>
  </si>
  <si>
    <t>10+10</t>
  </si>
  <si>
    <t>1+1</t>
  </si>
  <si>
    <t>735159110</t>
  </si>
  <si>
    <t>Montáž otopných těles panelových jednořadých dl do 1500 mm</t>
  </si>
  <si>
    <t>924313021</t>
  </si>
  <si>
    <t>735159210</t>
  </si>
  <si>
    <t>Montáž otopných těles panelových dvouřadých dl do 1140 mm</t>
  </si>
  <si>
    <t>897289705</t>
  </si>
  <si>
    <t>735159230</t>
  </si>
  <si>
    <t>Montáž otopných těles panelových dvouřadých dl přes 1500 do 1980 mm</t>
  </si>
  <si>
    <t>-1834793618</t>
  </si>
  <si>
    <t>99996820R</t>
  </si>
  <si>
    <t>1341567213</t>
  </si>
  <si>
    <t>998735122</t>
  </si>
  <si>
    <t>Přesun hmot tonážní pro otopná tělesa ruční v objektech v přes 6 do 12 m</t>
  </si>
  <si>
    <t>2007942424</t>
  </si>
  <si>
    <t>751398843</t>
  </si>
  <si>
    <t>Demontáž protidešťové žaluzie nebo žaluziové klapky z potrubí kruhového D přes 400 do 500 mm</t>
  </si>
  <si>
    <t>723083443</t>
  </si>
  <si>
    <t>venkovní žaluzie</t>
  </si>
  <si>
    <t>751510872</t>
  </si>
  <si>
    <t>Demontáž vzduchotechnického potrubí plechového kruhového bez příruby spirálně vinutého do suti D přes 400 do 600 mm</t>
  </si>
  <si>
    <t>2002500034</t>
  </si>
  <si>
    <t>sací potrubí VZT</t>
  </si>
  <si>
    <t>5*7</t>
  </si>
  <si>
    <t>751621811</t>
  </si>
  <si>
    <t>Demontáž vytápěcí a větrací přívodní jednotky s ohřevem plynovým, elektrickým nebo vodním nástěnné s výměnou vzduchu do 7000 m3/h</t>
  </si>
  <si>
    <t>86861764</t>
  </si>
  <si>
    <t>998751121</t>
  </si>
  <si>
    <t>Přesun hmot tonážní pro vzduchotechniku ruční v objektech v do 12 m</t>
  </si>
  <si>
    <t>1379568325</t>
  </si>
  <si>
    <t>HZS</t>
  </si>
  <si>
    <t>Hodinové zúčtovací sazby</t>
  </si>
  <si>
    <t>HZS1291</t>
  </si>
  <si>
    <t>Hodinová zúčtovací sazba pomocný stavební dělník</t>
  </si>
  <si>
    <t>hod</t>
  </si>
  <si>
    <t>512</t>
  </si>
  <si>
    <t>-1029496252</t>
  </si>
  <si>
    <t>stavební přípomoce</t>
  </si>
  <si>
    <t>12*6,5</t>
  </si>
  <si>
    <t>HZS1301</t>
  </si>
  <si>
    <t>Hodinová zúčtovací sazba zedník</t>
  </si>
  <si>
    <t>1944902328</t>
  </si>
  <si>
    <t>10*6,5</t>
  </si>
  <si>
    <t>043194250</t>
  </si>
  <si>
    <t>Provozní, dilatační a topné zkoušky systému vč. vyregulování soustavy</t>
  </si>
  <si>
    <t>-1641696788</t>
  </si>
  <si>
    <t>043203155</t>
  </si>
  <si>
    <t>Měření, monitoring, uvedení do provozu a rozbory bez rozlišení</t>
  </si>
  <si>
    <t>1420875511</t>
  </si>
  <si>
    <t>043203260</t>
  </si>
  <si>
    <t>Vyvážení armatury pomocí měřícího přístroje + protokol</t>
  </si>
  <si>
    <t>1393354636</t>
  </si>
  <si>
    <t>4+5</t>
  </si>
  <si>
    <t>044002390</t>
  </si>
  <si>
    <t>Revize a zpráva o revizi</t>
  </si>
  <si>
    <t>-1985203380</t>
  </si>
  <si>
    <t>044210710</t>
  </si>
  <si>
    <t>Spoluúčast na zprovoznění MaR</t>
  </si>
  <si>
    <t>-971661213</t>
  </si>
  <si>
    <t>092203110</t>
  </si>
  <si>
    <t>Náklady na zaškolení a zkušení provoz</t>
  </si>
  <si>
    <t>23026059</t>
  </si>
  <si>
    <t>093100170</t>
  </si>
  <si>
    <t>Nátěry potrubí a armatur</t>
  </si>
  <si>
    <t>873058554</t>
  </si>
  <si>
    <t>093144410</t>
  </si>
  <si>
    <t>Propláchnutí systému, tlakové zkoušky vč. vyhotovení protokolů</t>
  </si>
  <si>
    <t>1711342878</t>
  </si>
  <si>
    <t>2+2</t>
  </si>
  <si>
    <t>093154010</t>
  </si>
  <si>
    <t>Napuštění celé topné soustavy upravenou vodou</t>
  </si>
  <si>
    <t>-583857741</t>
  </si>
  <si>
    <t>094002620</t>
  </si>
  <si>
    <t>Závěsný, spojovací materiál, konzole, objímky, pomocný montážní materiál a ostatní</t>
  </si>
  <si>
    <t>-982674142</t>
  </si>
  <si>
    <t>D.1.4.c - Vzduchotechnika a chlazení</t>
  </si>
  <si>
    <t>Soupis:</t>
  </si>
  <si>
    <t xml:space="preserve">D.1.4.c.1 - Zařízení č. 1 - autodílna </t>
  </si>
  <si>
    <t xml:space="preserve">      D1 - 1 - Autodílna</t>
  </si>
  <si>
    <t>D1</t>
  </si>
  <si>
    <t>1 - Autodílna</t>
  </si>
  <si>
    <t>Pol1</t>
  </si>
  <si>
    <t>Přívodní a odtahová kompaktní VZT jednotka</t>
  </si>
  <si>
    <t>Soubor</t>
  </si>
  <si>
    <t xml:space="preserve">Poznámka k položce:_x000d_
Specifikace jednotky je obsažena v technické nabídce: Z82003/3, Na68600_x000d_
Provedení - vnitřní, horizontální (parapetní) - všechna hrdla s vývodem do stran_x000d_
Jednotka musí splňovat podmínky "Nařízení komise EU č. 1253/2014",_x000d_
kterou se provádí směrnice Evropského parlamentu a Rady 2009/125/ES _x000d_
Množství přívodního vzduchu: Q = 4.800 m³/hod._x000d_
Při externí tlakové ztrátě: p = 350 Pa_x000d_
Množství odváděného vzduchu: Q =  5.000 m³/hod._x000d_
Při externí tlakové ztrátě: p = 350 Pa_x000d_
Motory - provedení EC (regulace 0-10V); U=3x 400 V_x000d_
Elektrický příkon - přípojná hodnota motorů: PE = 2x 3,3 = 6,6 KW _x000d_
Pracovní hodnoty příkonu motorů v pracovním bodu: PE = 2,052 + 2,313 KW_x000d_
Rekuperace: Deskový protiproudý výměník - účinnost min. 78 %_x000d_
Teplovodní ohřev - tepelný výkon: PT = 11,3 KW (po odečtení zpět. získ. tepla)_x000d_
Filtrace přiváděného vzduchu: M5_x000d_
Filtrace odtahovaného vzduchu: M5_x000d_
_x000d_
Včetně kompletního zařízení měření a regulace_x000d_
Provedení - rozvaděč osazen přímo na jednotce_x000d_
Zařízení obsahuje: Rozvaděč MaR, řídící jednotku, veškerá čidla a servopohony,_x000d_
komunikační rozhraní ModBus TCP, regulační a směšovací uzel ÚT.</t>
  </si>
  <si>
    <t>Pol3</t>
  </si>
  <si>
    <t xml:space="preserve">Tlumič hluku jádrový </t>
  </si>
  <si>
    <t>Ks.</t>
  </si>
  <si>
    <t xml:space="preserve">Poznámka k položce:_x000d_
typ: JTH 400 x 300 x 1500 (ŠxVxD), m = 15,7 kg_x000d_
</t>
  </si>
  <si>
    <t>Pol4</t>
  </si>
  <si>
    <t xml:space="preserve">Protidešťová žaluzie ocelová pozinkovaná - pevné lamely </t>
  </si>
  <si>
    <t xml:space="preserve">Poznámka k položce:_x000d_
typ: PŽ 630 x 800 / Zn / 0 / R0 (bez pozedního rámu)_x000d_
</t>
  </si>
  <si>
    <t>Pol5</t>
  </si>
  <si>
    <t xml:space="preserve">Výfuková hlavice - přímá </t>
  </si>
  <si>
    <t xml:space="preserve">Poznámka k položce:_x000d_
typ: VH 560_x000d_
</t>
  </si>
  <si>
    <t>Pol6</t>
  </si>
  <si>
    <t>Výústka obdélníková ocelová průmyslová dvouřadá s regulací průtoku vzduchu</t>
  </si>
  <si>
    <t xml:space="preserve">Poznámka k položce:_x000d_
typ: VP 2 - R1, rozměr  525 x 225 (přívodní)</t>
  </si>
  <si>
    <t>Pol7</t>
  </si>
  <si>
    <t>Výústka obdélníková ocelová průmyslová jednořadá s regulací průtoku vzduchu</t>
  </si>
  <si>
    <t>Poznámka k položce:_x000d_
typ: VP 1 - R1, rozměr 525 x 225 (odtahová)</t>
  </si>
  <si>
    <t>Pol8</t>
  </si>
  <si>
    <t>Čtyřhranné potrubí:</t>
  </si>
  <si>
    <t>m²</t>
  </si>
  <si>
    <t xml:space="preserve">Poznámka k položce:_x000d_
Čtyřhranné potrubí skupiny I. zhotovené z ocelového pozinkovaného plechu,_x000d_
Spojovaného přírubami zhotovenými přírubovými lištami, rohovníky a C lištami._x000d_
</t>
  </si>
  <si>
    <t>Pol9</t>
  </si>
  <si>
    <t>Kruhové potrubí zhotovené z ocelového pozinkovaného plechu. Rovné potrubí: Ć 560</t>
  </si>
  <si>
    <t>m.</t>
  </si>
  <si>
    <t>Pol10</t>
  </si>
  <si>
    <t>Kruhové potrubí zhotovené z ocelového pozinkovaného plechu. Tvarovka: Ć 560 (OS-90°)</t>
  </si>
  <si>
    <t>Pol11</t>
  </si>
  <si>
    <t>Izolace tepelné čtyřhranného a kruhového potrubí:</t>
  </si>
  <si>
    <t>Poznámka k položce:_x000d_
Potrubí sání a výfuku mezi VZT jednotkou a obvodovou stěnou._x000d_
Izolace tloušťka 20 mm_x000d_
Materiál - černý elastomer s povrchovou úpravou hliníkovou fólíí, samolepící_x000d_
Nahrazuje klasickou izolaci z minerální vlny o tloušťce 50-60 mm_x000d_
Souhrnem včetně 20 % prořezu</t>
  </si>
  <si>
    <t>Pol12</t>
  </si>
  <si>
    <t>Montážní materiál:</t>
  </si>
  <si>
    <t>Kg.</t>
  </si>
  <si>
    <t>Poznámka k položce:_x000d_
Spojovací materiál - šrouby, matice, podložky, závěsy, závitové tyče,_x000d_
ocelové hmoždinky, pomocné konstrukce, samolepící pásky, těsnící materiál.</t>
  </si>
  <si>
    <t>Pol13</t>
  </si>
  <si>
    <t>Zaregulování, provozní zkoušky, spuštění zařízení</t>
  </si>
  <si>
    <t>-1842935</t>
  </si>
  <si>
    <t>Pol14</t>
  </si>
  <si>
    <t>Doprava</t>
  </si>
  <si>
    <t>1337402090</t>
  </si>
  <si>
    <t>900960001</t>
  </si>
  <si>
    <t>Zednické výpomoci</t>
  </si>
  <si>
    <t>-1185297873</t>
  </si>
  <si>
    <t>D.1.4.c.2 - Zařízení č. 2 - kovárna</t>
  </si>
  <si>
    <t xml:space="preserve">Přívodní a odtahová kompaktní VZT jednotka </t>
  </si>
  <si>
    <t xml:space="preserve">Poznámka k položce:_x000d_
Specifikace jednotky je obsažena v technické nabídce: OD239914_x000d_
Provedení: venkovní, horizontální (přívod a odtah nad sebou),_x000d_
všechna hrdla s vývodem do stran, na sání stříška._x000d_
Jednotka musí splňovat podmínky "Nařízení komise EU č. 1253/2014",_x000d_
kterou se provádí směrnice Evropského parlamentu a Rady 2009/125/ES _x000d_
Množství přívodního vzduchu: Q = 3.222 m³/hod._x000d_
Při externí tlakové ztrátě: p = 350 Pa_x000d_
Množství odváděného vzduchu: Q =  3.222 m³/hod._x000d_
Při externí tlakové ztrátě: p = 300 Pa_x000d_
Motory - provedení EC (regulace 0-10V); U=3x 400 V_x000d_
Elektrický příkon - přípojná hodnota motorů: PE = 2x 2,4 = 4,8 KW _x000d_
Pracovní hodnoty příkonu motorů v pracovním bodu: PE = 0,906 + 0,965 KW_x000d_
Rekuperace: Deskový protiproudý výměník - účinnost min. 74,1 %_x000d_
Jednotka neobsahuje ohřívač vzduchu_x000d_
Filtrace přiváděného vzduchu: M5_x000d_
Filtrace odtahovaného vzduchu: předfiltr G3 + M5</t>
  </si>
  <si>
    <t>Kompletní zařízení Měření a regulace</t>
  </si>
  <si>
    <t>Poznámka k položce:_x000d_
Provedení - rozvaděč osazen přímo na jednotce_x000d_
Zařízení obsahuje: Rozvaděč MaR, řídící jednotku, veškerá čidla a servopohony,_x000d_
komunikační rozhraní ModBus TCP.</t>
  </si>
  <si>
    <t>Pol15</t>
  </si>
  <si>
    <t xml:space="preserve">Teplovodní ohřívač - pro osazení do potrubí </t>
  </si>
  <si>
    <t xml:space="preserve">Poznámka k položce:_x000d_
Typ:  VO 70/40-2R _x000d_
Tepelný výkon: PT = 9,83 KW_x000d_
Teplovodní spád: 60 / 40°C (ekvitermě regulovaná)</t>
  </si>
  <si>
    <t>Pol16</t>
  </si>
  <si>
    <t>Regulační a směšovací uzel ÚT</t>
  </si>
  <si>
    <t xml:space="preserve">Poznámka k položce:_x000d_
vč. odvzdušňovacího ventilu _x000d_
</t>
  </si>
  <si>
    <t>Pol17</t>
  </si>
  <si>
    <t xml:space="preserve">Poznámka k položce:_x000d_
typ: JTH  300 x 500 x 1500 (ŠxVxD), m = 25,0 kg_x000d_
</t>
  </si>
  <si>
    <t>Pol18</t>
  </si>
  <si>
    <t>Poznámka k položce:_x000d_
Venkovní potrubí přívodu a odtahu_x000d_
typ: ST pás - tloušťka 40 mm nebo 2x 19 mm_x000d_
Materiál - černý elastomer bez povrchové úpravy, samolepící_x000d_
Včetně lepidla na spoje a krycí hliníkové pásky šířky 50 mm_x000d_
Nahrazuje klasickou izolaci z minerální vlny o tloušťce 100 mm_x000d_
Souhrnem včetně 20 % prořezu_x000d_
nebo srovnatelné</t>
  </si>
  <si>
    <t>Pol19</t>
  </si>
  <si>
    <t>Venkovní ochrana tepelné izolace:</t>
  </si>
  <si>
    <t>Poznámka k položce:_x000d_
Samolepící hliníková fólie _x000d_
 tloušťka min. 0,4 mm</t>
  </si>
  <si>
    <t>Poznámka k položce:_x000d_
Přívodní potrubí od obvodové stěny k ohřívači._x000d_
Izolace tloušťka 20 mm_x000d_
Materiál - černý elastomer s povrchovou úpravou hliníkovou fólíí, samolepící_x000d_
Včetně lepidla na spoje a krycí hliníkové pásky šířky 50 mm_x000d_
Nahrazuje klasickou izolaci z minerální vlny o tloušťce 50-60 mm_x000d_
Souhrnem včetně 20 % prořezu_x000d_
nebo srovnatelné</t>
  </si>
  <si>
    <t>Pol13.1</t>
  </si>
  <si>
    <t>-2108575499</t>
  </si>
  <si>
    <t>Pol14.1</t>
  </si>
  <si>
    <t>-1693361243</t>
  </si>
  <si>
    <t>1423554610</t>
  </si>
  <si>
    <t>D.1.4.c.3 - Zařízení č. 3 - svařovna 1 (mč.2.33)</t>
  </si>
  <si>
    <t>Pol20</t>
  </si>
  <si>
    <t xml:space="preserve">Poznámka k položce:_x000d_
Specifikace jednotky je obsažena v technické nabídce: OD239914_x000d_
Typ: X 0404 - nebo srovnatelné_x000d_
Provedení: venkovní, horizontální (přívod a odtah nad sebou),_x000d_
všechna hrdla s vývodem do stran, na sání stříška._x000d_
Jednotka musí splňovat podmínky "Nařízení komise EU č. 1253/2014",_x000d_
kterou se provádí směrnice Evropského parlamentu a Rady 2009/125/ES _x000d_
Množství přívodního vzduchu: Q = 7.500 m³/hod._x000d_
Při externí tlakové ztrátě: p = 550 Pa_x000d_
Množství odváděného vzduchu: Q =  7.500 m³/hod._x000d_
Při externí tlakové ztrátě: p = 500 Pa_x000d_
Motory - provedení EC (regulace 0-10V); U=3x 400 V_x000d_
Elektrický příkon - přípojná hodnota motorů: PE = 2x 3,4 = 6,8 KW _x000d_
Pracovní hodnoty příkonu motorů v pracovním bodu: PE = 2,67 + 2,721 KW_x000d_
Rekuperace: Deskový protiproudý výměník - účinnost min. 73,3 %_x000d_
Jednotka neobsahuje ohřívač vzduchu_x000d_
Filtrace přiváděného vzduchu: M5_x000d_
Filtrace odtahovaného vzduchu: předfiltr G3 + M5</t>
  </si>
  <si>
    <t>Pol21</t>
  </si>
  <si>
    <t xml:space="preserve">Poznámka k položce:_x000d_
Provedení - rozvaděč osazen přímo na jednotce_x000d_
Zařízení obsahuje: Rozvaděč MaR, řídící jednotku, veškerá čidla a servopohony,_x000d_
</t>
  </si>
  <si>
    <t>Pol22</t>
  </si>
  <si>
    <t xml:space="preserve">Poznámka k položce:_x000d_
Typ:  VO 100/50-2R_x000d_
Teplovodní ohřev - tepelný výkon: PT = 23,6 KW (po odečtení zpět. získ. tepla)_x000d_
Teplovodní spád: 60 / 40°C (ekvitermě regulovaná)</t>
  </si>
  <si>
    <t>Pol23</t>
  </si>
  <si>
    <t xml:space="preserve">Regulační a směšovací uzel ÚT </t>
  </si>
  <si>
    <t>Pol24</t>
  </si>
  <si>
    <t xml:space="preserve">Poznámka k položce:_x000d_
typ: JTH  400 x 500 x 2000 (ŠxVxD), m = 28,0 kg_x000d_
</t>
  </si>
  <si>
    <t>Pol25</t>
  </si>
  <si>
    <t xml:space="preserve">Poznámka k položce:_x000d_
typ: JTH  400 x 500 x 1500 (ŠxVxD), m = 21,9 kg_x000d_
</t>
  </si>
  <si>
    <t>Poznámka k položce:_x000d_
Venkovní potrubí přívodu a odtahu od VZT jednotky do prostupu střechou_x000d_
Izolace typ: pás - tloušťka 40 mm nebo 2x 19 mm_x000d_
Materiál - černý elastomer bez povrchové úpravy, samolepící_x000d_
Včetně lepidla na spoje a krycí hliníkové pásky šířky 50 mm_x000d_
Nahrazuje klasickou izolaci z minerální vlny o tloušťce 100 mm_x000d_
Souhrnem včetně 20 % prořezu_x000d_
nebo srovnatelné</t>
  </si>
  <si>
    <t xml:space="preserve">Poznámka k položce:_x000d_
Samolepící hliníková fólie ,_x000d_
tloušťka izolace min. 0,4 mm_x000d_
</t>
  </si>
  <si>
    <t xml:space="preserve">Poznámka k položce:_x000d_
Přívodní potrubí od obvodové stěny k ohřívači._x000d_
Izolace  - tloušťka 20 mm_x000d_
Materiál - černý elastomer s povrchovou úpravou hliníkovou fólíí, samolepící_x000d_
Včetně lepidla na spoje a krycí hliníkové pásky šířky 50 mm_x000d_
Nahrazuje klasickou izolaci z minerální vlny o tloušťce 50-60 mm_x000d_
Souhrnem včetně 20 % prořezu_x000d_
nebo srovnatelné</t>
  </si>
  <si>
    <t>-1758046010</t>
  </si>
  <si>
    <t>-956920339</t>
  </si>
  <si>
    <t>-1670860353</t>
  </si>
  <si>
    <t>D.1.4.c.4 - Zařízení č. 4 - svařovna 2 (mč.2.34)</t>
  </si>
  <si>
    <t>Pol26</t>
  </si>
  <si>
    <t xml:space="preserve">Poznámka k položce:_x000d_
Specifikace jednotky je obsažena v technické nabídce: OD239914_x000d_
Provedení: venkovní, horizontální (přívod a odtah nad sebou),_x000d_
všechna hrdla s vývodem do stran, na sání stříška._x000d_
Jednotka musí splňovat podmínky "Nařízení komise EU č. 1253/2014",_x000d_
kterou se provádí směrnice Evropského parlamentu a Rady 2009/125/ES _x000d_
Množství přívodního vzduchu: Q = 6.000 m³/hod._x000d_
Při externí tlakové ztrátě: p = 550 Pa_x000d_
Množství odváděného vzduchu: Q =  6.000 m³/hod._x000d_
Při externí tlakové ztrátě: p = 500 Pa_x000d_
Motory - provedení EC (regulace 0-10V); U=3x 400 V_x000d_
Elektrický příkon - přípojná hodnota motorů: PE = 2x 2,5 = 5,0 KW _x000d_
Pracovní hodnoty příkonu motorů v pracovním bodu: PE = 2,11 + 2,149 KW_x000d_
Rekuperace: Deskový protiproudý výměník - účinnost min. 73,3 %_x000d_
Jednotka neobsahuje ohřívač vzduchu_x000d_
Filtrace přiváděného vzduchu: M5_x000d_
Filtrace odtahovaného vzduchu: předfiltr G3 + M5</t>
  </si>
  <si>
    <t>Pol27</t>
  </si>
  <si>
    <t>Pol28</t>
  </si>
  <si>
    <t>Poznámka k položce:_x000d_
Typ: VO 80/50-2R_x000d_
Teplovodní ohřev - tepelný výkon: PT = 23,6 KW (po odečtení zpět. získ. tepla)_x000d_
Teplovodní spád: 60 / 40°C (ekvitermě regulovaná)</t>
  </si>
  <si>
    <t>Pol29</t>
  </si>
  <si>
    <t>Pol30</t>
  </si>
  <si>
    <t xml:space="preserve">Poznámka k položce:_x000d_
typ: JTH  500 x 500 x 2000 (ŠxVxD), m = 31,5 kg_x000d_
</t>
  </si>
  <si>
    <t>Pol31</t>
  </si>
  <si>
    <t xml:space="preserve">Poznámka k položce:_x000d_
typ: JTH  500 x 500 x 1500 (ŠxVxD), m = 24,5 kg_x000d_
</t>
  </si>
  <si>
    <t>Poznámka k položce:_x000d_
Venkovní potrubí přívodu a odtahu od VZT jednotky do prostupu střechou_x000d_
Izolace typ: ST pás - tloušťka 40 mm nebo 2x 19 mm_x000d_
Materiál - černý elastomer bez povrchové úpravy, samolepící_x000d_
Včetně lepidla na spoje a krycí hliníkové pásky šířky 50 mm_x000d_
Nahrazuje klasickou izolaci z minerální vlny o tloušťce 100 mm_x000d_
Souhrnem včetně 20 % prořezu_x000d_
nebo srovnatelné</t>
  </si>
  <si>
    <t>Poznámka k položce:_x000d_
Samolepící hliníková fólie _x000d_
tloušťka izolace min. 0,4 mm_x000d_
nebo srovnatelné</t>
  </si>
  <si>
    <t>441343774</t>
  </si>
  <si>
    <t>1423369443</t>
  </si>
  <si>
    <t>-449560192</t>
  </si>
  <si>
    <t>D.1.4.c.5 - Zařízení č. 5 - odborné učebny - klimatizace</t>
  </si>
  <si>
    <t>Pol32</t>
  </si>
  <si>
    <t xml:space="preserve">Klimatizační zařízení </t>
  </si>
  <si>
    <t>Poznámka k položce:_x000d_
Venkovní kondenzační jednotka _x000d_
Jmenovitý chladící výkon: PCH = 50,4 KW_x000d_
Jmenovitý topný výkon: PT = 50,4 KW_x000d_
Koeficient účinnosti chlazení: EER = 3,50; SEER = 8,65_x000d_
Koeficient účinnosti vytápění: COP = 4,76; SCOP = 4,81_x000d_
Maximální výkon vnitřních jednotek: P = 65,52 KW (130%)_x000d_
Chladící médium: R410A (GWP = 2088); předplněno chladivem: m = 16,0 kg_x000d_
Průměr připojení chladiva Ø: 12,7/28,6/22,2 mm (kapalina/plyn N. tlak/plyn V. tlak)_x000d_
Hladina akustického tlaku ve vzdálenosti 1,0 m: LP = 62,0 dB(A)_x000d_
Rozměry jednotky (ŠxHxV): 1.240 x 760 x 1.690 mm; hmotnost: m = 300 Kg _x000d_
El. příkon: P = 14,39 KW; U = 3x400 V; I = 22,34 A (jištění 50 A)</t>
  </si>
  <si>
    <t>Pol33</t>
  </si>
  <si>
    <t xml:space="preserve">Vnitřní podstropní jednotka </t>
  </si>
  <si>
    <t>Poznámka k položce:_x000d_
Jmenovitý chladící výkon: PCH = 5,6 KW_x000d_
Jmenovitý topný výkon: PT = 6,3 KW_x000d_
Elektrické napájení: PE= 0,13 KW; U= 230 V_x000d_
Rozměry jednotky (ŠxHxV): 1200 x 690 x 235 mm; hmotnost: m = 29,0 Kg _x000d_
Hladina akustického tlaku (N/V): LP = 33 / 36 dB(A)_x000d_
Množství vzduchu (N/V): Q = 720 / 810 m 3/hod.</t>
  </si>
  <si>
    <t>Pol34</t>
  </si>
  <si>
    <t>Poznámka k položce:_x000d_
Jmenovitý chladící výkon: PCH = 7,1 KW_x000d_
Jmenovitý topný výkon: PT = 8,0 KW_x000d_
Elektrické napájení: PE= 0,13 KW; U= 230 V_x000d_
Rozměry jednotky (ŠxHxV): 1200 x 690 x 235 mm; hmotnost: m = 29,0 Kg _x000d_
Hladina akustického tlaku (N/V): LP = 33 / 37 dB(A)_x000d_
Množství vzduchu (N/V): Q = 720 / 840 m 3/hod.</t>
  </si>
  <si>
    <t>Pol35</t>
  </si>
  <si>
    <t>Vnitřní podstropní jednotka</t>
  </si>
  <si>
    <t>Poznámka k položce:_x000d_
Jmenovitý chladící výkon: PCH = 10,6 KW_x000d_
Jmenovitý topný výkon: PT = 11,9 KW_x000d_
Elektrické napájení: PE= 0,184 KW; U= 230 V_x000d_
Rozměry jednotky (ŠxHxV): 1600 x 690 x 235 mm; hmotnost: m = 37,0 Kg _x000d_
Hladina akustického tlaku (N/V): LP = 44 / 49 dB(A)_x000d_
Množství vzduchu (N/V): Q = 1200 / 1620 m 3/hod.</t>
  </si>
  <si>
    <t>Pol36</t>
  </si>
  <si>
    <t>Poznámka k položce:_x000d_
Jmenovitý chladící výkon: PCH = 14,1 KW_x000d_
Jmenovitý topný výkon: PT = 15,9 KW_x000d_
Elektrické napájení: PE= 0,184 KW; U= 230 V_x000d_
Rozměry jednotky (ŠxHxV): 1600 x 690 x 235 mm; hmotnost: m = 37,0 Kg _x000d_
Hladina akustického tlaku (N/V): LP = 44 / 49 dB(A)_x000d_
Množství vzduchu (N/V): Q = 1200 / 1740 m 3/hod.</t>
  </si>
  <si>
    <t>Pol37</t>
  </si>
  <si>
    <t>Kabelové nástěnné ovládání vnitřní jednotky</t>
  </si>
  <si>
    <t>Poznámka k položce:_x000d_
Jednotné pro všechny velikosti vnitřních jednotek_x000d_
Dotykový displej, síťové provedení.</t>
  </si>
  <si>
    <t>Pol38</t>
  </si>
  <si>
    <t xml:space="preserve">Refnet - CU rozbočka </t>
  </si>
  <si>
    <t>Pol39</t>
  </si>
  <si>
    <t>Pol40</t>
  </si>
  <si>
    <t>Pol41</t>
  </si>
  <si>
    <t>Propojovací měděné potrubí vedení chladiva - Celková délka všech jednotlivých průměrů potrubí chladiva:</t>
  </si>
  <si>
    <t xml:space="preserve">Poznámka k položce:_x000d_
Průměr potrubí chladiva:  6,35 mm_x000d_
PrůměR potrubí chladiva:  9,52 mm_x000d_
Průměr potrubí chladiva:  12,7 mm_x000d_
Průměr potrubí chladiva:  15,88 mm_x000d_
Průměr potrubí chladiva:  19,5 mm_x000d_
Průměr potrubí chladiva:  22,2 mm_x000d_
Průměr potrubí chladiva:  28,6 mm</t>
  </si>
  <si>
    <t>Pol42</t>
  </si>
  <si>
    <t>Venkovní ochrana potrubí chladiva a tepelné izolace: Plastový žlab - 140x60 mm HD bílý</t>
  </si>
  <si>
    <t>Pol43</t>
  </si>
  <si>
    <t>Venkovní ochrana potrubí chladiva a tepelné izolace: včetně tvarovek a zaslepovacích kusů</t>
  </si>
  <si>
    <t>Pol44</t>
  </si>
  <si>
    <t>Doplnění náplně chladícího média R410A (mimo obsahu v kondenzační jednotce)</t>
  </si>
  <si>
    <t>-1061670951</t>
  </si>
  <si>
    <t>-1566427195</t>
  </si>
  <si>
    <t>433529061</t>
  </si>
  <si>
    <t>D.1.4.c.6 - Zařízení č. 6 - garáž VV - nabíjení</t>
  </si>
  <si>
    <t xml:space="preserve">      D1 - 6 - Garáž VV - nabíjení </t>
  </si>
  <si>
    <t xml:space="preserve">6 - Garáž VV - nabíjení </t>
  </si>
  <si>
    <t>Pol45</t>
  </si>
  <si>
    <t xml:space="preserve">Ventilátor diagonální odtahový </t>
  </si>
  <si>
    <t xml:space="preserve">Poznámka k položce:_x000d_
typ: TD 800 / 200 Ex  nevýbušný ventilátor_x000d_
Množství vzduchu: Q = 300 m3/hod.; Při externí tlakové ztrátě: p = 180 Pa_x000d_
P = 0,120 KW; I = 0,50 A; U = 230 V</t>
  </si>
  <si>
    <t>Pol46</t>
  </si>
  <si>
    <t xml:space="preserve">Rychloupínací spona - pružná manžeta </t>
  </si>
  <si>
    <t xml:space="preserve">Poznámka k položce:_x000d_
_x000d_
</t>
  </si>
  <si>
    <t>Pol47</t>
  </si>
  <si>
    <t xml:space="preserve">Motorový spouštěč v Ex provedení </t>
  </si>
  <si>
    <t>Pol48</t>
  </si>
  <si>
    <t>Tlumič hluku do kruhového potrubí</t>
  </si>
  <si>
    <t>Pol49</t>
  </si>
  <si>
    <t xml:space="preserve">Zpětná klapka těsná do kruhového potrubí </t>
  </si>
  <si>
    <t>Pol50</t>
  </si>
  <si>
    <t xml:space="preserve">Žaluziová klapka samotížná </t>
  </si>
  <si>
    <t xml:space="preserve">Poznámka k položce:_x000d_
typ: WSK 20 Ex (určena do prostředí zóny 1 a 2)_x000d_
</t>
  </si>
  <si>
    <t>Pol51</t>
  </si>
  <si>
    <t xml:space="preserve">Sito ochranné  Ć 200 - velikost oka 10x10 mm</t>
  </si>
  <si>
    <t>Pol52</t>
  </si>
  <si>
    <t xml:space="preserve">Kruhové potrubí zhotovené z ocelového pozinkovaného plechu. Rovné potrubí:  Ć 200</t>
  </si>
  <si>
    <t>Pol53</t>
  </si>
  <si>
    <t>Kruhové potrubí zhotovené z ocelového pozinkovaného plechu. Tvarovka: Ć 200</t>
  </si>
  <si>
    <t>1907568176</t>
  </si>
  <si>
    <t>1252627222</t>
  </si>
  <si>
    <t>-672478085</t>
  </si>
  <si>
    <t>D.1.4.c.7 - Zařízení č. 7 - server mč.2.22 - klimatozace</t>
  </si>
  <si>
    <t xml:space="preserve">      D1 - 7 - Server 2.22 - klimatizace</t>
  </si>
  <si>
    <t>7 - Server 2.22 - klimatizace</t>
  </si>
  <si>
    <t>Pol54</t>
  </si>
  <si>
    <t xml:space="preserve">Klimatizační splitové zařízení </t>
  </si>
  <si>
    <t>Pol55</t>
  </si>
  <si>
    <t xml:space="preserve">Venkovní kondenzační jednotka </t>
  </si>
  <si>
    <t xml:space="preserve">Poznámka k položce:_x000d_
Jmenovitý chladící výkon: 5,0 KW (rozsah 2,0 - 5,8  KW)_x000d_
Chladící médium: R 32_x000d_
Hladina akustického tlaku V 1 m.: max. 47 dB (A)_x000d_
El. příkon - max.: P = 2,0 KW; U = 230 V, I = 6,3 A; Doporučené jištění 10,0 A_x000d_
_x000d_
</t>
  </si>
  <si>
    <t>Pol57</t>
  </si>
  <si>
    <t>Propojovací měděné potrubí vedení chladiva vč. tepelné izolace, tloušťka stěny min. 19 mm (vč. 10% prořezu),vč. ovládacího vodiče - 2 žilový nepolarizovaný datový kabel</t>
  </si>
  <si>
    <t xml:space="preserve">Poznámka k položce:_x000d_
Celková délka potrubí chladiva (vedení plynu + kapaliny):_x000d_
Průměry potrubí chladiva:  6,35 / 12,7 mm_x000d_
vč. tepelné izolace, tloušťka stěny min. 19 mm (vč. 10% prořezu) - 8m_x000d_
vč. ovládacího vodiče - 2 žilový nepolarizovaný datový kabel - 8m</t>
  </si>
  <si>
    <t>-125515690</t>
  </si>
  <si>
    <t>-920375544</t>
  </si>
  <si>
    <t>-572146255</t>
  </si>
  <si>
    <t>D.1.4.c.8 - Zařízení č. 8 - učebna IT 2.np mč.2.29 - klimatozace</t>
  </si>
  <si>
    <t xml:space="preserve">      D1 - Klimatizační multisplitové zařízení (tepelné čerpadlo)</t>
  </si>
  <si>
    <t>Klimatizační multisplitové zařízení (tepelné čerpadlo)</t>
  </si>
  <si>
    <t>Pol.8.1</t>
  </si>
  <si>
    <t xml:space="preserve">Poznámka k položce:_x000d_
Chladící výkon: 3,3 / 14,1 / 17,0 KW (minimální / jmenovitý / maximální)_x000d_
Topný výkon: 3,7 / 16,0 / 17,3 KW (minimální / jmenovitý / maximální)_x000d_
Chladící médium: R 410 A_x000d_
Přednaplněno chladivem o hmotnosti: 4,2 Kg (stačí pro navrženou délku potrubí)_x000d_
Hladina akustického tlaku : max. 55 dB (A)_x000d_
El. příkon: P = 3,1 KW (max. 5,3 KW); U = 3x400 V, I = 8,4 A _x000d_
</t>
  </si>
  <si>
    <t>pol.8.2</t>
  </si>
  <si>
    <t>Rozbočovač pro 2 vnitřní jednotky</t>
  </si>
  <si>
    <t>-2103992639</t>
  </si>
  <si>
    <t>Poznámka k položce:_x000d_
Typ: PMBD 3620</t>
  </si>
  <si>
    <t>Pol.8.3</t>
  </si>
  <si>
    <t xml:space="preserve">Vnitřní splitová nástěnná jednotka </t>
  </si>
  <si>
    <t>-2096805516</t>
  </si>
  <si>
    <t>Poznámka k položce:_x000d_
Jmenovitý chladící výkon: 6,6 KW_x000d_
Jmenovitý topný výkon: 7,5 KW_x000d_
Hladina akustického tlaku: max. 31/42/49 dB (A)_x000d_
Množství vzduchu: max. 1098 m 3/hod.</t>
  </si>
  <si>
    <t>Pol.8.3a</t>
  </si>
  <si>
    <t>Nástěnný kabelový dálkový ovladač, bílý, čeština.</t>
  </si>
  <si>
    <t>1097230906</t>
  </si>
  <si>
    <t>Pol.8.4</t>
  </si>
  <si>
    <t>Propojovací měděné potrubí vedení chladiva vč. tepelné izolace, ovládací a napájecí kabel</t>
  </si>
  <si>
    <t>Poznámka k položce:_x000d_
Hlavní vedení od kondenzační jednotky k rozbočovači - 19,05 / 9,52 mm_x000d_
Včetně náplně chladícího média R 410 A</t>
  </si>
  <si>
    <t>Pol.8.5</t>
  </si>
  <si>
    <t>Propojovací měděné potrubí vedení chladiva, izolace, ovládací a napájecí kabel</t>
  </si>
  <si>
    <t>384190797</t>
  </si>
  <si>
    <t>Poznámka k položce:_x000d_
Vedlejší vedení od rozbočovače k vnitřním jednotkám - 15,88 / 6,35 mm_x000d_
Včetně náplně chladícího média R 410 A</t>
  </si>
  <si>
    <t>Pol.8.6</t>
  </si>
  <si>
    <t>D.1.4.c.9 - Demontáže</t>
  </si>
  <si>
    <t xml:space="preserve">      D1 - Autodílna - m.č. 1.04 (1.N.P.)</t>
  </si>
  <si>
    <t xml:space="preserve">      D2 - Kovárna- m.č. 1.32 (1.N.P.)</t>
  </si>
  <si>
    <t xml:space="preserve">      D3 - Svařovna - m.č. 2.33 a 2.34 (1.N.P.)</t>
  </si>
  <si>
    <t xml:space="preserve">      D4 - Ostatní:</t>
  </si>
  <si>
    <t>Autodílna - m.č. 1.04 (1.N.P.)</t>
  </si>
  <si>
    <t>Pol58</t>
  </si>
  <si>
    <t>Demontáž stávající VZT jednotky, hmotnost 480 Kg.</t>
  </si>
  <si>
    <t>Pol59</t>
  </si>
  <si>
    <t>Demontáž stávajících kruhových potrubních rozvodů - 70 m2, hmotnost 490 Kg</t>
  </si>
  <si>
    <t>Pol60</t>
  </si>
  <si>
    <t>Demontáže stávajících ostatních komponentů VZT - hmotnost 40 Kg.</t>
  </si>
  <si>
    <t>D2</t>
  </si>
  <si>
    <t>Kovárna- m.č. 1.32 (1.N.P.)</t>
  </si>
  <si>
    <t>Pol61</t>
  </si>
  <si>
    <t xml:space="preserve">Demontáž svou stávajícch ípřívodních VZT jednotek, hmotnost 2x  60 Kg.</t>
  </si>
  <si>
    <t>Pol62</t>
  </si>
  <si>
    <t>Demontáž stávajícího odtahového ventilátoru, hmotnost 10 Kg.</t>
  </si>
  <si>
    <t>D3</t>
  </si>
  <si>
    <t>Svařovna - m.č. 2.33 a 2.34 (1.N.P.)</t>
  </si>
  <si>
    <t>Pol63</t>
  </si>
  <si>
    <t>Demontáž stávající přívodní VZT jednotky - 7.500 m3/hod.; hmotnost 280 Kg.</t>
  </si>
  <si>
    <t>Pol64</t>
  </si>
  <si>
    <t>Demontáž stávající přívodní VZT jednotky - 6.000 m3/hod.; hmotnost 220 Kg.</t>
  </si>
  <si>
    <t>Pol65</t>
  </si>
  <si>
    <t>Demontáž stávající odtahové VZT jednotky - 7.500 m3/hod.; hmotnost 130 Kg.</t>
  </si>
  <si>
    <t>Pol66</t>
  </si>
  <si>
    <t>Demontáž stávající odtahové VZT jednotky - 6.000 m3/hod.; hmotnost 90 Kg.</t>
  </si>
  <si>
    <t>Pol67</t>
  </si>
  <si>
    <t>Demontáž stávajících čtyřhranných potrubních rozvodů - 70 m2, hmotnost 490 Kg</t>
  </si>
  <si>
    <t>Pol68</t>
  </si>
  <si>
    <t>Demontáže stávajících ostatních komponentů VZT - hmotnost 150 Kg.</t>
  </si>
  <si>
    <t>Pol69</t>
  </si>
  <si>
    <t>Demontáže stávajících tepelných izolací na VZT potrubí - 12 m2, hmotnost 25 Kg.</t>
  </si>
  <si>
    <t>D4</t>
  </si>
  <si>
    <t>Ostatní:</t>
  </si>
  <si>
    <t>Pol70</t>
  </si>
  <si>
    <t>Vnitro staveništní přesun demontovaných hmot</t>
  </si>
  <si>
    <t>t.</t>
  </si>
  <si>
    <t>Pol71</t>
  </si>
  <si>
    <t>Likvidace a odvoz demontovaných hmot včetně poplatku za skládkovné</t>
  </si>
  <si>
    <t>D.1.4.d - Měření a regulace</t>
  </si>
  <si>
    <t>M - Práce a dodávky M</t>
  </si>
  <si>
    <t xml:space="preserve">    36-M - Montáž prov.,měř. a regul. zařízení</t>
  </si>
  <si>
    <t xml:space="preserve">      01 - Rozvaděč a řídící systém</t>
  </si>
  <si>
    <t xml:space="preserve">      02 - Periferie</t>
  </si>
  <si>
    <t xml:space="preserve">      04 - Kabelové trasy</t>
  </si>
  <si>
    <t xml:space="preserve">      05 - Demontáž</t>
  </si>
  <si>
    <t xml:space="preserve">      06 - Ostatní</t>
  </si>
  <si>
    <t xml:space="preserve">      07 - Uvedení do provozu</t>
  </si>
  <si>
    <t>Práce a dodávky M</t>
  </si>
  <si>
    <t>36-M</t>
  </si>
  <si>
    <t>Montáž prov.,měř. a regul. zařízení</t>
  </si>
  <si>
    <t>01</t>
  </si>
  <si>
    <t>Rozvaděč a řídící systém</t>
  </si>
  <si>
    <t>5210001</t>
  </si>
  <si>
    <t>ROZVADĚČ DTV3-703</t>
  </si>
  <si>
    <t>-92570450</t>
  </si>
  <si>
    <t>5210002</t>
  </si>
  <si>
    <t>OVLÁDACÍ PANEL REGULACE</t>
  </si>
  <si>
    <t>-1831740793</t>
  </si>
  <si>
    <t>5210003</t>
  </si>
  <si>
    <t>AUTONOMNÍ MODULOVÁ REGULACE-PŘÍDAVNÝ MODUL</t>
  </si>
  <si>
    <t>549431845</t>
  </si>
  <si>
    <t>5210004</t>
  </si>
  <si>
    <t>-1123964437</t>
  </si>
  <si>
    <t>5210005</t>
  </si>
  <si>
    <t>WEB SERVER</t>
  </si>
  <si>
    <t>-1878428775</t>
  </si>
  <si>
    <t>5210006</t>
  </si>
  <si>
    <t>Relé DIN včetně patice 24VDC</t>
  </si>
  <si>
    <t>722677487</t>
  </si>
  <si>
    <t>5210007</t>
  </si>
  <si>
    <t>Relé DIN včetně patice 230VAC</t>
  </si>
  <si>
    <t>694036728</t>
  </si>
  <si>
    <t>5210008</t>
  </si>
  <si>
    <t>OSTATNÍ PŘÍSLUŠENSTVÍ</t>
  </si>
  <si>
    <t>-1608706787</t>
  </si>
  <si>
    <t>02</t>
  </si>
  <si>
    <t>Periferie</t>
  </si>
  <si>
    <t>5210009</t>
  </si>
  <si>
    <t>SNÍMAČ VENKOVNÍ TEPLOTY</t>
  </si>
  <si>
    <t>-1453688748</t>
  </si>
  <si>
    <t>5210010</t>
  </si>
  <si>
    <t>SNÍMAČ TEPLOTY MEDIA</t>
  </si>
  <si>
    <t>-868807904</t>
  </si>
  <si>
    <t>5210016</t>
  </si>
  <si>
    <t>2096073969</t>
  </si>
  <si>
    <t>04</t>
  </si>
  <si>
    <t>Kabelové trasy</t>
  </si>
  <si>
    <t>5210020</t>
  </si>
  <si>
    <t>KABEL CYKY 3x1,5</t>
  </si>
  <si>
    <t>-838951252</t>
  </si>
  <si>
    <t>5210022</t>
  </si>
  <si>
    <t>KABEL JYTY 4x1</t>
  </si>
  <si>
    <t>-285863450</t>
  </si>
  <si>
    <t>5210023</t>
  </si>
  <si>
    <t>POMOCNÁ KABELÁŽ V ROZVADĚČI</t>
  </si>
  <si>
    <t>1319640199</t>
  </si>
  <si>
    <t>5210024</t>
  </si>
  <si>
    <t>ŽLAB MARS</t>
  </si>
  <si>
    <t>97396470</t>
  </si>
  <si>
    <t>5210025</t>
  </si>
  <si>
    <t>LIŠTA VKLÁDACÍ</t>
  </si>
  <si>
    <t>1780455132</t>
  </si>
  <si>
    <t>5210026</t>
  </si>
  <si>
    <t>TUBKA PVC</t>
  </si>
  <si>
    <t>383267179</t>
  </si>
  <si>
    <t>5210027</t>
  </si>
  <si>
    <t>POSPOJENÍ</t>
  </si>
  <si>
    <t>2012717870</t>
  </si>
  <si>
    <t>5210029</t>
  </si>
  <si>
    <t>PODRUŽNÝ MONTÁŽNÍ MATERIÁL</t>
  </si>
  <si>
    <t>142975374</t>
  </si>
  <si>
    <t>05</t>
  </si>
  <si>
    <t>Demontáž</t>
  </si>
  <si>
    <t>5210030</t>
  </si>
  <si>
    <t>DEMONTÁŽ STÁVAJÍCÍ MAR</t>
  </si>
  <si>
    <t>225640410</t>
  </si>
  <si>
    <t>06</t>
  </si>
  <si>
    <t>5210031</t>
  </si>
  <si>
    <t>SOFTWARE</t>
  </si>
  <si>
    <t>db</t>
  </si>
  <si>
    <t>-422393918</t>
  </si>
  <si>
    <t>5210032</t>
  </si>
  <si>
    <t>-1825223833</t>
  </si>
  <si>
    <t>5210033</t>
  </si>
  <si>
    <t>KOORDINACE S PROFESEMI</t>
  </si>
  <si>
    <t>-323584085</t>
  </si>
  <si>
    <t>5210034</t>
  </si>
  <si>
    <t>OSTATNÍ PRÁCE</t>
  </si>
  <si>
    <t>-1899984841</t>
  </si>
  <si>
    <t>07</t>
  </si>
  <si>
    <t>Uvedení do provozu</t>
  </si>
  <si>
    <t>5210035</t>
  </si>
  <si>
    <t>ZPROVOZNĚNÍ ZAŘÍZENÍ A UVEDENÍ DO PROVOZU</t>
  </si>
  <si>
    <t>185891126</t>
  </si>
  <si>
    <t>5210036</t>
  </si>
  <si>
    <t>UVEDENÍ DO PROVOZU</t>
  </si>
  <si>
    <t>-830699355</t>
  </si>
  <si>
    <t>5210037</t>
  </si>
  <si>
    <t>-1608588861</t>
  </si>
  <si>
    <t>5210038</t>
  </si>
  <si>
    <t>611728931</t>
  </si>
  <si>
    <t>D.1.4.e - Silnoproudá elektrotechnika</t>
  </si>
  <si>
    <t>72270179</t>
  </si>
  <si>
    <t>Klimešová Miroslava</t>
  </si>
  <si>
    <t xml:space="preserve">    741 - Sestava adaptéru A703-R5 komplet</t>
  </si>
  <si>
    <t xml:space="preserve">    741.1 - Sestava adaptéru A703-R2 komplet</t>
  </si>
  <si>
    <t xml:space="preserve">    741.2 - Sestava adaptéru A703-R3 komplet </t>
  </si>
  <si>
    <t xml:space="preserve">    741.3 - Sestava adaptéru A703-R4 komplet </t>
  </si>
  <si>
    <t xml:space="preserve">    741.4 - Sestava adaptéru A703-R5 komplet</t>
  </si>
  <si>
    <t xml:space="preserve">    741.5 - Sestava adaptéru A703-R2.2/R2.3 komplet</t>
  </si>
  <si>
    <t xml:space="preserve">    741.6 - Sestava adaptéru A703-R7 komplet</t>
  </si>
  <si>
    <t xml:space="preserve">    742 - Elektroinstalace - slaboproud</t>
  </si>
  <si>
    <t xml:space="preserve">    36-M.1 - Centrála vizualizace řízení osvětlení a přidružených zařízení</t>
  </si>
  <si>
    <t xml:space="preserve">    46-M - Zemní práce při extr.mont.pracích</t>
  </si>
  <si>
    <t>741</t>
  </si>
  <si>
    <t>Sestava adaptéru A703-R5 komplet</t>
  </si>
  <si>
    <t>741110142</t>
  </si>
  <si>
    <t>Montáž trubka pancéřová kovová tuhá závitová D přes 16 do 29 mm uložená pevně</t>
  </si>
  <si>
    <t>-1973916261</t>
  </si>
  <si>
    <t>34571123</t>
  </si>
  <si>
    <t>trubka elektroinstalační ocelová lakovaná závitová P21 D 25,7/28,3mm</t>
  </si>
  <si>
    <t>-1956849812</t>
  </si>
  <si>
    <t>150*1,05 'Přepočtené koeficientem množství</t>
  </si>
  <si>
    <t>34571079</t>
  </si>
  <si>
    <t>koleno pro trubky elektroinstalační ocelové závitové D 21,3mm poloměr oblouku 110mm</t>
  </si>
  <si>
    <t>299178366</t>
  </si>
  <si>
    <t>1216950</t>
  </si>
  <si>
    <t>PRICHYTKA OCEL TRUBKY 28,3MM 5221 PC S</t>
  </si>
  <si>
    <t>-187677349</t>
  </si>
  <si>
    <t>741110143</t>
  </si>
  <si>
    <t>Montáž trubka pancéřová kovová tuhá závitová D přes 29 do 42 mm uložená pevně</t>
  </si>
  <si>
    <t>-880862595</t>
  </si>
  <si>
    <t>34571126</t>
  </si>
  <si>
    <t>trubka elektroinstalační ocelová lakovaná závitová P36 D 44,0/47,0mm</t>
  </si>
  <si>
    <t>724687957</t>
  </si>
  <si>
    <t>10*1,05 'Přepočtené koeficientem množství</t>
  </si>
  <si>
    <t>1148395</t>
  </si>
  <si>
    <t>KOLENO OCEL ZAROVY POZINK 6136 ZN F</t>
  </si>
  <si>
    <t>2076508878</t>
  </si>
  <si>
    <t>1216952</t>
  </si>
  <si>
    <t>PRICHYTKA OCEL TRUBKY 47MM 5236 PC S</t>
  </si>
  <si>
    <t>-679528271</t>
  </si>
  <si>
    <t>741110512</t>
  </si>
  <si>
    <t>Montáž lišta a kanálek vkládací šířky přes 60 do 120 mm s víčkem</t>
  </si>
  <si>
    <t>958484174</t>
  </si>
  <si>
    <t>10.075.954</t>
  </si>
  <si>
    <t>Kanál PK 110x70 D parapetní dutý, barva bílá, délka 2m</t>
  </si>
  <si>
    <t>22195754</t>
  </si>
  <si>
    <t>10.075.961</t>
  </si>
  <si>
    <t>Kryt PK 110x70 D spojovací</t>
  </si>
  <si>
    <t>1305436885</t>
  </si>
  <si>
    <t>10.075.955</t>
  </si>
  <si>
    <t>Kryt PK 110x70 D koncový</t>
  </si>
  <si>
    <t>-892297567</t>
  </si>
  <si>
    <t>1199423</t>
  </si>
  <si>
    <t>KRYT PK 110X70 OHYBOVY 8453 HB</t>
  </si>
  <si>
    <t>544554541</t>
  </si>
  <si>
    <t>1199424</t>
  </si>
  <si>
    <t>KRYT PK 110X70 ROH VNITRNI 8455 HB</t>
  </si>
  <si>
    <t>-2024024815</t>
  </si>
  <si>
    <t>10.075.464</t>
  </si>
  <si>
    <t>Krabice KP PK pro parapetní kanály</t>
  </si>
  <si>
    <t>-828809927</t>
  </si>
  <si>
    <t>1178856</t>
  </si>
  <si>
    <t>PODLOZKA PK KRYCI 2 OTVORY 8450-12 HB</t>
  </si>
  <si>
    <t>287377157</t>
  </si>
  <si>
    <t>741110542</t>
  </si>
  <si>
    <t>Montáž kanálu stínícího šířky do 60 mm do kanálu nebo lišty</t>
  </si>
  <si>
    <t>136837843</t>
  </si>
  <si>
    <t>34573017</t>
  </si>
  <si>
    <t>kanál stínící Pz do lišt a kanálů 40x20mm</t>
  </si>
  <si>
    <t>-1897886027</t>
  </si>
  <si>
    <t>70*1,05 'Přepočtené koeficientem množství</t>
  </si>
  <si>
    <t>741112061</t>
  </si>
  <si>
    <t>Montáž krabice přístrojová zapuštěná plastová kruhová</t>
  </si>
  <si>
    <t>1701007353</t>
  </si>
  <si>
    <t>34571450</t>
  </si>
  <si>
    <t>krabice pod omítku PVC přístrojová kruhová D 70mm</t>
  </si>
  <si>
    <t>1261718725</t>
  </si>
  <si>
    <t>741112101</t>
  </si>
  <si>
    <t>Montáž rozvodka zapuštěná plastová kruhová</t>
  </si>
  <si>
    <t>591762804</t>
  </si>
  <si>
    <t>34571521</t>
  </si>
  <si>
    <t>krabice pod omítku PVC odbočná kruhová D 70mm s víčkem a svorkovnicí</t>
  </si>
  <si>
    <t>532998763</t>
  </si>
  <si>
    <t>741112111</t>
  </si>
  <si>
    <t>Montáž rozvodka nástěnná plastová čtyřhranná vodič D do 4 mm2</t>
  </si>
  <si>
    <t>1552658409</t>
  </si>
  <si>
    <t>34571482</t>
  </si>
  <si>
    <t>krabice v uzavřeném provedení PVC s krytím IP 54 čtvercová 100x100mm</t>
  </si>
  <si>
    <t>-460147050</t>
  </si>
  <si>
    <t>34562690</t>
  </si>
  <si>
    <t>svorkovnice krabicová šroubovací čtyřpólová pro 4x3 vodiče 1,5-4,0mm2, 400V</t>
  </si>
  <si>
    <t>1909558480</t>
  </si>
  <si>
    <t>741113801</t>
  </si>
  <si>
    <t>Demontáž krabice zapuštěné plastové ze zdiva</t>
  </si>
  <si>
    <t>855775743</t>
  </si>
  <si>
    <t>741113811</t>
  </si>
  <si>
    <t>Demontáž krabice nástěnné plastové kruhové nebo čtyřhranné</t>
  </si>
  <si>
    <t>-1096335756</t>
  </si>
  <si>
    <t>741120001</t>
  </si>
  <si>
    <t>Montáž vodič Cu izolovaný plný a laněný žíla 0,35-6 mm2 pod omítku (např. CY)</t>
  </si>
  <si>
    <t>134398414</t>
  </si>
  <si>
    <t>34141027</t>
  </si>
  <si>
    <t>vodič propojovací flexibilní jádro Cu lanované izolace PVC 450/750V (H07V-K) 1x6mm2</t>
  </si>
  <si>
    <t>-484280190</t>
  </si>
  <si>
    <t>185*1,15 'Přepočtené koeficientem množství</t>
  </si>
  <si>
    <t>741120003</t>
  </si>
  <si>
    <t>Montáž vodič Cu izolovaný plný a laněný žíla 10-16 mm2 pod omítku (např. CY)</t>
  </si>
  <si>
    <t>-217618660</t>
  </si>
  <si>
    <t>34141029</t>
  </si>
  <si>
    <t>vodič propojovací flexibilní jádro Cu lanované izolace PVC 450/750V (H07V-K) 1x16mm2</t>
  </si>
  <si>
    <t>1726322040</t>
  </si>
  <si>
    <t>40*1,15 'Přepočtené koeficientem množství</t>
  </si>
  <si>
    <t>741120811</t>
  </si>
  <si>
    <t>Demontáž vodič Cu izolovaný plný a laněný žíla 0,35-16 mm2 pod omítkou</t>
  </si>
  <si>
    <t>1532952737</t>
  </si>
  <si>
    <t>741122011</t>
  </si>
  <si>
    <t>Montáž kabel Cu bez ukončení uložený pod omítku plný kulatý 2x1,5 až 2,5 mm2 (např. CYKY)</t>
  </si>
  <si>
    <t>702616216</t>
  </si>
  <si>
    <t>34111005</t>
  </si>
  <si>
    <t>kabel instalační jádro Cu plné izolace PVC plášť PVC 450/750V (CYKY) 2x1,5mm2</t>
  </si>
  <si>
    <t>1693914364</t>
  </si>
  <si>
    <t>50*1,15 'Přepočtené koeficientem množství</t>
  </si>
  <si>
    <t>741122015</t>
  </si>
  <si>
    <t>Montáž kabel Cu bez ukončení uložený pod omítku plný kulatý 3x1,5 mm2 (např. CYKY)</t>
  </si>
  <si>
    <t>-879129556</t>
  </si>
  <si>
    <t>34111030</t>
  </si>
  <si>
    <t>kabel instalační jádro Cu plné izolace PVC plášť PVC 450/750V (CYKY) 3x1,5mm2</t>
  </si>
  <si>
    <t>1354990426</t>
  </si>
  <si>
    <t>4200 "J"</t>
  </si>
  <si>
    <t>270 "O"</t>
  </si>
  <si>
    <t>4470*1,15 'Přepočtené koeficientem množství</t>
  </si>
  <si>
    <t>741122016</t>
  </si>
  <si>
    <t>Montáž kabel Cu bez ukončení uložený pod omítku plný kulatý 3x2,5 až 6 mm2 (např. CYKY)</t>
  </si>
  <si>
    <t>424710665</t>
  </si>
  <si>
    <t>34111036</t>
  </si>
  <si>
    <t>kabel instalační jádro Cu plné izolace PVC plášť PVC 450/750V (CYKY) 3x2,5mm2</t>
  </si>
  <si>
    <t>-339044214</t>
  </si>
  <si>
    <t>2385*1,15 'Přepočtené koeficientem množství</t>
  </si>
  <si>
    <t>34111042</t>
  </si>
  <si>
    <t>kabel instalační jádro Cu plné izolace PVC plášť PVC 450/750V (CYKY) 3x4mm2</t>
  </si>
  <si>
    <t>1228954292</t>
  </si>
  <si>
    <t>15*1,15 'Přepočtené koeficientem množství</t>
  </si>
  <si>
    <t>741122031</t>
  </si>
  <si>
    <t>Montáž kabel Cu bez ukončení uložený pod omítku plný kulatý 5x1,5 až 2,5 mm2 (např. CYKY)</t>
  </si>
  <si>
    <t>-660985111</t>
  </si>
  <si>
    <t>34111090</t>
  </si>
  <si>
    <t>kabel instalační jádro Cu plné izolace PVC plášť PVC 450/750V (CYKY) 5x1,5mm2</t>
  </si>
  <si>
    <t>664470093</t>
  </si>
  <si>
    <t>10*1,15 'Přepočtené koeficientem množství</t>
  </si>
  <si>
    <t>34111094</t>
  </si>
  <si>
    <t>kabel instalační jádro Cu plné izolace PVC plášť PVC 450/750V (CYKY) 5x2,5mm2</t>
  </si>
  <si>
    <t>-2747333</t>
  </si>
  <si>
    <t>590*1,15 'Přepočtené koeficientem množství</t>
  </si>
  <si>
    <t>741122032</t>
  </si>
  <si>
    <t>Montáž kabel Cu bez ukončení uložený pod omítku plný kulatý 5x4 až 6 mm2 (např. CYKY)</t>
  </si>
  <si>
    <t>-1038985820</t>
  </si>
  <si>
    <t>34111098</t>
  </si>
  <si>
    <t>kabel instalační jádro Cu plné izolace PVC plášť PVC 450/750V (CYKY) 5x4mm2</t>
  </si>
  <si>
    <t>-630774065</t>
  </si>
  <si>
    <t>220*1,15 'Přepočtené koeficientem množství</t>
  </si>
  <si>
    <t>34111100</t>
  </si>
  <si>
    <t>kabel instalační jádro Cu plné izolace PVC plášť PVC 450/750V (CYKY) 5x6mm2</t>
  </si>
  <si>
    <t>-1655450038</t>
  </si>
  <si>
    <t>45*1,15 'Přepočtené koeficientem množství</t>
  </si>
  <si>
    <t>741122033</t>
  </si>
  <si>
    <t>Montáž kabel Cu bez ukončení uložený pod omítku plný kulatý 5x10 mm2 (např. CYKY)</t>
  </si>
  <si>
    <t>-1345694497</t>
  </si>
  <si>
    <t>34113034</t>
  </si>
  <si>
    <t>kabel instalační jádro Cu plné izolace PVC plášť PVC 450/750V (CYKY) 5x10mm2</t>
  </si>
  <si>
    <t>-1522114857</t>
  </si>
  <si>
    <t>525*1,15 'Přepočtené koeficientem množství</t>
  </si>
  <si>
    <t>741128871</t>
  </si>
  <si>
    <t>Demontáž přípojnicový rozvod Al průmyslový skříň násuvná</t>
  </si>
  <si>
    <t>1850209763</t>
  </si>
  <si>
    <t>741130001</t>
  </si>
  <si>
    <t>Ukončení vodič izolovaný do 2,5 mm2 v rozváděči nebo na přístroji</t>
  </si>
  <si>
    <t>429764819</t>
  </si>
  <si>
    <t>741130003</t>
  </si>
  <si>
    <t>Ukončení vodič izolovaný do 4 mm2 v rozváděči nebo na přístroji</t>
  </si>
  <si>
    <t>-659689697</t>
  </si>
  <si>
    <t>741130004</t>
  </si>
  <si>
    <t>Ukončení vodič izolovaný do 6 mm2 v rozváděči nebo na přístroji</t>
  </si>
  <si>
    <t>-669775608</t>
  </si>
  <si>
    <t>741130005</t>
  </si>
  <si>
    <t>Ukončení vodič izolovaný do 10 mm2 v rozváděči nebo na přístroji</t>
  </si>
  <si>
    <t>-1977188400</t>
  </si>
  <si>
    <t>741130006</t>
  </si>
  <si>
    <t>Ukončení vodič izolovaný do 16 mm2 v rozváděči nebo na přístroji</t>
  </si>
  <si>
    <t>-1594581956</t>
  </si>
  <si>
    <t>741130008</t>
  </si>
  <si>
    <t>Ukončení vodič izolovaný do 35 mm2 v rozváděči nebo na přístroji</t>
  </si>
  <si>
    <t>1549450322</t>
  </si>
  <si>
    <t>741130011</t>
  </si>
  <si>
    <t>Ukončení vodič izolovaný do 50 mm2 v rozváděči nebo na přístroji</t>
  </si>
  <si>
    <t>1348328314</t>
  </si>
  <si>
    <t>741210001</t>
  </si>
  <si>
    <t>Montáž rozvodnice oceloplechová nebo plastová běžná do 20 kg</t>
  </si>
  <si>
    <t>-10916333</t>
  </si>
  <si>
    <t>11.117.671</t>
  </si>
  <si>
    <t xml:space="preserve">Zásuvková skříň s hlavním vypínačem jištěná s chráničem 63/4/003-A a hl. vypínačem 63A určená pro montáž na omítku/zeď/povrch, zásuvky 4x230V, 2x16/5, 1x32/5, přístroje 10kA 500x330x155mm, IP54 </t>
  </si>
  <si>
    <t>1875937486</t>
  </si>
  <si>
    <t>741210002</t>
  </si>
  <si>
    <t>Montáž rozvodnice oceloplechová nebo plastová běžná do 50 kg</t>
  </si>
  <si>
    <t>-692413434</t>
  </si>
  <si>
    <t>RMAT0011</t>
  </si>
  <si>
    <t>Rozvaděč R2 - materiál+montáž dle PD</t>
  </si>
  <si>
    <t>368075124</t>
  </si>
  <si>
    <t>RMAT0013</t>
  </si>
  <si>
    <t>Rozvaděč R3 - materiál+montáž dle PD</t>
  </si>
  <si>
    <t>782850930</t>
  </si>
  <si>
    <t>RMAT0015</t>
  </si>
  <si>
    <t>Rozvaděč R4 - materiál+montáž dle PD</t>
  </si>
  <si>
    <t>-1081290988</t>
  </si>
  <si>
    <t>RMAT0017</t>
  </si>
  <si>
    <t>Rozvaděč R5 - materiál+montáž dle PD</t>
  </si>
  <si>
    <t>108377891</t>
  </si>
  <si>
    <t>RMAT0019</t>
  </si>
  <si>
    <t>Rozvaděč R7 - materiál+montáž dle PD</t>
  </si>
  <si>
    <t>-351446798</t>
  </si>
  <si>
    <t>RMAT0021</t>
  </si>
  <si>
    <t>Rozvaděč RSV - materiál+montáž dle PD</t>
  </si>
  <si>
    <t>1531121013</t>
  </si>
  <si>
    <t>RMAT0022</t>
  </si>
  <si>
    <t>Rozvaděč RPC - materiál+montáž dle PD</t>
  </si>
  <si>
    <t>25867704</t>
  </si>
  <si>
    <t>RMAT0023</t>
  </si>
  <si>
    <t>Zapojení řízení v rozvaděčích</t>
  </si>
  <si>
    <t>1378387038</t>
  </si>
  <si>
    <t>RMAT0024</t>
  </si>
  <si>
    <t>Doplnění rozvaděče R2.2/2.3 - materiál+montáž dle PD</t>
  </si>
  <si>
    <t>927563963</t>
  </si>
  <si>
    <t>741210122</t>
  </si>
  <si>
    <t>Montáž rozvaděčů litinových, hliníkových nebo plastových - skříněk do 20 kg</t>
  </si>
  <si>
    <t>-2060924082</t>
  </si>
  <si>
    <t>RMAT0001</t>
  </si>
  <si>
    <t>RPP 1-032.3, 1x odpínač válcových pojistek do 32A 3f pro PV10, 1x vývodka 21</t>
  </si>
  <si>
    <t>2078186359</t>
  </si>
  <si>
    <t>RMAT0002</t>
  </si>
  <si>
    <t>RPP 1-063.3, 1x odpínač válcových pojistek do 63A 3f pro PV14, 1x vývodka 29</t>
  </si>
  <si>
    <t>-1001385730</t>
  </si>
  <si>
    <t>RMAT0003</t>
  </si>
  <si>
    <t>RPP 2-063.3, 2x odpínač válcových pojistek do 63A 3f pro PV14, 2x vývodka 29</t>
  </si>
  <si>
    <t>-125487692</t>
  </si>
  <si>
    <t>741211813</t>
  </si>
  <si>
    <t>Demontáž rozvodnic kovových pod omítkou s krytím do IPx4 plochou do 0,8 m2</t>
  </si>
  <si>
    <t>-89869073</t>
  </si>
  <si>
    <t>741213845</t>
  </si>
  <si>
    <t>Demontáž kabelu silového z rozvodnice průřezu žil přes 10 do 25 mm2 se zachováním funkčnosti</t>
  </si>
  <si>
    <t>1449029811</t>
  </si>
  <si>
    <t>741213847</t>
  </si>
  <si>
    <t>Demontáž kabelu silového z rozvodnice průřezu žil přes 25 mm2 se zachováním funkčnosti</t>
  </si>
  <si>
    <t>-812471876</t>
  </si>
  <si>
    <t>741310001</t>
  </si>
  <si>
    <t>Montáž spínač nástěnný 1-jednopólový prostředí normální se zapojením vodičů</t>
  </si>
  <si>
    <t>1829481696</t>
  </si>
  <si>
    <t>34535015</t>
  </si>
  <si>
    <t>spínač nástěnný jednopólový, řazení 1, IP44, šroubové svorky</t>
  </si>
  <si>
    <t>-743510937</t>
  </si>
  <si>
    <t>741310012</t>
  </si>
  <si>
    <t>Montáž ovladač nástěnný 1/0S-tlačítkový zapínací s doutnavkou prostředí normální se zapojením vodičů</t>
  </si>
  <si>
    <t>-1975573350</t>
  </si>
  <si>
    <t>34535024</t>
  </si>
  <si>
    <t>ovládač nástěnný zapínací, s čirým průzorem, se sv. N, řazení 1/0S, 1/0So, IP44, šroubové svorky</t>
  </si>
  <si>
    <t>187365835</t>
  </si>
  <si>
    <t>741310021</t>
  </si>
  <si>
    <t>Montáž přepínač nástěnný 5-sériový prostředí normální se zapojením vodičů</t>
  </si>
  <si>
    <t>1437217713</t>
  </si>
  <si>
    <t>34535017</t>
  </si>
  <si>
    <t>přepínač nástěnný sériový, řazení 5, IP44, šroubové svorky</t>
  </si>
  <si>
    <t>1803363048</t>
  </si>
  <si>
    <t>741310101</t>
  </si>
  <si>
    <t>Montáž spínač (polo)zapuštěný bezšroubové připojení 1-jednopólový se zapojením vodičů</t>
  </si>
  <si>
    <t>1303647113</t>
  </si>
  <si>
    <t>34539010</t>
  </si>
  <si>
    <t>přístroj spínače jednopólového, řazení 1, 1So bezšroubové svorky</t>
  </si>
  <si>
    <t>-695465803</t>
  </si>
  <si>
    <t>34539049</t>
  </si>
  <si>
    <t>kryt spínače jednoduchý</t>
  </si>
  <si>
    <t>358659187</t>
  </si>
  <si>
    <t>34539059</t>
  </si>
  <si>
    <t>rámeček jednonásobný</t>
  </si>
  <si>
    <t>-1511233309</t>
  </si>
  <si>
    <t>741310113</t>
  </si>
  <si>
    <t>Montáž ovladač (polo)zapuštěný bezšroubové připojení 1/0S-zapínací s doutnavkou se zapojením vodičů</t>
  </si>
  <si>
    <t>1337573044</t>
  </si>
  <si>
    <t>34539021</t>
  </si>
  <si>
    <t>přístroj ovládače zapínacího, řazení 1/0, 1/0S, 1/0So bezšroubové svorky</t>
  </si>
  <si>
    <t>1762188252</t>
  </si>
  <si>
    <t>34539030</t>
  </si>
  <si>
    <t>doutnavka signalizační 2 mA (univerzální)</t>
  </si>
  <si>
    <t>-399207484</t>
  </si>
  <si>
    <t>34539051</t>
  </si>
  <si>
    <t>kryt spínače jednoduchý, s průzorem</t>
  </si>
  <si>
    <t>-206590140</t>
  </si>
  <si>
    <t>-1970613633</t>
  </si>
  <si>
    <t>741310116</t>
  </si>
  <si>
    <t>Montáž ovladač (polo)zapuštěný bezšroubové připojení 6/0So-tlačítkový přepínací s orientační doutnavkou se zapojením vodičů</t>
  </si>
  <si>
    <t>-1103554126</t>
  </si>
  <si>
    <t>34539019</t>
  </si>
  <si>
    <t>přístroj ovládače zapínacího, řazení 6/0, 6/0So bezšroubové svorky</t>
  </si>
  <si>
    <t>137558215</t>
  </si>
  <si>
    <t>34539029</t>
  </si>
  <si>
    <t>doutnavka orientační 0,5 mA (univerzální), světlo modré</t>
  </si>
  <si>
    <t>378176168</t>
  </si>
  <si>
    <t>-1701509294</t>
  </si>
  <si>
    <t>1857060607</t>
  </si>
  <si>
    <t>741310121</t>
  </si>
  <si>
    <t>Montáž přepínač (polo)zapuštěný bezšroubové připojení 5-sériový se zapojením vodičů</t>
  </si>
  <si>
    <t>-1143995805</t>
  </si>
  <si>
    <t>34539012</t>
  </si>
  <si>
    <t>přístroj přepínače sériového, řazení 5 bezšroubové svorky</t>
  </si>
  <si>
    <t>779071990</t>
  </si>
  <si>
    <t>34539050</t>
  </si>
  <si>
    <t>kryt spínače dělený</t>
  </si>
  <si>
    <t>1862729525</t>
  </si>
  <si>
    <t>-1008488582</t>
  </si>
  <si>
    <t>741310122</t>
  </si>
  <si>
    <t>Montáž přepínač (polo)zapuštěný bezšroubové připojení 6-střídavý se zapojením vodičů</t>
  </si>
  <si>
    <t>-1362501036</t>
  </si>
  <si>
    <t>34539016</t>
  </si>
  <si>
    <t>přístroj přepínače střídavého, řazení 6, 6So, 6S bezšroubové svorky</t>
  </si>
  <si>
    <t>382983915</t>
  </si>
  <si>
    <t>-1243304921</t>
  </si>
  <si>
    <t>-1145640778</t>
  </si>
  <si>
    <t>741310402</t>
  </si>
  <si>
    <t>Montáž spínač tří/čtyřpólový nástěnný do 25 A prostředí normální se zapojením vodičů</t>
  </si>
  <si>
    <t>1816728771</t>
  </si>
  <si>
    <t>34535110</t>
  </si>
  <si>
    <t>spínač nástěnný trojpólový v krytu IP65 25A</t>
  </si>
  <si>
    <t>1273976930</t>
  </si>
  <si>
    <t>741310403</t>
  </si>
  <si>
    <t>Montáž spínač tří/čtyřpólový nástěnný do 63 A prostředí normální se zapojením vodičů</t>
  </si>
  <si>
    <t>-130884248</t>
  </si>
  <si>
    <t>34535115</t>
  </si>
  <si>
    <t>spínač nástěnný trojpólový v krytu IP65 40A</t>
  </si>
  <si>
    <t>1580114533</t>
  </si>
  <si>
    <t>741311004</t>
  </si>
  <si>
    <t>Montáž čidlo pohybu nástěnné se zapojením vodičů</t>
  </si>
  <si>
    <t>-805968551</t>
  </si>
  <si>
    <t>40461058</t>
  </si>
  <si>
    <t>čidlo pohybové a prezenční stropní 360°</t>
  </si>
  <si>
    <t>-915650244</t>
  </si>
  <si>
    <t>741311875</t>
  </si>
  <si>
    <t>Demontáž spínačů zapuštěných normálních do 10 A šroubových bez zachování funkčnosti přes 2 do 4 svorek</t>
  </si>
  <si>
    <t>-276658604</t>
  </si>
  <si>
    <t>741313002</t>
  </si>
  <si>
    <t>Montáž zásuvka (polo)zapuštěná bezšroubové připojení 2P+PE dvojí zapojení - průběžná se zapojením vodičů</t>
  </si>
  <si>
    <t>-1028157466</t>
  </si>
  <si>
    <t>34555241</t>
  </si>
  <si>
    <t>přístroj zásuvky zapuštěné jednonásobné, krytka s clonkami, bezšroubové svorky</t>
  </si>
  <si>
    <t>-184421293</t>
  </si>
  <si>
    <t>-1968232320</t>
  </si>
  <si>
    <t>34539060</t>
  </si>
  <si>
    <t>rámeček dvojnásobný</t>
  </si>
  <si>
    <t>-1461693087</t>
  </si>
  <si>
    <t>34539061</t>
  </si>
  <si>
    <t>rámeček trojnásobný</t>
  </si>
  <si>
    <t>550760398</t>
  </si>
  <si>
    <t>34539062</t>
  </si>
  <si>
    <t>rámeček čtyřnásobný</t>
  </si>
  <si>
    <t>1609959812</t>
  </si>
  <si>
    <t>741313005</t>
  </si>
  <si>
    <t>Montáž zásuvka (polo)zapuštěná bezšroubové připojení 2P + PE s přepěťovou ochranou se zapojením vodičů</t>
  </si>
  <si>
    <t>1855362044</t>
  </si>
  <si>
    <t>34555244</t>
  </si>
  <si>
    <t>přístroj zásuvky zapuštěné jednonásobné s optickou přepěťovou ochranou, krytka s clonkami, bezšroubové svorky</t>
  </si>
  <si>
    <t>-2145216671</t>
  </si>
  <si>
    <t>741313073</t>
  </si>
  <si>
    <t>Montáž zásuvka chráněná v krabici šroubové připojení 2P+PE dvojí zapojení prostředí základní, vlhké se zapojením vodičů</t>
  </si>
  <si>
    <t>148742183</t>
  </si>
  <si>
    <t>34555248</t>
  </si>
  <si>
    <t>zásuvka nástěnná jednonásobná s víčkem pro průběžnou montáž, IP44, šroubové svorky</t>
  </si>
  <si>
    <t>10339289</t>
  </si>
  <si>
    <t>741313251</t>
  </si>
  <si>
    <t>Montáž zásuvek průmyslových nástěnných provedení IP 44 3P+N+PE 16 A se zapojením vodičů</t>
  </si>
  <si>
    <t>41046874</t>
  </si>
  <si>
    <t>35811336</t>
  </si>
  <si>
    <t>zásuvka nástěnná 16A - 5pól, řazení 3P+N+PE IP44, bezšroubové svorky</t>
  </si>
  <si>
    <t>110493938</t>
  </si>
  <si>
    <t>741313252</t>
  </si>
  <si>
    <t>Montáž zásuvek průmyslových nástěnných provedení IP 44 3P+N+PE 32 A se zapojením vodičů</t>
  </si>
  <si>
    <t>-939582071</t>
  </si>
  <si>
    <t>35811345</t>
  </si>
  <si>
    <t>zásuvka nástěnná 32A - 5pól, řazení 3P+N+PE IP44, bezšroubové svorky</t>
  </si>
  <si>
    <t>34882521</t>
  </si>
  <si>
    <t>741320041.1</t>
  </si>
  <si>
    <t>Montáž pojistka - patrona do 80 A válcová</t>
  </si>
  <si>
    <t>532177794</t>
  </si>
  <si>
    <t>1201909</t>
  </si>
  <si>
    <t>POJISTKA PV10 16A GG OEZ</t>
  </si>
  <si>
    <t>-615159971</t>
  </si>
  <si>
    <t>10.388.552</t>
  </si>
  <si>
    <t>Pojistka válcová 10A gG PV10x38 DF2CN10</t>
  </si>
  <si>
    <t>-1564153438</t>
  </si>
  <si>
    <t>10.081.653</t>
  </si>
  <si>
    <t xml:space="preserve">OEZ Pojistka válcová  16A PV14-GG</t>
  </si>
  <si>
    <t>-722098698</t>
  </si>
  <si>
    <t>10.729.862</t>
  </si>
  <si>
    <t>Pojistka válcová 25A gG PV14X51 DF3EN25</t>
  </si>
  <si>
    <t>-1849860569</t>
  </si>
  <si>
    <t>10.081.656</t>
  </si>
  <si>
    <t xml:space="preserve">OEZ Pojistka válcová  40A PV14-GG</t>
  </si>
  <si>
    <t>2061496046</t>
  </si>
  <si>
    <t>10.081.757</t>
  </si>
  <si>
    <t xml:space="preserve">OEZ Pojistka válcová  63A PV22-GG</t>
  </si>
  <si>
    <t>-1636801276</t>
  </si>
  <si>
    <t>10.081.758</t>
  </si>
  <si>
    <t xml:space="preserve">OEZ Pojistka válcová  80A PV22-GG</t>
  </si>
  <si>
    <t>278372195</t>
  </si>
  <si>
    <t>741320042</t>
  </si>
  <si>
    <t>Montáž pojistka - patrona nožová se zapojením vodičů</t>
  </si>
  <si>
    <t>1260413468</t>
  </si>
  <si>
    <t>35825222</t>
  </si>
  <si>
    <t>pojistka nožová 16A nízkoztrátová 1,70W, provedení normální, charakteristika gG</t>
  </si>
  <si>
    <t>1426237867</t>
  </si>
  <si>
    <t>741350031</t>
  </si>
  <si>
    <t>Montáž transformátor jednofázový nn v krytu 1x primár - 1x sekundár do 200 VA se zapojením vodičů</t>
  </si>
  <si>
    <t>-24342930</t>
  </si>
  <si>
    <t>1239419</t>
  </si>
  <si>
    <t>NAP. ZDROJ A SLZ 01Y 24VDC 30W IP55</t>
  </si>
  <si>
    <t>1633401874</t>
  </si>
  <si>
    <t>741371843</t>
  </si>
  <si>
    <t>Demontáž svítidla interiérového se standardní paticí nebo int. zdrojem LED přisazeného stropního přes 0,09 m2 do 0,36 m2 bez zachování funkčnosti</t>
  </si>
  <si>
    <t>-1489516947</t>
  </si>
  <si>
    <t>741372032</t>
  </si>
  <si>
    <t>Montáž svítidlo LED interiérové přisazené nástěnné nouzové s piktogramem</t>
  </si>
  <si>
    <t>-306218641</t>
  </si>
  <si>
    <t>RMAT0027</t>
  </si>
  <si>
    <t>NO-LED nouzové svítidlo, svítící při výpadku, 1 hodina, piktogram, IP65, 1 x LED, 3W, 330lm</t>
  </si>
  <si>
    <t>-1948184927</t>
  </si>
  <si>
    <t>741372062</t>
  </si>
  <si>
    <t>Montáž svítidlo LED interiérové přisazené stropní hranaté nebo kruhové přes 0,09 do 0,36 m2 se zapojením vodičů</t>
  </si>
  <si>
    <t>-259169707</t>
  </si>
  <si>
    <t>RMAT0029</t>
  </si>
  <si>
    <t>A-Závěsné LED svítidlo, leštěná AL mřížka, direkt/indirekt, 1 x LED, 54W, 5800lm, Ra80, 4000K, vč. závěsu</t>
  </si>
  <si>
    <t>-1651931384</t>
  </si>
  <si>
    <t>RMAT0030</t>
  </si>
  <si>
    <t>B-Závěsné/přisazené, LED asymetrické svítidlo 1 x LED, 35W, 4500lm, Ra80, 4000K+závěs</t>
  </si>
  <si>
    <t>-374162117</t>
  </si>
  <si>
    <t>RMAT0031</t>
  </si>
  <si>
    <t>C-Přisazené LED svítidlo z hliníkového profilu, opálový kryt, 1200mm, 1 x LED, 23W, 3100lm, Ra80, 4000K</t>
  </si>
  <si>
    <t>-71329251</t>
  </si>
  <si>
    <t>RMAT0032</t>
  </si>
  <si>
    <t>D-Přisazené, LED svítidlo, opálový kryt, 1 x LED, 26W, 3300lm, Ra80, 4000K</t>
  </si>
  <si>
    <t>496497868</t>
  </si>
  <si>
    <t>RMAT0033</t>
  </si>
  <si>
    <t>G-Kruhové přisazené LED svítidlo, mikroprizmatický kryt, Ø 370mm, 1 x LED, 26W, 3000lm, Ra80, 4000K</t>
  </si>
  <si>
    <t>597761375</t>
  </si>
  <si>
    <t>RMAT0034</t>
  </si>
  <si>
    <t>H-Kruhové přisazené LED svítidlo, mikroprizmatický kryt, Ø 190mm, 1 x LED, 19W, 1950lm, Ra80, 4000K</t>
  </si>
  <si>
    <t>500006757</t>
  </si>
  <si>
    <t>741372078</t>
  </si>
  <si>
    <t>Montáž svítidlo LED interiérové přisazené stropní nouzové bez piktogramu</t>
  </si>
  <si>
    <t>-1383547051</t>
  </si>
  <si>
    <t>RMAT0028</t>
  </si>
  <si>
    <t>PPO-LED nouzové svítidlo-protipanické, svítící při výpadku, 1 hodina, s univers.optikou, IP44, 1 x LED, 3W, 345lm</t>
  </si>
  <si>
    <t>526229422</t>
  </si>
  <si>
    <t>741372154</t>
  </si>
  <si>
    <t>Montáž svítidlo LED průmyslové přisazené stropní se zapojením vodičů</t>
  </si>
  <si>
    <t>1535840905</t>
  </si>
  <si>
    <t>RMAT0035</t>
  </si>
  <si>
    <t>I-LED prachotěsné svítidlo, polyesterové tělo, opálový PC kryt, IK08, 1 x LED, 68W, 10200lm, Ra80, 4000K</t>
  </si>
  <si>
    <t>-667091589</t>
  </si>
  <si>
    <t>RMAT0036</t>
  </si>
  <si>
    <t>J-LED prachotěsné svítidlo, polyesterové tělo, opálový PC kryt, IK08, 1 x LED, 32W, 4400lm, Ra80, 4000K</t>
  </si>
  <si>
    <t>-374574716</t>
  </si>
  <si>
    <t>RMAT0037</t>
  </si>
  <si>
    <t>K-LED prachotěsné svítidlo, polyesterové tělo, opálový PC kryt, IK08, 1 x LED, 40W, 5500lm, Ra80, 4000K</t>
  </si>
  <si>
    <t>-475339272</t>
  </si>
  <si>
    <t>741450002</t>
  </si>
  <si>
    <t>Montáž svorkovnice ekvipotenciálního pospojení</t>
  </si>
  <si>
    <t>-2018438487</t>
  </si>
  <si>
    <t>34565002</t>
  </si>
  <si>
    <t>svorkovnice ekvipotenciální 200x65mm</t>
  </si>
  <si>
    <t>-2049487559</t>
  </si>
  <si>
    <t>741810003</t>
  </si>
  <si>
    <t>Celková prohlídka elektrického rozvodu a zařízení přes 0,5 do 1 milionu Kč</t>
  </si>
  <si>
    <t>-1646618086</t>
  </si>
  <si>
    <t>741810011</t>
  </si>
  <si>
    <t>Příplatek k celkové prohlídce za každých dalších 500 000,- Kč</t>
  </si>
  <si>
    <t>487395061</t>
  </si>
  <si>
    <t>741910412</t>
  </si>
  <si>
    <t>Montáž žlab kovový šířky do 100 mm bez víka</t>
  </si>
  <si>
    <t>568134841</t>
  </si>
  <si>
    <t>11.126.880</t>
  </si>
  <si>
    <t>Žlab DZI 60X60 drátěný BZNCR, délka 3m</t>
  </si>
  <si>
    <t>-226589261</t>
  </si>
  <si>
    <t>11.124.988</t>
  </si>
  <si>
    <t>Žlab DZI 60x100 drátěný ZNCR, délka 3m</t>
  </si>
  <si>
    <t>-350511862</t>
  </si>
  <si>
    <t>1602972</t>
  </si>
  <si>
    <t>ZAVES STREDOVY DZSZ 60X60 S</t>
  </si>
  <si>
    <t>-1176974414</t>
  </si>
  <si>
    <t>1602959</t>
  </si>
  <si>
    <t>ZAVES STREDOVY DZSZ 60X100 S</t>
  </si>
  <si>
    <t>-2045063402</t>
  </si>
  <si>
    <t>741910414</t>
  </si>
  <si>
    <t>Montáž žlab kovový šířky do 250 mm bez víka</t>
  </si>
  <si>
    <t>1127517171</t>
  </si>
  <si>
    <t>11.126.881</t>
  </si>
  <si>
    <t>Žlab DZI 60X150 drátěný BZNCR se spojkou, délka 3m</t>
  </si>
  <si>
    <t>-476085832</t>
  </si>
  <si>
    <t>10.663.928</t>
  </si>
  <si>
    <t>Podpěra DZDS 150/B drátěných žlabů, žárově zinkováno</t>
  </si>
  <si>
    <t>1949079699</t>
  </si>
  <si>
    <t>741920362</t>
  </si>
  <si>
    <t>Ucpávka prostupu kabelového svazku pěnou otvorem D 120 mm zaplnění prostupu kabely z 10% stěnou tl 150 mm požární odolnost EI 60</t>
  </si>
  <si>
    <t>171352375</t>
  </si>
  <si>
    <t>741920426</t>
  </si>
  <si>
    <t>Ucpávka prostupu kabelového svazku pěnou otvorem D 200 mm zaplnění prostupu kabely z 30% stropem tl 150 mm požární odolnost EI 60</t>
  </si>
  <si>
    <t>-445516050</t>
  </si>
  <si>
    <t>998741101</t>
  </si>
  <si>
    <t>Přesun hmot tonážní pro silnoproud v objektech v do 6 m</t>
  </si>
  <si>
    <t>630942427</t>
  </si>
  <si>
    <t>RSTAV001</t>
  </si>
  <si>
    <t>Zednické výpomoce vč. materiálu (sekání drážek, prostupy, vysekání kapes pro krabice, vyplnění a omítnutí rýh a otvorů)</t>
  </si>
  <si>
    <t>1911987014</t>
  </si>
  <si>
    <t>741.1</t>
  </si>
  <si>
    <t>Sestava adaptéru A703-R2 komplet</t>
  </si>
  <si>
    <t>Pol76</t>
  </si>
  <si>
    <t>2x ethernet port, komunikace Ethernet/IP, 8DI 24VDC, 4DI 230VAC, 6DO relé 24VDC, 4DO relé 230VAC, zdroj 24VDC/2,5A, 8 ks oddělovacích instalačních relé, propojovací patch kabel FTP délka do 3 metrů, drobný elektroinstalační materiál</t>
  </si>
  <si>
    <t>1631124497</t>
  </si>
  <si>
    <t>Pol77</t>
  </si>
  <si>
    <t>Software PAC pro monitoring a řízení vrat</t>
  </si>
  <si>
    <t>1627600597</t>
  </si>
  <si>
    <t>Pol78</t>
  </si>
  <si>
    <t>Software PAC pro osvětlení</t>
  </si>
  <si>
    <t>1808117093</t>
  </si>
  <si>
    <t>Pol79</t>
  </si>
  <si>
    <t>Integrace software PAC do stávající řídicí jednotky pro řízení osvětlení</t>
  </si>
  <si>
    <t>-1735131965</t>
  </si>
  <si>
    <t>Pol80</t>
  </si>
  <si>
    <t>Oživení systému, integrace adaptéru do PAC, nastavení komunikace</t>
  </si>
  <si>
    <t>-67603979</t>
  </si>
  <si>
    <t>Pol81</t>
  </si>
  <si>
    <t>Test I/O 1:1</t>
  </si>
  <si>
    <t>1706531841</t>
  </si>
  <si>
    <t>Pol82</t>
  </si>
  <si>
    <t>Provozní zkouška</t>
  </si>
  <si>
    <t>-694472982</t>
  </si>
  <si>
    <t>741.2</t>
  </si>
  <si>
    <t xml:space="preserve">Sestava adaptéru A703-R3 komplet </t>
  </si>
  <si>
    <t>Pol83</t>
  </si>
  <si>
    <t>2x ethernet port, komunikace Ethernet/IP, 12DI 230VAC, 13DO relé 230VAC, zdroj 24VDC/2,5A, propojovací patch kabel FTP délka do 3 metrů, drobný elektroinstalační materiál</t>
  </si>
  <si>
    <t>-697250366</t>
  </si>
  <si>
    <t>860660938</t>
  </si>
  <si>
    <t>Pol84</t>
  </si>
  <si>
    <t>Software PAC pro pisoáry</t>
  </si>
  <si>
    <t>-238910395</t>
  </si>
  <si>
    <t>-530386270</t>
  </si>
  <si>
    <t>812885475</t>
  </si>
  <si>
    <t>5455184</t>
  </si>
  <si>
    <t>-131610445</t>
  </si>
  <si>
    <t>741.3</t>
  </si>
  <si>
    <t xml:space="preserve">Sestava adaptéru A703-R4 komplet </t>
  </si>
  <si>
    <t>Pol85</t>
  </si>
  <si>
    <t xml:space="preserve">2x ethernet port, komunikace Ethernet/IP,  4DI 24VDC, 5DI 230VAC, 3DO relé 24VDC, 5DO relé 230VAC, zdroj 24VDC/2,5A, 4 ks oddělovacích instalačních relé, propojovací patch kabel FTP délka do 3 metrů, drobný elektroinstalační materiál</t>
  </si>
  <si>
    <t>680182413</t>
  </si>
  <si>
    <t>-555535098</t>
  </si>
  <si>
    <t>-46204305</t>
  </si>
  <si>
    <t>-33468391</t>
  </si>
  <si>
    <t>1849431042</t>
  </si>
  <si>
    <t>-1987090112</t>
  </si>
  <si>
    <t>508068550</t>
  </si>
  <si>
    <t>741.4</t>
  </si>
  <si>
    <t>Pol86</t>
  </si>
  <si>
    <t>2x ethernet port, komunikace Ethernet/IP, 4DI 24VDC, 8DI 230VAC, 3DO relé 24VDC, 9DO relé 230VAC, zdroj 24VDC/2,5A, 4 ks oddělovacích instalačních relé, propojovací patch kabel FTP délka do 3 metrů, drobný elektroinstalační materiál</t>
  </si>
  <si>
    <t>492569545</t>
  </si>
  <si>
    <t>1860223892</t>
  </si>
  <si>
    <t>195205544</t>
  </si>
  <si>
    <t>-297889910</t>
  </si>
  <si>
    <t>1060035151</t>
  </si>
  <si>
    <t>2119962152</t>
  </si>
  <si>
    <t>-505667801</t>
  </si>
  <si>
    <t>-1428027227</t>
  </si>
  <si>
    <t>741.5</t>
  </si>
  <si>
    <t>Sestava adaptéru A703-R2.2/R2.3 komplet</t>
  </si>
  <si>
    <t>Pol87</t>
  </si>
  <si>
    <t>2x ethernet port, komunikace Ethernet/IP, 3DI 230VAC, 3DO relé 230VAC, zdroj 24VDC/2,5A, propojovací patch kabel FTP délka do 3 metrů, drobný elektroinstalační materiál</t>
  </si>
  <si>
    <t>-210899208</t>
  </si>
  <si>
    <t>-1395444444</t>
  </si>
  <si>
    <t>1134557350</t>
  </si>
  <si>
    <t>306283535</t>
  </si>
  <si>
    <t>Pol88</t>
  </si>
  <si>
    <t>-1478179803</t>
  </si>
  <si>
    <t>Pol89</t>
  </si>
  <si>
    <t>-2068368343</t>
  </si>
  <si>
    <t>741.6</t>
  </si>
  <si>
    <t>Sestava adaptéru A703-R7 komplet</t>
  </si>
  <si>
    <t>Pol90</t>
  </si>
  <si>
    <t>2x ethernet port, komunikace Ethernet/IP, 1AI 4-20mA 24VDC, 5DI 230VAC, 6DO relé 230VAC, zdroj 24VDC/2,5A, propojovací patch kabel FTP délka do 3 metrů, drobný elektroinstalační materiál</t>
  </si>
  <si>
    <t>769897919</t>
  </si>
  <si>
    <t>Pol91</t>
  </si>
  <si>
    <t>Snímač intenzity venkovního osvětlení 4-20mA komplet</t>
  </si>
  <si>
    <t>853481887</t>
  </si>
  <si>
    <t>1032849412</t>
  </si>
  <si>
    <t>-1227501783</t>
  </si>
  <si>
    <t>-1629887809</t>
  </si>
  <si>
    <t>1929105138</t>
  </si>
  <si>
    <t>Pol92</t>
  </si>
  <si>
    <t>-1846424336</t>
  </si>
  <si>
    <t>Pol93</t>
  </si>
  <si>
    <t>-613891965</t>
  </si>
  <si>
    <t>742</t>
  </si>
  <si>
    <t>Elektroinstalace - slaboproud</t>
  </si>
  <si>
    <t>742110002</t>
  </si>
  <si>
    <t>Montáž trubek pro slaboproud plastových ohebných uložených pod omítku</t>
  </si>
  <si>
    <t>-2036627924</t>
  </si>
  <si>
    <t>34571378</t>
  </si>
  <si>
    <t>trubka elektroinstalační ohebná lehce odolná z PVC-U D 24,5/32mm poloměr ohybu &gt;130mm</t>
  </si>
  <si>
    <t>-1107986695</t>
  </si>
  <si>
    <t>440*1,05 'Přepočtené koeficientem množství</t>
  </si>
  <si>
    <t>742121001</t>
  </si>
  <si>
    <t>Montáž kabelů sdělovacích pro vnitřní rozvody do 15 žil</t>
  </si>
  <si>
    <t>1625646262</t>
  </si>
  <si>
    <t>34121046</t>
  </si>
  <si>
    <t>kabel sdělovací stíněný laminovanou Al fólií s příložným Cu drátem jádro Cu plné izolace PVC plášť PVC 100V (SYKFY) 3x2x0,5mm2</t>
  </si>
  <si>
    <t>1945883694</t>
  </si>
  <si>
    <t>30*1,2 'Přepočtené koeficientem množství</t>
  </si>
  <si>
    <t>742121002</t>
  </si>
  <si>
    <t>Montáž kabelů sdělovacích pro vnitřní rozvody přes 15 žil</t>
  </si>
  <si>
    <t>-371338321</t>
  </si>
  <si>
    <t>1237035</t>
  </si>
  <si>
    <t>KABEL YSLCY-JZ 18X1,5 GR</t>
  </si>
  <si>
    <t>1623013496</t>
  </si>
  <si>
    <t>130*1,2 'Přepočtené koeficientem množství</t>
  </si>
  <si>
    <t>742124002</t>
  </si>
  <si>
    <t>Montáž kabelů datových FTP, UTP, STP pro vnitřní rozvody do trubky</t>
  </si>
  <si>
    <t>-583494002</t>
  </si>
  <si>
    <t>34121263</t>
  </si>
  <si>
    <t>kabel datový jádro Cu plné plášť PVC (U/UTP) kategorie 6</t>
  </si>
  <si>
    <t>1782925210</t>
  </si>
  <si>
    <t>20 "R2.2/2.3"</t>
  </si>
  <si>
    <t>60 "R7"</t>
  </si>
  <si>
    <t>65 "DTV3"</t>
  </si>
  <si>
    <t>30 "R3"</t>
  </si>
  <si>
    <t>60 "R4"</t>
  </si>
  <si>
    <t>60 "R5"</t>
  </si>
  <si>
    <t>45 "VZT1"</t>
  </si>
  <si>
    <t>75 "VZT2"</t>
  </si>
  <si>
    <t>80 "VZT3"</t>
  </si>
  <si>
    <t>85 "VZT4"</t>
  </si>
  <si>
    <t>70 "VZT5"</t>
  </si>
  <si>
    <t>15 "VZT7"</t>
  </si>
  <si>
    <t>25 "VZT8"</t>
  </si>
  <si>
    <t>690*1,2 'Přepočtené koeficientem množství</t>
  </si>
  <si>
    <t>MaR002</t>
  </si>
  <si>
    <t>Doplnění stávající řídicí jednotky osvětlení o modul Modbus TCP komplet a o signály z EZS a z EPS</t>
  </si>
  <si>
    <t>1506690081</t>
  </si>
  <si>
    <t>MaR003</t>
  </si>
  <si>
    <t>Režijní náklady komplet</t>
  </si>
  <si>
    <t>776898037</t>
  </si>
  <si>
    <t>Mar004</t>
  </si>
  <si>
    <t>Doprava komplet</t>
  </si>
  <si>
    <t>-913839930</t>
  </si>
  <si>
    <t>MaR005</t>
  </si>
  <si>
    <t xml:space="preserve">Ubytování komplet </t>
  </si>
  <si>
    <t>-1780336502</t>
  </si>
  <si>
    <t>36-M.1</t>
  </si>
  <si>
    <t>Centrála vizualizace řízení osvětlení a přidružených zařízení</t>
  </si>
  <si>
    <t>Pol72</t>
  </si>
  <si>
    <t>procesor Intel Core i7, disk 1TB, RAM 32GB, podpora virtualizace, OS Windows 11 Pro anebo Linux Debian 12, Monitor 27“, myš, klávesnice, Ethernet, příslušenství (všechny potřebné kabely, podložka pod myš)</t>
  </si>
  <si>
    <t>1270048636</t>
  </si>
  <si>
    <t>Pol73</t>
  </si>
  <si>
    <t>HMI SCADA server pro 1500 tagů, komunikační ovladače Ethernet/IP a MODBUS TCP, plně kompatibilní se stávajícím SCADA serverem pro řízení osvětlení budovy 701</t>
  </si>
  <si>
    <t>-1888941077</t>
  </si>
  <si>
    <t>Pol74</t>
  </si>
  <si>
    <t>Vizualizace řízení osvětlení a přidružených zařízení v budově 703 komplet</t>
  </si>
  <si>
    <t>1505515073</t>
  </si>
  <si>
    <t>Pol75</t>
  </si>
  <si>
    <t>Integrace vizualizace budovy 703 do stávající vizualizace osvětlení</t>
  </si>
  <si>
    <t>-677841022</t>
  </si>
  <si>
    <t>46-M</t>
  </si>
  <si>
    <t>Zemní práce při extr.mont.pracích</t>
  </si>
  <si>
    <t>469971111</t>
  </si>
  <si>
    <t>Svislá doprava suti a vybouraných hmot při elektromontážích za první podlaží</t>
  </si>
  <si>
    <t>-1353051203</t>
  </si>
  <si>
    <t>469971121</t>
  </si>
  <si>
    <t>Příplatek ke svislé dopravě suti a vybouraných hmot při elektromontážích za každé další podlaží</t>
  </si>
  <si>
    <t>933937111</t>
  </si>
  <si>
    <t>469972111</t>
  </si>
  <si>
    <t>Odvoz suti a vybouraných hmot při elektromontážích do 1 km</t>
  </si>
  <si>
    <t>-189522001</t>
  </si>
  <si>
    <t>469972121</t>
  </si>
  <si>
    <t>Příplatek k odvozu suti a vybouraných hmot při elektromontážích za každý další 1 km</t>
  </si>
  <si>
    <t>751217450</t>
  </si>
  <si>
    <t>5,046*10 'Přepočtené koeficientem množství</t>
  </si>
  <si>
    <t>469973116</t>
  </si>
  <si>
    <t>1435040093</t>
  </si>
  <si>
    <t>HZS2232</t>
  </si>
  <si>
    <t>Hodinová zúčtovací sazba elektrikář odborný (dohledání stávajících obvodů, úprava rozvaděče R2.2/3.2)</t>
  </si>
  <si>
    <t>984872122</t>
  </si>
  <si>
    <t>D.1.4.f - Elektronická komunikace</t>
  </si>
  <si>
    <t>D.1.4.f.1 - Elektronická komunikace</t>
  </si>
  <si>
    <t xml:space="preserve">    EPS - Elektrická požární signalizace </t>
  </si>
  <si>
    <t xml:space="preserve">    NZS - Nouzový zvukový systém</t>
  </si>
  <si>
    <t xml:space="preserve">    PZTS - Poplachový zabezpečovací a tísňový systém</t>
  </si>
  <si>
    <t xml:space="preserve">    STK - Strukturovaná kabeláž</t>
  </si>
  <si>
    <t xml:space="preserve">    SJC - Systém jednotného času</t>
  </si>
  <si>
    <t xml:space="preserve">    SLP - Společné náklady pro slaboproudé elektroinstalace</t>
  </si>
  <si>
    <t>612135101</t>
  </si>
  <si>
    <t>Hrubá výplň rýh ve stěnách maltou jakékoli šířky rýhy</t>
  </si>
  <si>
    <t>-1134201343</t>
  </si>
  <si>
    <t>" drážky pro vodiče " 730,0*0,03</t>
  </si>
  <si>
    <t>612325121</t>
  </si>
  <si>
    <t>Vápenocementová štuková omítka rýh ve stěnách š do 150 mm</t>
  </si>
  <si>
    <t>379563738</t>
  </si>
  <si>
    <t>" drážky pro vodiče " 730,00*0,05</t>
  </si>
  <si>
    <t>977332211</t>
  </si>
  <si>
    <t>Frézování drážek ve stěnách z dutých cihel nebo tvárnic do 30x30 mm</t>
  </si>
  <si>
    <t>541034435</t>
  </si>
  <si>
    <t>" drážky pro vodiče " 730,0</t>
  </si>
  <si>
    <t>-1569524466</t>
  </si>
  <si>
    <t>-1059904521</t>
  </si>
  <si>
    <t>84657540</t>
  </si>
  <si>
    <t>0,73*5 'Přepočtené koeficientem množství</t>
  </si>
  <si>
    <t>490</t>
  </si>
  <si>
    <t>10358291</t>
  </si>
  <si>
    <t>EPS</t>
  </si>
  <si>
    <t xml:space="preserve">Elektrická požární signalizace </t>
  </si>
  <si>
    <t>742210003</t>
  </si>
  <si>
    <t>Montáž ústředny EPS čtyř nebo vícekruhové bez čelního panelu</t>
  </si>
  <si>
    <t>59081401</t>
  </si>
  <si>
    <t>ústředna EPS adresná analogová, bez displeje a ovládacích prvků, max. 3072 adres</t>
  </si>
  <si>
    <t>742210005</t>
  </si>
  <si>
    <t>Montáž čelního panelu do ústředny EPS</t>
  </si>
  <si>
    <t>59081358</t>
  </si>
  <si>
    <t>tablo signalizační a ovládací, LCD</t>
  </si>
  <si>
    <t>742210006</t>
  </si>
  <si>
    <t>Montáž rozšiřující karty do ústředny EPS</t>
  </si>
  <si>
    <t>59081383</t>
  </si>
  <si>
    <t>deska komunikace master, max 16 zařízení typu master</t>
  </si>
  <si>
    <t>742210101</t>
  </si>
  <si>
    <t>Montáž převodníku nebo opakovače hlásičů nebo ústředen</t>
  </si>
  <si>
    <t>40466083</t>
  </si>
  <si>
    <t>převodník metalické sběrnice RS-485 na optický kabel (pouze multimod) - deska plošného spoje</t>
  </si>
  <si>
    <t>742210021</t>
  </si>
  <si>
    <t>Montáž požárně odolné skříňky EI/EV, 30/F P pro ústřednu EPS</t>
  </si>
  <si>
    <t>55711000</t>
  </si>
  <si>
    <t>skříň požárně odolná, bez zad, dveře jednokřídlé, IP 54, EI 30</t>
  </si>
  <si>
    <t>59081380</t>
  </si>
  <si>
    <t>deska linková, 2 kruhové linky, 128 adres na jedné kruhové lince</t>
  </si>
  <si>
    <t>742210031</t>
  </si>
  <si>
    <t>Montáž napájecího zdroje pro ústřednu EPS dle EN54-4</t>
  </si>
  <si>
    <t>40463102</t>
  </si>
  <si>
    <t>zdroj spínaný 24V/5A, certifikovaný dle EN54-4, plechový kryt, max. připojitelné Aku2x18 Ah</t>
  </si>
  <si>
    <t>742210041</t>
  </si>
  <si>
    <t>Montáž akumulátoru 2x12 V pro ústřednu EPS</t>
  </si>
  <si>
    <t>34621008</t>
  </si>
  <si>
    <t>akumulátor VRLA, 12 V, pól 12x12x2, kapacita 17 Ah</t>
  </si>
  <si>
    <t>742210121</t>
  </si>
  <si>
    <t>Montáž hlásiče automatického bodového</t>
  </si>
  <si>
    <t>59081431</t>
  </si>
  <si>
    <t>hlásič kouře adresný optický</t>
  </si>
  <si>
    <t>59081436</t>
  </si>
  <si>
    <t>hlásič opticko teplotní adresný</t>
  </si>
  <si>
    <t>742210131</t>
  </si>
  <si>
    <t>Montáž soklu hlásiče nebo patice</t>
  </si>
  <si>
    <t>59081470</t>
  </si>
  <si>
    <t>patice hlásiče standardní</t>
  </si>
  <si>
    <t>742210151</t>
  </si>
  <si>
    <t>Montáž tlačítkového hlásiče se sklíčkem</t>
  </si>
  <si>
    <t>59081449</t>
  </si>
  <si>
    <t>hlásič tlačítkový s izolátorem</t>
  </si>
  <si>
    <t>742210161</t>
  </si>
  <si>
    <t>Montáž vyhodnocovací jednotky lineárního teplotního hlásiče</t>
  </si>
  <si>
    <t>59081337</t>
  </si>
  <si>
    <t>jednotka vyhodnocovací lineárního teplotního hlásiče s displejem, 1 x 1000m</t>
  </si>
  <si>
    <t>742210171</t>
  </si>
  <si>
    <t>Montáž kabelu senzorového</t>
  </si>
  <si>
    <t>59081322</t>
  </si>
  <si>
    <t>kabel lineární teplotní, nylon, 105°C, UV ochrana</t>
  </si>
  <si>
    <t>742210231</t>
  </si>
  <si>
    <t>Montáž přídržného magnetu s tlačítkem</t>
  </si>
  <si>
    <t>59081307</t>
  </si>
  <si>
    <t>magnet přídržný, 85 kg, univerzální s tlačítkem, kotva s kloubem</t>
  </si>
  <si>
    <t>742210241</t>
  </si>
  <si>
    <t>Montáž dveřního koordinátoru s postupným zavíráním dvoukřídlých dveří</t>
  </si>
  <si>
    <t>59081303</t>
  </si>
  <si>
    <t>koordinátor dveřní, nastavitelný, dvoukřídlé dveře</t>
  </si>
  <si>
    <t>742210251</t>
  </si>
  <si>
    <t>Připojení kontaktu ovládaného nebo monitorovaného</t>
  </si>
  <si>
    <t>742210261</t>
  </si>
  <si>
    <t>Montáž sirény, majáku nebo signalizace</t>
  </si>
  <si>
    <t>59081525</t>
  </si>
  <si>
    <t>siréna průmyslová s majákem, 32 tónů, nastavitelná hlasitost, záblesk červený</t>
  </si>
  <si>
    <t>ADI.0035753.URS</t>
  </si>
  <si>
    <t>Signální svítidlo - paralelní signalizace, IP40</t>
  </si>
  <si>
    <t>MO ÚRS 2024 02</t>
  </si>
  <si>
    <t>742210305</t>
  </si>
  <si>
    <t>Montáž vstupně výstupního reléového prvku 5 a více kontaktů s krytem</t>
  </si>
  <si>
    <t>59081394</t>
  </si>
  <si>
    <t>jednotka vstupně-výstupní, relé, s izolátorem, 8xIN a 8xOUT</t>
  </si>
  <si>
    <t>742210401</t>
  </si>
  <si>
    <t>Programování základních parametrů ústředny EPS</t>
  </si>
  <si>
    <t>742210421</t>
  </si>
  <si>
    <t>Programování a oživení systému na jeden detektor EPS</t>
  </si>
  <si>
    <t>742210501</t>
  </si>
  <si>
    <t>Provedení zkoušky TIČR pro EPS</t>
  </si>
  <si>
    <t>742210503</t>
  </si>
  <si>
    <t>Provedení koordinační funkční zkoušky EPS</t>
  </si>
  <si>
    <t>742210521</t>
  </si>
  <si>
    <t>Výchozí revize systému EPS na jeden detektor</t>
  </si>
  <si>
    <t>34571383</t>
  </si>
  <si>
    <t>trubka elektroinstalační plastová bezhalogenová ohebná lehce odolná D 14,4/20mm poloměr ohybu &gt;80mm</t>
  </si>
  <si>
    <t>742111001</t>
  </si>
  <si>
    <t>Montáž příchytky pro kabely samostatné ohniodolné pro slaboproud</t>
  </si>
  <si>
    <t>34571742</t>
  </si>
  <si>
    <t>příchytka kovová jednostranná s dírou, požárně odolná, průměr vodiče 8mm</t>
  </si>
  <si>
    <t>30930020</t>
  </si>
  <si>
    <t>šroub do betonu, požárně odolný, 6,3x35mm</t>
  </si>
  <si>
    <t>56280002</t>
  </si>
  <si>
    <t>hmoždinka natloukací 6x45</t>
  </si>
  <si>
    <t>34121146</t>
  </si>
  <si>
    <t>kabel sdělovací oheň retardující bezhalogenový stíněný laminovanou Al fólií s příložným CuSn drátem bez funkčnosti při požáru reakce na oheň B2cas1d1a1 jádro Cu plné 100V (SHKFH-R) 2x2x0,8mm2</t>
  </si>
  <si>
    <t>34121134</t>
  </si>
  <si>
    <t>kabel sdělovací oheň retardující bezhalogenový stíněný laminovanou Al fólií s příložným CuSn drátem s funkčností při požáru 180min a P90-R/PH120-R reakce na oheň B2cas1d1a1 jádro Cu plné 100V (SSKFH-V) 2x2x0,8mm2</t>
  </si>
  <si>
    <t>34111569</t>
  </si>
  <si>
    <t>kabel silový oheň retardující bezhalogenový s funkčností při požáru 180min a P60-R reakce na oheň B2cas1d1a1 jádro Cu 0,6/1kV (1-CSKH-V) 4x1,5mm2</t>
  </si>
  <si>
    <t>742190001</t>
  </si>
  <si>
    <t>Vyhledání vývodu nebo krabice pro slaboproud</t>
  </si>
  <si>
    <t>742190002</t>
  </si>
  <si>
    <t>Značení trasy vedení pro slaboproud</t>
  </si>
  <si>
    <t>742190005</t>
  </si>
  <si>
    <t>Vložení požárně těsnicího materiálu pro prostup</t>
  </si>
  <si>
    <t>23170003</t>
  </si>
  <si>
    <t>pěna montážní PUR protipožární jednosložková</t>
  </si>
  <si>
    <t>litr</t>
  </si>
  <si>
    <t>HZS3222</t>
  </si>
  <si>
    <t>Hodinová zúčtovací sazba montér slaboproudých zařízení odborný</t>
  </si>
  <si>
    <t>Poznámka k položce:_x000d_
Poznámka k položce: Úprava stávajícího systému EPS pro rozšíření o objekt SO703.</t>
  </si>
  <si>
    <t>NZS</t>
  </si>
  <si>
    <t>Nouzový zvukový systém</t>
  </si>
  <si>
    <t>742410001</t>
  </si>
  <si>
    <t>Montáž systémového zesilovače rozhlasu</t>
  </si>
  <si>
    <t>ADI.0079581R</t>
  </si>
  <si>
    <t>Vykon. zesil. 4XD500W, 100V, EN54</t>
  </si>
  <si>
    <t>742410011</t>
  </si>
  <si>
    <t>Montáž vstupního modulu rozhlasové ústředny</t>
  </si>
  <si>
    <t>ADI.0079607R</t>
  </si>
  <si>
    <t>Contact Interface Module</t>
  </si>
  <si>
    <t>742410021</t>
  </si>
  <si>
    <t>Montáž manageru napájení a nabíječi akumulátorů rozhlasu</t>
  </si>
  <si>
    <t>ADI.0079611R</t>
  </si>
  <si>
    <t>Nouzovy napajeci zdroj 24V-2</t>
  </si>
  <si>
    <t>ADI.0079616R</t>
  </si>
  <si>
    <t>Akumulator 12V / 105 Ah</t>
  </si>
  <si>
    <t>742410031</t>
  </si>
  <si>
    <t>Montáž koncového modulu - detekce zkratu a rozpojení rozhlasu</t>
  </si>
  <si>
    <t>ADI.0079629R</t>
  </si>
  <si>
    <t>Konc. clen repr. linky EOL pro</t>
  </si>
  <si>
    <t>742410041</t>
  </si>
  <si>
    <t>Montáž adaptéru pro zesilovače rozhlasu</t>
  </si>
  <si>
    <t>38445008</t>
  </si>
  <si>
    <t>modul dvoukanálový pro zesilovač</t>
  </si>
  <si>
    <t>742410063</t>
  </si>
  <si>
    <t>Montáž reproduktoru nástěnného rozhlasu</t>
  </si>
  <si>
    <t>ADI.0079678R</t>
  </si>
  <si>
    <t>A\B nast.repro.2x6W.EN54</t>
  </si>
  <si>
    <t>742410071</t>
  </si>
  <si>
    <t>Montáž evakuační svorkovnice rozhlasu</t>
  </si>
  <si>
    <t>38491005</t>
  </si>
  <si>
    <t>svorkovnice keramická pro požárně odolné trasy</t>
  </si>
  <si>
    <t>742410141</t>
  </si>
  <si>
    <t>Montáž serveru pro hudbu a hlášení rozhlasu</t>
  </si>
  <si>
    <t>ADI.0079568R</t>
  </si>
  <si>
    <t>Dig. vystupni modul 4kanály-8linek, EN 54-16</t>
  </si>
  <si>
    <t>742410151</t>
  </si>
  <si>
    <t>Vytvoření jedné hlášky rozhlasu</t>
  </si>
  <si>
    <t>742410201</t>
  </si>
  <si>
    <t>Oživení a nastavení ústředny rozhlasu, programování</t>
  </si>
  <si>
    <t>742410301</t>
  </si>
  <si>
    <t>Měření impedance rozhlasové ústředny</t>
  </si>
  <si>
    <t>742410302</t>
  </si>
  <si>
    <t>Měření srozumitelnosti systému rozhlasu</t>
  </si>
  <si>
    <t>34571741</t>
  </si>
  <si>
    <t>příchytka kovová jednostranná s dírou, požárně odolná, průměr vodiče 6mm</t>
  </si>
  <si>
    <t>56280108</t>
  </si>
  <si>
    <t>hmoždinky univerzální 6x35</t>
  </si>
  <si>
    <t>34111570</t>
  </si>
  <si>
    <t>kabel silový oheň retardující bezhalogenový s funkčností při požáru 180min a P60-R reakce na oheň B2cas1d1a1 jádro Cu 0,6/1kV (1-CSKH-V) 4x2,5mm2</t>
  </si>
  <si>
    <t>PZTS</t>
  </si>
  <si>
    <t>Poplachový zabezpečovací a tísňový systém</t>
  </si>
  <si>
    <t>742220031</t>
  </si>
  <si>
    <t>Montáž koncentrátoru nebo expanderu v krytu do 8 vstupů</t>
  </si>
  <si>
    <t>40466023</t>
  </si>
  <si>
    <t>koncentrátor, 16 IN, 16 OUT</t>
  </si>
  <si>
    <t>742220052</t>
  </si>
  <si>
    <t>Montáž krabice s ocelovým štítem proti odvrtání se svorkovnicemi</t>
  </si>
  <si>
    <t>40466056</t>
  </si>
  <si>
    <t>kryt ústředny, kovový, tamper kontakt, bez transformátoru</t>
  </si>
  <si>
    <t>742220053</t>
  </si>
  <si>
    <t>Montáž krabice propojovací pro magnetický kontakt</t>
  </si>
  <si>
    <t>40466067</t>
  </si>
  <si>
    <t>krabice plastová, propojovací</t>
  </si>
  <si>
    <t>742220141</t>
  </si>
  <si>
    <t>Montáž ovládací klávesnice pro dodanou ústřednu</t>
  </si>
  <si>
    <t>40467026</t>
  </si>
  <si>
    <t>klávesnice ústředny PZTS, LCD/LED</t>
  </si>
  <si>
    <t>742220203</t>
  </si>
  <si>
    <t>Montáž převodníku optické sítě/metalické sítě (RS485/Ethernet)</t>
  </si>
  <si>
    <t>Poznámka k položce:_x000d_
Poznámka k položce: Propojení s SO 701 stávajícím optickým kabelem.</t>
  </si>
  <si>
    <t>40466087</t>
  </si>
  <si>
    <t>převodník signálu mezi metalickou sběrnicí RS-485 a signálem šířeným prostřednictvím páru jednovidových (Single Mode) optických vláken, 3x SC konektor</t>
  </si>
  <si>
    <t>742220211</t>
  </si>
  <si>
    <t>Montáž zálohového napájecího zdroje s dobíječem a akumulátorem</t>
  </si>
  <si>
    <t>40463014</t>
  </si>
  <si>
    <t>zdroj napájecí dvojitý v krytu 7A</t>
  </si>
  <si>
    <t>742220221</t>
  </si>
  <si>
    <t>Montáž systémového zdroje s akumulátorem a 8 kanálovým expandérem</t>
  </si>
  <si>
    <t>40463009</t>
  </si>
  <si>
    <t>zdroj ústředny, systémový, 12V DC/26Ah</t>
  </si>
  <si>
    <t>742220182</t>
  </si>
  <si>
    <t>Montáž transformátoru pro koncové prvky</t>
  </si>
  <si>
    <t>40466057</t>
  </si>
  <si>
    <t>kryt ústředny PZTS, kov, 300x350x152mm</t>
  </si>
  <si>
    <t>742220231</t>
  </si>
  <si>
    <t>Montáž kloubového držáku na strop nebo na stěnu pro pohybový detektor</t>
  </si>
  <si>
    <t>40468000</t>
  </si>
  <si>
    <t>držák kloubový pro PIR detektory</t>
  </si>
  <si>
    <t>742220232</t>
  </si>
  <si>
    <t>Montáž detektoru na stěnu nebo na strop</t>
  </si>
  <si>
    <t>40461025</t>
  </si>
  <si>
    <t>detektor pohybu duální sběrnicový, PIR a MW</t>
  </si>
  <si>
    <t>40461031</t>
  </si>
  <si>
    <t>detektor tříštění skla</t>
  </si>
  <si>
    <t>742220235</t>
  </si>
  <si>
    <t>Montáž magnetického kontaktu povrchového</t>
  </si>
  <si>
    <t>40461101</t>
  </si>
  <si>
    <t>kontakt magnetický blok se svorkovnicí a EOL rezistory povrchová montáž bílý plast pracovní mezera do 20mm NBÚ - 2</t>
  </si>
  <si>
    <t>40461042</t>
  </si>
  <si>
    <t>kontakt bezdrátový magnetický</t>
  </si>
  <si>
    <t>40461039</t>
  </si>
  <si>
    <t>kontakt magnetický, vratový, armovaná hadice</t>
  </si>
  <si>
    <t>742220241</t>
  </si>
  <si>
    <t>Montáž armované hadice k magnetickému kontaktu</t>
  </si>
  <si>
    <t>40461043</t>
  </si>
  <si>
    <t>kabel armovaný, 8 vodičů, 1,8m</t>
  </si>
  <si>
    <t>742350004</t>
  </si>
  <si>
    <t>Montáž napájecího zdroje 24 V k zařízení pro ZTP</t>
  </si>
  <si>
    <t>34535107</t>
  </si>
  <si>
    <t>sada pro nouzovou signalizaci s modulem s opticko-akustickým alarmem tlačítko signální tahové resetovací tlačítko transformátor včetně rámečků 230V IP20</t>
  </si>
  <si>
    <t>742350001</t>
  </si>
  <si>
    <t>Montáž signalizačního světla s elektronikou a akustickou signalizací k zařízení pro ZTP</t>
  </si>
  <si>
    <t>742350002</t>
  </si>
  <si>
    <t>Montáž potvrzovacího tlačítka k zařízení pro ZTP</t>
  </si>
  <si>
    <t>742350003</t>
  </si>
  <si>
    <t>Montáž volacího tlačítka do výšky 900 mm a táhla do výšky 150 mm k zařízení pro ZTP</t>
  </si>
  <si>
    <t>742220401</t>
  </si>
  <si>
    <t>Programování základních parametrů ústředny PZTS</t>
  </si>
  <si>
    <t>742220402</t>
  </si>
  <si>
    <t>Programování systému na jeden detektor PZTS</t>
  </si>
  <si>
    <t>742220411</t>
  </si>
  <si>
    <t>Oživení systému na jeden detektor PZTS</t>
  </si>
  <si>
    <t>742220421</t>
  </si>
  <si>
    <t>Instalace přístupového SW PZTS</t>
  </si>
  <si>
    <t>742220501</t>
  </si>
  <si>
    <t>Provedení zkoušky TIČR pro PZTS</t>
  </si>
  <si>
    <t>742220511</t>
  </si>
  <si>
    <t>Výchozí revize systému PZTS</t>
  </si>
  <si>
    <t>741122611</t>
  </si>
  <si>
    <t>Montáž kabel Cu plný kulatý žíla 3x1,5 až 6 mm2 uložený pevně (např. CYKY)</t>
  </si>
  <si>
    <t>Poznámka k položce:_x000d_
Poznámka k položce: Napájení systémových zdrojů PZTS.</t>
  </si>
  <si>
    <t>34111123</t>
  </si>
  <si>
    <t>kabel silový oheň retardující bezhalogenový bez funkční schopnosti při požáru třída reakce na oheň B2cas1d1a1 jádro Cu 0,6/1kV (1-CXKH-R B2) 3x1,5mm2</t>
  </si>
  <si>
    <t>34571390</t>
  </si>
  <si>
    <t>trubka elektroinstalační plastová bezhalogenová ohebná středně odolná D 14,0/20mm poloměr ohybu &gt;90mm</t>
  </si>
  <si>
    <t>34571740</t>
  </si>
  <si>
    <t>příchytka kovová jednostranná s dírou, požárně odolná, průměr vodiče 4mm</t>
  </si>
  <si>
    <t>30930021</t>
  </si>
  <si>
    <t>šroub do betonu, požárně odolný, 6,3x45mm</t>
  </si>
  <si>
    <t>Poznámka k položce:_x000d_
Poznámka k položce: Detektory PZTS.</t>
  </si>
  <si>
    <t>Poznámka k položce:_x000d_
Poznámka k položce: Napájení sběrnice PZTS.</t>
  </si>
  <si>
    <t>34121132</t>
  </si>
  <si>
    <t>kabel sdělovací oheň retardující bezhalogenový stíněný laminovanou Al fólií s příložným CuSn drátem s funkčností při požáru 180min a P90-R/PH120-R reakce na oheň B2cas1d1a1 jádro Cu plné 100V (SSKFH-V) 1x2x0,8mm2</t>
  </si>
  <si>
    <t>742124003</t>
  </si>
  <si>
    <t>Montáž kabelů datových FTP, UTP, STP pro vnitřní rozvody pevně</t>
  </si>
  <si>
    <t>Poznámka k položce:_x000d_
Poznámka k položce: Datová sběrnice PZTS.</t>
  </si>
  <si>
    <t>34121270</t>
  </si>
  <si>
    <t>kabel datový bezhalogenový celkově stíněný Al fólií třída reakce na oheň B2cas1d1a1 jádro Cu plné (F/UTP) kategorie 5e</t>
  </si>
  <si>
    <t>STK</t>
  </si>
  <si>
    <t>Strukturovaná kabeláž</t>
  </si>
  <si>
    <t>742330005</t>
  </si>
  <si>
    <t>Montáž rozvaděče stojanového přes 30U</t>
  </si>
  <si>
    <t>35712025</t>
  </si>
  <si>
    <t>rozvaděč stojanový 19" celoskleněné dveře 42U/600x600mm</t>
  </si>
  <si>
    <t>35712054</t>
  </si>
  <si>
    <t>rozvaděč stojanový 19" celoskleněné dveře 42U/800x800mm</t>
  </si>
  <si>
    <t>35712055</t>
  </si>
  <si>
    <t>rozvaděč stojanový 19" celoskleněné dveře 45U/800x800mm</t>
  </si>
  <si>
    <t>742330021</t>
  </si>
  <si>
    <t>Montáž police do rozvaděče</t>
  </si>
  <si>
    <t>35712069</t>
  </si>
  <si>
    <t>police rozvaděče 19" perforovaná 1U/450mm nosnost 40kg</t>
  </si>
  <si>
    <t>742330022</t>
  </si>
  <si>
    <t>Montáž napájecího panelu do rozvaděče</t>
  </si>
  <si>
    <t>35712107</t>
  </si>
  <si>
    <t>panel rozvodný 19" 1U 8x zásuvka dle ČSN max 16A bleskojistka kabel 3x1,5mm 2m</t>
  </si>
  <si>
    <t>742330023</t>
  </si>
  <si>
    <t>Montáž vyvazovacího panelu 1U</t>
  </si>
  <si>
    <t>37451145</t>
  </si>
  <si>
    <t>panel vyvazovací 5x plastové oko s průchody 1U 19"</t>
  </si>
  <si>
    <t>742330024</t>
  </si>
  <si>
    <t>Montáž patch panelu 24 portů</t>
  </si>
  <si>
    <t>ADI.0051294R</t>
  </si>
  <si>
    <t>Patch panel černý UTP osazený 24 pozic 1U, CAT6</t>
  </si>
  <si>
    <t>742330037</t>
  </si>
  <si>
    <t>Montáž jednotky ventilační do stropu či podlahy stojanového rozvaděče</t>
  </si>
  <si>
    <t>42914001</t>
  </si>
  <si>
    <t>jednotka ventilační rozvaděče univerzální se 4 ventilátory do stropu nebo podlahy</t>
  </si>
  <si>
    <t>330</t>
  </si>
  <si>
    <t>742330038</t>
  </si>
  <si>
    <t>Montáž jednotky ventilační v polici</t>
  </si>
  <si>
    <t>332</t>
  </si>
  <si>
    <t>42914003</t>
  </si>
  <si>
    <t>jednotka ventilační rozvaděče 19" horizontální 2U se 2 ventilátory bimetalový termostat</t>
  </si>
  <si>
    <t>334</t>
  </si>
  <si>
    <t>742330044</t>
  </si>
  <si>
    <t>Montáž datové zásuvky 1 až 6 pozic</t>
  </si>
  <si>
    <t>336</t>
  </si>
  <si>
    <t>Poznámka k položce:_x000d_
Poznámka k položce: Do parapetního kanálu - dodávka silnoproudé elektroinstalace.</t>
  </si>
  <si>
    <t>8500202290R</t>
  </si>
  <si>
    <t>Zásuvka datová CAT6 1× RJ45 1 modul bílá</t>
  </si>
  <si>
    <t>338</t>
  </si>
  <si>
    <t>1000192637R</t>
  </si>
  <si>
    <t>Rámeček do parapetního kanálu pro 2 moduly</t>
  </si>
  <si>
    <t>340</t>
  </si>
  <si>
    <t>742420121R</t>
  </si>
  <si>
    <t>Montáž zásuvky HDMI nebo USB</t>
  </si>
  <si>
    <t>342</t>
  </si>
  <si>
    <t>344</t>
  </si>
  <si>
    <t>1000155031R</t>
  </si>
  <si>
    <t>Deska montážní 2M</t>
  </si>
  <si>
    <t>346</t>
  </si>
  <si>
    <t>1030541568R</t>
  </si>
  <si>
    <t>Rámeček jednonásobný bílá</t>
  </si>
  <si>
    <t>348</t>
  </si>
  <si>
    <t>8501510840</t>
  </si>
  <si>
    <t xml:space="preserve">Zásuvka datová HDMI  1 modul bílá</t>
  </si>
  <si>
    <t>350</t>
  </si>
  <si>
    <t>10.105.275</t>
  </si>
  <si>
    <t>Zásuvka USB 1 modul bílá</t>
  </si>
  <si>
    <t>352</t>
  </si>
  <si>
    <t>354</t>
  </si>
  <si>
    <t>8500202294R</t>
  </si>
  <si>
    <t>Zásuvka datová CAT6 1× RJ45 2 moduly bílá</t>
  </si>
  <si>
    <t>356</t>
  </si>
  <si>
    <t>358</t>
  </si>
  <si>
    <t>360</t>
  </si>
  <si>
    <t>362</t>
  </si>
  <si>
    <t>742330051</t>
  </si>
  <si>
    <t>Popis portu datové zásuvky</t>
  </si>
  <si>
    <t>364</t>
  </si>
  <si>
    <t>742330052</t>
  </si>
  <si>
    <t>Popis portů patchpanelu</t>
  </si>
  <si>
    <t>366</t>
  </si>
  <si>
    <t>742330101</t>
  </si>
  <si>
    <t>Měření metalického segmentu s vyhotovením protokolu</t>
  </si>
  <si>
    <t>368</t>
  </si>
  <si>
    <t>742330102</t>
  </si>
  <si>
    <t>Měření optického segmentu, měření útlumu, 2 okna</t>
  </si>
  <si>
    <t>370</t>
  </si>
  <si>
    <t>372</t>
  </si>
  <si>
    <t>34571384</t>
  </si>
  <si>
    <t>trubka elektroinstalační plastová bezhalogenová ohebná lehce odolná D 18,5/25mm poloměr ohybu &gt;100mm</t>
  </si>
  <si>
    <t>374</t>
  </si>
  <si>
    <t>742110107</t>
  </si>
  <si>
    <t>Montáž kabelového žlabu pro slaboproud šířky přes 250 mm</t>
  </si>
  <si>
    <t>376</t>
  </si>
  <si>
    <t>34575496</t>
  </si>
  <si>
    <t>žlab kabelový pozinkovaný 2m/ks 100x500</t>
  </si>
  <si>
    <t>378</t>
  </si>
  <si>
    <t>34575547</t>
  </si>
  <si>
    <t>spojka pozinkovaná žlabu kabelového v 100mm</t>
  </si>
  <si>
    <t>380</t>
  </si>
  <si>
    <t>34575522</t>
  </si>
  <si>
    <t>koleno žlabu pozinkované 90x100x500</t>
  </si>
  <si>
    <t>382</t>
  </si>
  <si>
    <t>34575524</t>
  </si>
  <si>
    <t>koleno žlabu pozinkované 45° 45x100x500</t>
  </si>
  <si>
    <t>384</t>
  </si>
  <si>
    <t>34575005</t>
  </si>
  <si>
    <t>víko žlabu pozinkované 2m/ks š 500mm</t>
  </si>
  <si>
    <t>386</t>
  </si>
  <si>
    <t>742110127</t>
  </si>
  <si>
    <t>Montáž nosníku s konzolami nebo závitovými tyčemi pro slaboproud šířky přes 250 do 500 mm</t>
  </si>
  <si>
    <t>388</t>
  </si>
  <si>
    <t>34575392</t>
  </si>
  <si>
    <t>nosník kabelového žlabu drátěného žárově zinkovaný 500mm</t>
  </si>
  <si>
    <t>390</t>
  </si>
  <si>
    <t>392</t>
  </si>
  <si>
    <t>34121268</t>
  </si>
  <si>
    <t>kabel datový bezhalogenový třída reakce na oheň B2cas1d1a1 jádro Cu plné (U/UTP) kategorie 6</t>
  </si>
  <si>
    <t>394</t>
  </si>
  <si>
    <t>742124005</t>
  </si>
  <si>
    <t>Montáž kabelů datových FTP, UTP, STP ukončení kabelu konektorem</t>
  </si>
  <si>
    <t>396</t>
  </si>
  <si>
    <t>37452030</t>
  </si>
  <si>
    <t>prvek ukončovací datového rozvodu keystone 1xRJ45 UTP Cat6 samořezný kabelová pojistka</t>
  </si>
  <si>
    <t>398</t>
  </si>
  <si>
    <t>742124007</t>
  </si>
  <si>
    <t>Montáž kabelů datových FTP, UTP, STP ukončení kabelu na svorkovnici</t>
  </si>
  <si>
    <t>400</t>
  </si>
  <si>
    <t>742128003</t>
  </si>
  <si>
    <t>Svazkování kabelů</t>
  </si>
  <si>
    <t>402</t>
  </si>
  <si>
    <t>34572334</t>
  </si>
  <si>
    <t>páska stahovací kabelová 12,6x830mm</t>
  </si>
  <si>
    <t>404</t>
  </si>
  <si>
    <t>406</t>
  </si>
  <si>
    <t>34121070</t>
  </si>
  <si>
    <t>kabel sdělovací stíněný laminovanou Al fólií s příložným Cu drátem jádro Cu plné izolace PVC plášť PVC 100V (SYKFY) 25x2x0,5mm2</t>
  </si>
  <si>
    <t>408</t>
  </si>
  <si>
    <t>742330035</t>
  </si>
  <si>
    <t>Montáž patch panelu IDSN, 25 portů</t>
  </si>
  <si>
    <t>410</t>
  </si>
  <si>
    <t>37451135</t>
  </si>
  <si>
    <t>patch panel telefonní ISDN 1U 25 portů 19"</t>
  </si>
  <si>
    <t>412</t>
  </si>
  <si>
    <t>742330036</t>
  </si>
  <si>
    <t>Montáž optické vany - sestavení</t>
  </si>
  <si>
    <t>414</t>
  </si>
  <si>
    <t>35759000</t>
  </si>
  <si>
    <t>vana optická neosazená výsuvná 1U 1xkazeta pro 24 svárů 24xSC simplex</t>
  </si>
  <si>
    <t>416</t>
  </si>
  <si>
    <t>742124011</t>
  </si>
  <si>
    <t>Montáž kabelů datových optických pro vnitřní rozvody do trubky zatažením</t>
  </si>
  <si>
    <t>418</t>
  </si>
  <si>
    <t>34123020</t>
  </si>
  <si>
    <t>kabel datový optický OS univerzální 4 vlákna 9/125 plášť LSOH</t>
  </si>
  <si>
    <t>420</t>
  </si>
  <si>
    <t>742124013</t>
  </si>
  <si>
    <t>Montáž kabelů datových optických pro vnitřní rozvody ukončení vlákna optického kabelu pigtailem včetně svaru optického vlákna</t>
  </si>
  <si>
    <t>422</t>
  </si>
  <si>
    <t>37459140</t>
  </si>
  <si>
    <t>pigtail optický SC OS 9/125 délka 1m</t>
  </si>
  <si>
    <t>424</t>
  </si>
  <si>
    <t>742330045</t>
  </si>
  <si>
    <t>Montáž datové zásuvky 1 až 6 pozic přisazené na omítku</t>
  </si>
  <si>
    <t>426</t>
  </si>
  <si>
    <t>1518814R</t>
  </si>
  <si>
    <t>Zásuvka optická 1x SC / APC</t>
  </si>
  <si>
    <t>428</t>
  </si>
  <si>
    <t>742110504</t>
  </si>
  <si>
    <t>Montáž krabic pro slaboproud zapuštěných plastových odbočných kruhových s víčkem</t>
  </si>
  <si>
    <t>430</t>
  </si>
  <si>
    <t>34571451</t>
  </si>
  <si>
    <t>krabice pod omítku PVC přístrojová kruhová D 70mm hluboká</t>
  </si>
  <si>
    <t>432</t>
  </si>
  <si>
    <t>SJC</t>
  </si>
  <si>
    <t>Systém jednotného času</t>
  </si>
  <si>
    <t>742340003</t>
  </si>
  <si>
    <t>Montáž hlavních hodin jednotného času</t>
  </si>
  <si>
    <t>434</t>
  </si>
  <si>
    <t>39442007</t>
  </si>
  <si>
    <t>hodiny hlavní GPS synchronizace LED display</t>
  </si>
  <si>
    <t>436</t>
  </si>
  <si>
    <t>742340021</t>
  </si>
  <si>
    <t>Montáž školního zvonku</t>
  </si>
  <si>
    <t>438</t>
  </si>
  <si>
    <t>39491036</t>
  </si>
  <si>
    <t>zvonek 75V/0,04A dvojitý čtyři ozvučnice bílý</t>
  </si>
  <si>
    <t>440</t>
  </si>
  <si>
    <t>39491037</t>
  </si>
  <si>
    <t>trafo zvonkové 2 samostatné výstupy 75V/1,5A</t>
  </si>
  <si>
    <t>442</t>
  </si>
  <si>
    <t>742340011</t>
  </si>
  <si>
    <t>Montáž přijímače synchronizovaného signálu</t>
  </si>
  <si>
    <t>444</t>
  </si>
  <si>
    <t>39491030</t>
  </si>
  <si>
    <t>přijímač GPS s příslušenstvím</t>
  </si>
  <si>
    <t>446</t>
  </si>
  <si>
    <t>742340001</t>
  </si>
  <si>
    <t>Montáž závěsných hodin</t>
  </si>
  <si>
    <t>448</t>
  </si>
  <si>
    <t>39444018</t>
  </si>
  <si>
    <t>hodiny podružné interiérové ručičkové analogové oboustranné závěs boční a stropní čtvercové 40x40cm řízené ML24 tichý chod</t>
  </si>
  <si>
    <t>450</t>
  </si>
  <si>
    <t>742340002</t>
  </si>
  <si>
    <t>Montáž nástěnných hodin</t>
  </si>
  <si>
    <t>452</t>
  </si>
  <si>
    <t>39444003</t>
  </si>
  <si>
    <t>hodiny podružné interiérové ručičkové analogové jednostranné nástěnné čtvercové 40x40cm řízené ML24 tichý chod</t>
  </si>
  <si>
    <t>454</t>
  </si>
  <si>
    <t>456</t>
  </si>
  <si>
    <t>458</t>
  </si>
  <si>
    <t>460</t>
  </si>
  <si>
    <t>462</t>
  </si>
  <si>
    <t>464</t>
  </si>
  <si>
    <t>54879420</t>
  </si>
  <si>
    <t>hmoždinka kovová do pórobetonu, požární odolnost, 6x32</t>
  </si>
  <si>
    <t>466</t>
  </si>
  <si>
    <t>SLP</t>
  </si>
  <si>
    <t>Společné náklady pro slaboproudé elektroinstalace</t>
  </si>
  <si>
    <t>HZS3221</t>
  </si>
  <si>
    <t>Hodinová zúčtovací sazba montér slaboproudých zařízení</t>
  </si>
  <si>
    <t>468</t>
  </si>
  <si>
    <t>Poznámka k položce:_x000d_
Poznámka k položce: Odborná demontáž slaboproudých systémů.</t>
  </si>
  <si>
    <t>HZS4232</t>
  </si>
  <si>
    <t>Hodinová zúčtovací sazba technik odborný</t>
  </si>
  <si>
    <t>472</t>
  </si>
  <si>
    <t>Poznámka k položce:_x000d_
Poznámka k položce: Příprava systémů pro připojení na stávající technologie.</t>
  </si>
  <si>
    <t>HZS4212</t>
  </si>
  <si>
    <t>Hodinová zúčtovací sazba revizní technik specialista</t>
  </si>
  <si>
    <t>474</t>
  </si>
  <si>
    <t>Poznámka k položce:_x000d_
Poznámka k položce: Kontrola systémů před uvedením do provozu.</t>
  </si>
  <si>
    <t>998742102</t>
  </si>
  <si>
    <t>Přesun hmot tonážní pro slaboproud v objektech v do 12 m</t>
  </si>
  <si>
    <t>484</t>
  </si>
  <si>
    <t>998742194</t>
  </si>
  <si>
    <t>Příplatek k přesunu hmot tonážnímu pro slaboproud za zvětšený přesun do 1000 m</t>
  </si>
  <si>
    <t>486</t>
  </si>
  <si>
    <t>998742199</t>
  </si>
  <si>
    <t>Příplatek k přesunu hmot tonážnímu pro slaboproud za zvětšený přesun ZKD 1000 m</t>
  </si>
  <si>
    <t>488</t>
  </si>
  <si>
    <t>D.1.4.f.3 - Mechatronický zámkový systém</t>
  </si>
  <si>
    <t>742 - Elektroinstalace - slaboproud</t>
  </si>
  <si>
    <t xml:space="preserve">    MCV - Mechatronické cylindrické vložky </t>
  </si>
  <si>
    <t xml:space="preserve">    INST - Instalalce mechatronického systému</t>
  </si>
  <si>
    <t>MCV</t>
  </si>
  <si>
    <t xml:space="preserve">Mechatronické cylindrické vložky </t>
  </si>
  <si>
    <t>R.MAT.MCV001</t>
  </si>
  <si>
    <t>2stranná, 2stranně elektronická, do interiéru</t>
  </si>
  <si>
    <t>RMAT 2024 02</t>
  </si>
  <si>
    <t>Poznámka k položce:_x000d_
Poznámka k položce: bezpečnostní třída RC4 dle ČSN EN1627-1630, s funkcí času</t>
  </si>
  <si>
    <t>R.MAT.MCV002</t>
  </si>
  <si>
    <t>2stranná, 2stranně elektronická, do interiéru/exteriér</t>
  </si>
  <si>
    <t>R.MAT.MCV003</t>
  </si>
  <si>
    <t>Pasivní uživatelský klíč</t>
  </si>
  <si>
    <t>Poznámka k položce:_x000d_
Poznámka k položce: barva: šedá, tmavě modrá, světle modrá, červená, tmavě zelená, žlutá</t>
  </si>
  <si>
    <t>R.MAT.MCV004</t>
  </si>
  <si>
    <t>Software pro správu systému</t>
  </si>
  <si>
    <t>Poznámka k položce:_x000d_
Poznámka k položce: umožňuje správu off-line komponentů (vložky, off-line čtečky, elektronické sady klik) a šíření přístupových práv virtuální sítí pomocí online čtečky, bez omezení počtu komponentů v rámci systému, český jazyk</t>
  </si>
  <si>
    <t>R.MAT.MCV005</t>
  </si>
  <si>
    <t>Programovací jednotka s příslušenstvím</t>
  </si>
  <si>
    <t>R.MAT.MCV006</t>
  </si>
  <si>
    <t>Online čtečka</t>
  </si>
  <si>
    <t>Poznámka k položce:_x000d_
Poznámka k položce: online čtečka, oddělená řídící jednotka, ovládací relais, černá</t>
  </si>
  <si>
    <t>R.MAT.MCV007</t>
  </si>
  <si>
    <t>Montážní krabice</t>
  </si>
  <si>
    <t>Poznámka k položce:_x000d_
Poznámka k položce: povrchová montážní krabice čtečky, černá</t>
  </si>
  <si>
    <t>R.MAT.MCV008</t>
  </si>
  <si>
    <t>Komunikační rozhraní COM - server</t>
  </si>
  <si>
    <t>Poznámka k položce:_x000d_
Poznámka k položce: rozhraní mezi software a čtečkou</t>
  </si>
  <si>
    <t>R.MAT.MCV009</t>
  </si>
  <si>
    <t>Instalační box</t>
  </si>
  <si>
    <t>Poznámka k položce:_x000d_
Poznámka k položce: celoplechová skříňka ke svislé montáži na zeď do interiéru, vstupy pro kabely shora, zásuvka 230V z boku, umožňující komfortní propojení až 3 on-line čteček na jeden COM-Server. Integrovaný síťový zdroj pro čtečky i COM-server. COM-server není obsažen</t>
  </si>
  <si>
    <t>INST</t>
  </si>
  <si>
    <t>Instalalce mechatronického systému</t>
  </si>
  <si>
    <t>R.MON-MCV001</t>
  </si>
  <si>
    <t>Instalace softwaru+databáze</t>
  </si>
  <si>
    <t>RMON 2024 02</t>
  </si>
  <si>
    <t>R.MON-MCV002</t>
  </si>
  <si>
    <t>Instalace mechatronické vložky</t>
  </si>
  <si>
    <t>R.MON-MCV003</t>
  </si>
  <si>
    <t>Instalace, zapojení, oživení on-line čtečky</t>
  </si>
  <si>
    <t>R.MON-MCV004</t>
  </si>
  <si>
    <t>Zaškolení obsluhy softwaru</t>
  </si>
  <si>
    <t>R.MON-MCV005</t>
  </si>
  <si>
    <t>Zaměření mechatronické vložky</t>
  </si>
  <si>
    <t>R.MON-MCV006</t>
  </si>
  <si>
    <t>Dopravné</t>
  </si>
  <si>
    <t>R.MON-MCV007</t>
  </si>
  <si>
    <t>Likvidace odpadu, vedlejší náklady</t>
  </si>
  <si>
    <t>D.1.4.h - Kompresorovna a rozvody stlašeného vzduchu</t>
  </si>
  <si>
    <t xml:space="preserve">    STLV - Stlačený vzduch			_x000d_
</t>
  </si>
  <si>
    <t>STLV</t>
  </si>
  <si>
    <t xml:space="preserve">Stlačený vzduch			_x000d_
</t>
  </si>
  <si>
    <t>Pol 1</t>
  </si>
  <si>
    <t>Šroubový kompresor 15 kW, 10 bar, výkon 60 - 120 m3/h, plynulá regulace otáček frekvenčním měničem, přímý bezeztrátový pohon 1:1, vysoce efektivní elektromotor IE4 s permanentními magnety a olejovým chlazením a elektronická řídicí jednotka ve standardu, v</t>
  </si>
  <si>
    <t>1707323185</t>
  </si>
  <si>
    <t>Pol 2</t>
  </si>
  <si>
    <t>Kondenzační sušička, TRB +3°C, průtok 180 Nm3/h při 7 bar, příkon 500W</t>
  </si>
  <si>
    <t>1484592026</t>
  </si>
  <si>
    <t>Pol 3</t>
  </si>
  <si>
    <t>Cyklónový odlučovač AAFC-120, průtok při 7 bar 120Nm3/h + automatický elektronický odpouštěč kondenzátu</t>
  </si>
  <si>
    <t>1437972918</t>
  </si>
  <si>
    <t>Pol 4</t>
  </si>
  <si>
    <t>Předfiltr 1 µm AAFR-120, průtok při 7 bar 120Nm3/h + automatický elektronický odpouštěč kondenzátu</t>
  </si>
  <si>
    <t>1594869352</t>
  </si>
  <si>
    <t>Pol 5</t>
  </si>
  <si>
    <t>Mikrofiltr 0,1 µm AAFM-120, průtok při 7 bar 120Nm3/h + automatický elektronický odpouštěč kondenzátu EMD12</t>
  </si>
  <si>
    <t>-1726319338</t>
  </si>
  <si>
    <t>Pol 6</t>
  </si>
  <si>
    <t>Separátor voda - olej WOS-4, zbytkový olej 10 ppm, dvoustupňová separace za použití oleofilního PP-filtru a aktivního uhlí</t>
  </si>
  <si>
    <t>1999354536</t>
  </si>
  <si>
    <t>Pol 7</t>
  </si>
  <si>
    <t>Automatický elektronický odpouštěč kondenzátu , odpouštění 12 l/h při 7 bar, automatické řízení chodu, detekce závad a bez vypouštění vzduchu</t>
  </si>
  <si>
    <t>-386364465</t>
  </si>
  <si>
    <t>Pol 8</t>
  </si>
  <si>
    <t>MT-KS - Propojovací materiál - kompresorová stanice - hadice flexibilní, armatury, šroubení, kotvící a drobný montážní materiál</t>
  </si>
  <si>
    <t>-2037046217</t>
  </si>
  <si>
    <t>Pol 9</t>
  </si>
  <si>
    <t>MT-KOND - Materiál kondenzát - hadičky, nástrčné spojky, armatury a drobný montážní materiál</t>
  </si>
  <si>
    <t>-1438456680</t>
  </si>
  <si>
    <t>Pol 10</t>
  </si>
  <si>
    <t>VZT-KS - Vzduchotechnika kompresorové stanice včetně instalace a uvedení do provozu - nasávací protidešťová žaluzie 800x60000mm + uzavírací klapka - 1kpl, výstupní protidešťová žaluzie 600x600mm - 1kpl, odtahový ventilátor 230V - 1kpl, kotvící a upevňovac</t>
  </si>
  <si>
    <t>-595121180</t>
  </si>
  <si>
    <t>Pol 11</t>
  </si>
  <si>
    <t>PT-DN40 - Trubky - hliníková slitina EN AW 6063 T5; z vnější strany práškově lakované – modrá barva RAL 5015, d40,1x1,8mm, PN16</t>
  </si>
  <si>
    <t>bm</t>
  </si>
  <si>
    <t>1450355198</t>
  </si>
  <si>
    <t>Pol 12</t>
  </si>
  <si>
    <t>PT-DN25 - Trubky - hliníková slitina EN AW 6063 T5; z vnější strany práškově lakované – modrá barva RAL 5015, d25,1x1,3mm, PN16</t>
  </si>
  <si>
    <t>1889618135</t>
  </si>
  <si>
    <t>Pol 13</t>
  </si>
  <si>
    <t>PT-DN25 - Trubka ocelová - uvnitř i vně zinkovaná, DN40, PN16</t>
  </si>
  <si>
    <t>49316908</t>
  </si>
  <si>
    <t>Pol 14</t>
  </si>
  <si>
    <t>PT-DN25 - Trubka ocelová - uvnitř i vně zinkovaná, DN50, PN16</t>
  </si>
  <si>
    <t>1312371487</t>
  </si>
  <si>
    <t>Pol 15</t>
  </si>
  <si>
    <t>SP-DN50 - Spojky, tvarovky hliníková slitina A360 a další potrubní součásti - DN40</t>
  </si>
  <si>
    <t>-1718369698</t>
  </si>
  <si>
    <t>Pol 16</t>
  </si>
  <si>
    <t>SP-DN32 - Spojky, tvarovky hliníková slitina A360 a další potrubní součásti - DN25</t>
  </si>
  <si>
    <t>364901329</t>
  </si>
  <si>
    <t>Pol 17</t>
  </si>
  <si>
    <t>KK-DN40 - Kulový kohout s plným průtokem pro vzduch, ovládání páčkou, materiál mosaz, DN40, PN25</t>
  </si>
  <si>
    <t>-754767025</t>
  </si>
  <si>
    <t>Pol 18</t>
  </si>
  <si>
    <t>KK-DN25 - Kulový kohout s plným průtokem pro vzduch, ovládání páčkou, materiál mosaz, DN25, PN25</t>
  </si>
  <si>
    <t>271485909</t>
  </si>
  <si>
    <t>Pol 19</t>
  </si>
  <si>
    <t>KK-DN20 - Kulový kohout s plným průtokem pro vzduch, ovládání páčkou, materiál mosaz, DN20, PN25</t>
  </si>
  <si>
    <t>891061656</t>
  </si>
  <si>
    <t>Pol 20</t>
  </si>
  <si>
    <t>RSV-SV1-SV13 - svody k technologii s koncovým vybavením - odbočky 1 - 13 - DN25 z hlavní páteře DN40/DN25: 1x šroubení, 1x ukončovací krabice EVD + 2x rychlospojka ES - DN7,2 a drobný montážní materiál</t>
  </si>
  <si>
    <t>-1699155512</t>
  </si>
  <si>
    <t>Pol.20a</t>
  </si>
  <si>
    <t>RSV-SV14-SV18 - svody k technologii - odbočky č. 14 - 18 - regulátor tlaku DM - připojení G3/8"(rozsah regulace 0 - 12 bar) včetně manometru, rychlospojky a vsuvky DN7,2 a drobný montážní materiál</t>
  </si>
  <si>
    <t>-704614122</t>
  </si>
  <si>
    <t>Pol 21</t>
  </si>
  <si>
    <t>ZN-PT - Značení potrubí - štítky pro značení potrubí</t>
  </si>
  <si>
    <t>-1794828526</t>
  </si>
  <si>
    <t>Pol 22</t>
  </si>
  <si>
    <t>POZ - Protipožární utěsnění</t>
  </si>
  <si>
    <t>-1479737282</t>
  </si>
  <si>
    <t>Pol 23</t>
  </si>
  <si>
    <t>MT-SP - Montážní, spojovací a těsnící materiál</t>
  </si>
  <si>
    <t>-775559941</t>
  </si>
  <si>
    <t>Pol 24</t>
  </si>
  <si>
    <t>MT-PR - Montážní práce - instalace technologie a potrubních rozvodů v kompresorové stanici a praktických učebnách ISŠTE, doprava, ubytování techniků, zaškolení obsluhy a dokumentace skutečného provedení</t>
  </si>
  <si>
    <t>1128280455</t>
  </si>
  <si>
    <t>Pol 25</t>
  </si>
  <si>
    <t>ST-ZR - Stroje a zařízení - pronájem plošin/lešení</t>
  </si>
  <si>
    <t>1845032882</t>
  </si>
  <si>
    <t>Pol 26</t>
  </si>
  <si>
    <t>RV-ZK - Revize a zkoušky - zkoušky pevnosti a těsnosti, výchozí revize</t>
  </si>
  <si>
    <t>-586628172</t>
  </si>
  <si>
    <t>Pol 27</t>
  </si>
  <si>
    <t>OST - Ostatní nespecifikované služby a materiál</t>
  </si>
  <si>
    <t>-1179287439</t>
  </si>
  <si>
    <t xml:space="preserve">Poznámka k položce:_x000d_
např. zednické výpomoci </t>
  </si>
  <si>
    <t>D.1.4.i - Rozvody technických plynů</t>
  </si>
  <si>
    <t>RTP - Rozvody technických plynů</t>
  </si>
  <si>
    <t xml:space="preserve">    D2 - Druh plynu: Kyslík</t>
  </si>
  <si>
    <t xml:space="preserve">    D3 - Druh plynu: acetylen</t>
  </si>
  <si>
    <t xml:space="preserve">    D4 - Druh plynu: Oxid uhličitý</t>
  </si>
  <si>
    <t xml:space="preserve">    D5 - Ostatní</t>
  </si>
  <si>
    <t>RTP</t>
  </si>
  <si>
    <t>Druh plynu: Kyslík</t>
  </si>
  <si>
    <t>D2-Pol1</t>
  </si>
  <si>
    <t>Dodávka a montáž trubka ocelová svařovaná tř. 17 nerez 304, rozměr 18x1,5</t>
  </si>
  <si>
    <t>-1167379438</t>
  </si>
  <si>
    <t>D2-Pol2</t>
  </si>
  <si>
    <t>Dodávka a montáž trubka ocelová svařovaná tř. 17 nerez 304, rozměr 26,9x1,6</t>
  </si>
  <si>
    <t>-1872942326</t>
  </si>
  <si>
    <t>D2-Pol3</t>
  </si>
  <si>
    <t>Dodávka tvarovky nerez</t>
  </si>
  <si>
    <t>-1452444544</t>
  </si>
  <si>
    <t>D2-Pol4</t>
  </si>
  <si>
    <t>Dodávka a montáž chránička potrubí ocelová trubka tř. 17, utěsnění protipožární ucpávkou dle předpisů PO bez omezení dilatační schopnosti potrubí, DN25/0,5m</t>
  </si>
  <si>
    <t>-920923377</t>
  </si>
  <si>
    <t>D2-Pol5</t>
  </si>
  <si>
    <t>Dodávka a montáž chránička potrubí ocelová trubka tř. 17, utěsnění protipožární ucpávkou dle předpisů PO bez omezení dilatační schopnosti potrubí, DN40/0,5m</t>
  </si>
  <si>
    <t>-1072958268</t>
  </si>
  <si>
    <t>D2-Pol6</t>
  </si>
  <si>
    <t>Dodávka a montáž tlaková stanice pro kyslík, 300/20 bar pro připojení 2x3 tlakových lahví, manuální přepínání, včetně tlakových hadic a držáku tlakových lahví. Součástí redukčního panelu jsou vstupní vysokotlaké uzavírací ventily, odtlakovací ventily, výs</t>
  </si>
  <si>
    <t>-2109089782</t>
  </si>
  <si>
    <t>D2-Pol7</t>
  </si>
  <si>
    <t>Dodávka a montáž pentil pojistný ventil otevírací přetlak 16 bar</t>
  </si>
  <si>
    <t>-1848190969</t>
  </si>
  <si>
    <t>D2-Pol8</t>
  </si>
  <si>
    <t xml:space="preserve">Dodávka a montáž kulový kohout DN15 (G1/2") PN63 </t>
  </si>
  <si>
    <t>304392114</t>
  </si>
  <si>
    <t>D2-Pol9</t>
  </si>
  <si>
    <t>Dodávka a montáž odběrné místo pro kyslík (vstupní kulový kohout G3/8“, redukční ventil, výstup G1/4“, bezpečnostní pojistka vč. hadicového nástavce)</t>
  </si>
  <si>
    <t>-1471152369</t>
  </si>
  <si>
    <t>D2-Pol10</t>
  </si>
  <si>
    <t>Propláchnutí rozvodu dusíkem</t>
  </si>
  <si>
    <t>m tr.</t>
  </si>
  <si>
    <t>-2033770916</t>
  </si>
  <si>
    <t>D2-Pol11</t>
  </si>
  <si>
    <t>Ochranný plyn pro svařování potrubí</t>
  </si>
  <si>
    <t>-1902913933</t>
  </si>
  <si>
    <t>D2-Pol12</t>
  </si>
  <si>
    <t>Značení potrubí</t>
  </si>
  <si>
    <t>-1969060054</t>
  </si>
  <si>
    <t>D2-Pol13</t>
  </si>
  <si>
    <t>Konzole a příchytný materiál</t>
  </si>
  <si>
    <t>-110586581</t>
  </si>
  <si>
    <t>D2-Pol14</t>
  </si>
  <si>
    <t>Závěrečná tlaková zkouška</t>
  </si>
  <si>
    <t>-474771628</t>
  </si>
  <si>
    <t>Druh plynu: acetylen</t>
  </si>
  <si>
    <t>D3-Pol1</t>
  </si>
  <si>
    <t>1246175536</t>
  </si>
  <si>
    <t>D3-Pol2</t>
  </si>
  <si>
    <t>492110834</t>
  </si>
  <si>
    <t>D3-Pol3</t>
  </si>
  <si>
    <t>592713572</t>
  </si>
  <si>
    <t>D3-Pol4</t>
  </si>
  <si>
    <t>-935241329</t>
  </si>
  <si>
    <t>D3-Pol5</t>
  </si>
  <si>
    <t>208337495</t>
  </si>
  <si>
    <t>D3-Pol6</t>
  </si>
  <si>
    <t>Dodávka a montáž tlaková stanice pro acetylen, 25/1,5 bar pro připojení 2x3 tlakových lahví, včetně tlakových hadic a držáku tlakových lahví. Součástí redukčního panelu jsou vstupní vysokotlaké uzavírací ventily, odtlakovací ventily, filtry, výstupní redu</t>
  </si>
  <si>
    <t>-223711822</t>
  </si>
  <si>
    <t>D3-Pol7</t>
  </si>
  <si>
    <t>Dodávka a montáž pentil pojistný ventil, otevírací přetlak 1,5 bar</t>
  </si>
  <si>
    <t>555313441</t>
  </si>
  <si>
    <t>D3-Pol8</t>
  </si>
  <si>
    <t>1222617488</t>
  </si>
  <si>
    <t>D3-Pol9</t>
  </si>
  <si>
    <t>Dodávka a montáž odběrné místo pro acetylen (vstupní kulový kohout G3/8“LH, redukční ventil, výstup G3/8“LH, bezpečnostní pojistka vč. hadicového nástavce)</t>
  </si>
  <si>
    <t>474449887</t>
  </si>
  <si>
    <t>D3-Pol10</t>
  </si>
  <si>
    <t>-226953172</t>
  </si>
  <si>
    <t>D3-Pol11</t>
  </si>
  <si>
    <t>-2129201601</t>
  </si>
  <si>
    <t>D3-Pol12</t>
  </si>
  <si>
    <t>151252198</t>
  </si>
  <si>
    <t>D3-Pol13</t>
  </si>
  <si>
    <t>-821526882</t>
  </si>
  <si>
    <t>D3-Pol14</t>
  </si>
  <si>
    <t>-2137046257</t>
  </si>
  <si>
    <t>Druh plynu: Oxid uhličitý</t>
  </si>
  <si>
    <t>D4-Pol1</t>
  </si>
  <si>
    <t>602579855</t>
  </si>
  <si>
    <t>D4-Pol2</t>
  </si>
  <si>
    <t>651223432</t>
  </si>
  <si>
    <t>D4-Pol3</t>
  </si>
  <si>
    <t>-166488225</t>
  </si>
  <si>
    <t>D4-Pol4</t>
  </si>
  <si>
    <t>927510408</t>
  </si>
  <si>
    <t>D4-Pol5</t>
  </si>
  <si>
    <t>Dodávka a montáž tlaková stanice pro CO2, 300/20 bar včetně el. ohřevu 230V/200W, pro připojení 2x4 tlakových lahví, včetně tlakových hadic a držáku tlakových lahví. Součástí redukčního panelu jsou vstupní vysokotlaké uzavírací ventily, odtlakovací ventil</t>
  </si>
  <si>
    <t>219779421</t>
  </si>
  <si>
    <t>D4-Pol6</t>
  </si>
  <si>
    <t>Dodávka a montáž pentil pojistný ventil, otevírací přetlak 16 bar</t>
  </si>
  <si>
    <t>-42147375</t>
  </si>
  <si>
    <t>D4-Pol7</t>
  </si>
  <si>
    <t>Dodávka a montáž odběrné místo pro CO2 (vstupní kulový kohout G3/8“, redukční ventil, výstup G3/8“ vč. hadicového nástavce)</t>
  </si>
  <si>
    <t>-1848685707</t>
  </si>
  <si>
    <t>D4-Pol8</t>
  </si>
  <si>
    <t>-643619784</t>
  </si>
  <si>
    <t>D4-Pol9</t>
  </si>
  <si>
    <t>1836976556</t>
  </si>
  <si>
    <t>D4-Pol10</t>
  </si>
  <si>
    <t>-229456942</t>
  </si>
  <si>
    <t>D4-Pol11</t>
  </si>
  <si>
    <t>-1219744295</t>
  </si>
  <si>
    <t>D4-Pol12</t>
  </si>
  <si>
    <t>-995143800</t>
  </si>
  <si>
    <t>D5</t>
  </si>
  <si>
    <t>Zkoušky potrubí, revize</t>
  </si>
  <si>
    <t>-2064806097</t>
  </si>
  <si>
    <t>Zkouška TIČR vysokotlakého rozvodu acetylenu</t>
  </si>
  <si>
    <t>-1476038771</t>
  </si>
  <si>
    <t>Dopravné, přeprava materiálu</t>
  </si>
  <si>
    <t>-1386141994</t>
  </si>
  <si>
    <t>Požární ucpávka</t>
  </si>
  <si>
    <t>-1880392283</t>
  </si>
  <si>
    <t xml:space="preserve">Zednické výpomoci </t>
  </si>
  <si>
    <t>-1929465315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</si>
  <si>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</si>
  <si>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</si>
  <si>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</si>
  <si>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</si>
  <si>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</si>
  <si>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</si>
  <si>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VRN1</t>
  </si>
  <si>
    <t>Průzkumné, geodetické a projektové práce</t>
  </si>
  <si>
    <t>013254000</t>
  </si>
  <si>
    <t>Dokumentace skutečného provedení stavby</t>
  </si>
  <si>
    <t>1024</t>
  </si>
  <si>
    <t>484546999</t>
  </si>
  <si>
    <t>01329400R1</t>
  </si>
  <si>
    <t xml:space="preserve">Výrobní  dokumentace</t>
  </si>
  <si>
    <t>1642057672</t>
  </si>
  <si>
    <t>Poznámka k položce:_x000d_
výrobní dokumentace dodavatele např. k výrobě OK_x000d_
výrobní dokumentace-zapojovací schémata řídících systémů</t>
  </si>
  <si>
    <t>01329400R2</t>
  </si>
  <si>
    <t>Zpracování návrhů provozních řádů příslušných zařízení dodavatelem stavby</t>
  </si>
  <si>
    <t>1413768692</t>
  </si>
  <si>
    <t>VRN3</t>
  </si>
  <si>
    <t>030001000</t>
  </si>
  <si>
    <t>-200788713</t>
  </si>
  <si>
    <t>034002000</t>
  </si>
  <si>
    <t>Zabezpečení staveniště</t>
  </si>
  <si>
    <t>540772266</t>
  </si>
  <si>
    <t>034503000</t>
  </si>
  <si>
    <t>Informační tabule na staveništi</t>
  </si>
  <si>
    <t>1237316079</t>
  </si>
  <si>
    <t>039002000</t>
  </si>
  <si>
    <t>Zrušení zařízení staveniště</t>
  </si>
  <si>
    <t>1824714958</t>
  </si>
  <si>
    <t>VRN4</t>
  </si>
  <si>
    <t>Inženýrská činnost</t>
  </si>
  <si>
    <t>044002000</t>
  </si>
  <si>
    <t>Revize revize dočasných objektů nebo zařízení staveniště</t>
  </si>
  <si>
    <t>-1870941095</t>
  </si>
  <si>
    <t>045002000</t>
  </si>
  <si>
    <t>Kompletační a koordinační činnost</t>
  </si>
  <si>
    <t>1217747190</t>
  </si>
  <si>
    <t>VRN7</t>
  </si>
  <si>
    <t>070001000</t>
  </si>
  <si>
    <t>-1852543855</t>
  </si>
  <si>
    <t>VRN9</t>
  </si>
  <si>
    <t>09100200R</t>
  </si>
  <si>
    <t>Ostatní náklady související s objektem - úklid okolí dokončené stavby</t>
  </si>
  <si>
    <t>-1696688328</t>
  </si>
  <si>
    <t>094103000</t>
  </si>
  <si>
    <t>Náklady na vyklizení objektu</t>
  </si>
  <si>
    <t>-184270867</t>
  </si>
  <si>
    <t>090001000</t>
  </si>
  <si>
    <t>819950862</t>
  </si>
  <si>
    <t xml:space="preserve">Poznámka k položce:_x000d_
náklady na kompletaci dokladů ke kolaudaci stavby </t>
  </si>
  <si>
    <t>SEZNAM FIGUR</t>
  </si>
  <si>
    <t>Výměra</t>
  </si>
  <si>
    <t>Použití figury:</t>
  </si>
  <si>
    <t>SDKST</t>
  </si>
  <si>
    <t>Sádrokartonová předstěna</t>
  </si>
  <si>
    <t>předstěny m.č.2.37, 2.39</t>
  </si>
  <si>
    <t>(0,15+1,25)*0,813+2,9*0,938</t>
  </si>
  <si>
    <t>0,14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</si>
</sst>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3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5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5" fillId="0" borderId="0" xfId="0" applyNumberFormat="1" applyFont="1" applyAlignment="1" applyProtection="1">
      <alignment vertical="center"/>
    </xf>
    <xf numFmtId="0" fontId="24" fillId="0" borderId="0" xfId="0" applyFont="1" applyAlignment="1">
      <alignment horizontal="center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5" fillId="4" borderId="0" xfId="0" applyFont="1" applyFill="1" applyAlignment="1" applyProtection="1">
      <alignment horizontal="left" vertical="center"/>
    </xf>
    <xf numFmtId="4" fontId="25" fillId="4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6" fillId="0" borderId="12" xfId="0" applyNumberFormat="1" applyFont="1" applyBorder="1" applyAlignment="1" applyProtection="1"/>
    <xf numFmtId="166" fontId="36" fillId="0" borderId="13" xfId="0" applyNumberFormat="1" applyFont="1" applyBorder="1" applyAlignment="1" applyProtection="1"/>
    <xf numFmtId="4" fontId="37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4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4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4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4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1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6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/>
    </xf>
    <xf numFmtId="167" fontId="42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7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styles" Target="styles.xml" /><Relationship Id="rId23" Type="http://schemas.openxmlformats.org/officeDocument/2006/relationships/theme" Target="theme/theme1.xml" /><Relationship Id="rId24" Type="http://schemas.openxmlformats.org/officeDocument/2006/relationships/calcChain" Target="calcChain.xml" /><Relationship Id="rId2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hidden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6</v>
      </c>
    </row>
    <row r="5" s="1" customFormat="1" ht="12" customHeight="1">
      <c r="B5" s="22"/>
      <c r="C5" s="23"/>
      <c r="D5" s="27" t="s">
        <v>12</v>
      </c>
      <c r="E5" s="23"/>
      <c r="F5" s="23"/>
      <c r="G5" s="23"/>
      <c r="H5" s="23"/>
      <c r="I5" s="23"/>
      <c r="J5" s="23"/>
      <c r="K5" s="28" t="s">
        <v>13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14</v>
      </c>
      <c r="BS5" s="18" t="s">
        <v>6</v>
      </c>
    </row>
    <row r="6" s="1" customFormat="1" ht="36.96" customHeight="1">
      <c r="B6" s="22"/>
      <c r="C6" s="23"/>
      <c r="D6" s="30" t="s">
        <v>15</v>
      </c>
      <c r="E6" s="23"/>
      <c r="F6" s="23"/>
      <c r="G6" s="23"/>
      <c r="H6" s="23"/>
      <c r="I6" s="23"/>
      <c r="J6" s="23"/>
      <c r="K6" s="31" t="s">
        <v>16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17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18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19</v>
      </c>
      <c r="E8" s="23"/>
      <c r="F8" s="23"/>
      <c r="G8" s="23"/>
      <c r="H8" s="23"/>
      <c r="I8" s="23"/>
      <c r="J8" s="23"/>
      <c r="K8" s="28" t="s">
        <v>20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21</v>
      </c>
      <c r="AL8" s="23"/>
      <c r="AM8" s="23"/>
      <c r="AN8" s="34" t="s">
        <v>22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23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24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25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24</v>
      </c>
      <c r="AL13" s="23"/>
      <c r="AM13" s="23"/>
      <c r="AN13" s="35" t="s">
        <v>28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28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26</v>
      </c>
      <c r="AL14" s="23"/>
      <c r="AM14" s="23"/>
      <c r="AN14" s="35" t="s">
        <v>28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24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31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24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31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8" customHeight="1">
      <c r="B23" s="22"/>
      <c r="C23" s="23"/>
      <c r="D23" s="23"/>
      <c r="E23" s="37" t="s">
        <v>35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12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SO-703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15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Modernizace střediska praktického vyučování ISŠTE Sokolov, SO-703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19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Sokolov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21</v>
      </c>
      <c r="AJ87" s="41"/>
      <c r="AK87" s="41"/>
      <c r="AL87" s="41"/>
      <c r="AM87" s="80" t="str">
        <f>IF(AN8= "","",AN8)</f>
        <v>2. 4. 2025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6" customHeight="1">
      <c r="A89" s="39"/>
      <c r="B89" s="40"/>
      <c r="C89" s="33" t="s">
        <v>23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ISŠTE Sokolov, p.s.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29</v>
      </c>
      <c r="AJ89" s="41"/>
      <c r="AK89" s="41"/>
      <c r="AL89" s="41"/>
      <c r="AM89" s="81" t="str">
        <f>IF(E17="","",E17)</f>
        <v xml:space="preserve">DPT projekty 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6" customHeight="1">
      <c r="A90" s="39"/>
      <c r="B90" s="40"/>
      <c r="C90" s="33" t="s">
        <v>27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32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ROUND(AG95+SUM(AG96:AG98)+SUM(AG108:AG110)+SUM(AG113:AG115),2)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ROUND(AS95+SUM(AS96:AS98)+SUM(AS108:AS110)+SUM(AS113:AS115),2)</f>
        <v>0</v>
      </c>
      <c r="AT94" s="115">
        <f>ROUND(SUM(AV94:AW94),2)</f>
        <v>0</v>
      </c>
      <c r="AU94" s="116">
        <f>ROUND(AU95+SUM(AU96:AU98)+SUM(AU108:AU110)+SUM(AU113:AU115),5)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ROUND(AZ95+SUM(AZ96:AZ98)+SUM(AZ108:AZ110)+SUM(AZ113:AZ115),2)</f>
        <v>0</v>
      </c>
      <c r="BA94" s="115">
        <f>ROUND(BA95+SUM(BA96:BA98)+SUM(BA108:BA110)+SUM(BA113:BA115),2)</f>
        <v>0</v>
      </c>
      <c r="BB94" s="115">
        <f>ROUND(BB95+SUM(BB96:BB98)+SUM(BB108:BB110)+SUM(BB113:BB115),2)</f>
        <v>0</v>
      </c>
      <c r="BC94" s="115">
        <f>ROUND(BC95+SUM(BC96:BC98)+SUM(BC108:BC110)+SUM(BC113:BC115),2)</f>
        <v>0</v>
      </c>
      <c r="BD94" s="117">
        <f>ROUND(BD95+SUM(BD96:BD98)+SUM(BD108:BD110)+SUM(BD113:BD115),2)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4.4" customHeight="1">
      <c r="A95" s="120" t="s">
        <v>80</v>
      </c>
      <c r="B95" s="121"/>
      <c r="C95" s="122"/>
      <c r="D95" s="123" t="s">
        <v>81</v>
      </c>
      <c r="E95" s="123"/>
      <c r="F95" s="123"/>
      <c r="G95" s="123"/>
      <c r="H95" s="123"/>
      <c r="I95" s="124"/>
      <c r="J95" s="123" t="s">
        <v>82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'D.1.1 - Stavební část'!J32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83</v>
      </c>
      <c r="AR95" s="127"/>
      <c r="AS95" s="128">
        <v>0</v>
      </c>
      <c r="AT95" s="129">
        <f>ROUND(SUM(AV95:AW95),2)</f>
        <v>0</v>
      </c>
      <c r="AU95" s="130">
        <f>'D.1.1 - Stavební část'!P156</f>
        <v>0</v>
      </c>
      <c r="AV95" s="129">
        <f>'D.1.1 - Stavební část'!J35</f>
        <v>0</v>
      </c>
      <c r="AW95" s="129">
        <f>'D.1.1 - Stavební část'!J36</f>
        <v>0</v>
      </c>
      <c r="AX95" s="129">
        <f>'D.1.1 - Stavební část'!J37</f>
        <v>0</v>
      </c>
      <c r="AY95" s="129">
        <f>'D.1.1 - Stavební část'!J38</f>
        <v>0</v>
      </c>
      <c r="AZ95" s="129">
        <f>'D.1.1 - Stavební část'!F35</f>
        <v>0</v>
      </c>
      <c r="BA95" s="129">
        <f>'D.1.1 - Stavební část'!F36</f>
        <v>0</v>
      </c>
      <c r="BB95" s="129">
        <f>'D.1.1 - Stavební část'!F37</f>
        <v>0</v>
      </c>
      <c r="BC95" s="129">
        <f>'D.1.1 - Stavební část'!F38</f>
        <v>0</v>
      </c>
      <c r="BD95" s="131">
        <f>'D.1.1 - Stavební část'!F39</f>
        <v>0</v>
      </c>
      <c r="BE95" s="7"/>
      <c r="BT95" s="132" t="s">
        <v>84</v>
      </c>
      <c r="BV95" s="132" t="s">
        <v>78</v>
      </c>
      <c r="BW95" s="132" t="s">
        <v>85</v>
      </c>
      <c r="BX95" s="132" t="s">
        <v>5</v>
      </c>
      <c r="CL95" s="132" t="s">
        <v>1</v>
      </c>
      <c r="CM95" s="132" t="s">
        <v>86</v>
      </c>
    </row>
    <row r="96" s="7" customFormat="1" ht="14.4" customHeight="1">
      <c r="A96" s="120" t="s">
        <v>80</v>
      </c>
      <c r="B96" s="121"/>
      <c r="C96" s="122"/>
      <c r="D96" s="123" t="s">
        <v>87</v>
      </c>
      <c r="E96" s="123"/>
      <c r="F96" s="123"/>
      <c r="G96" s="123"/>
      <c r="H96" s="123"/>
      <c r="I96" s="124"/>
      <c r="J96" s="123" t="s">
        <v>88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'D.1.4.a - Zdravotně techn...'!J32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83</v>
      </c>
      <c r="AR96" s="127"/>
      <c r="AS96" s="128">
        <v>0</v>
      </c>
      <c r="AT96" s="129">
        <f>ROUND(SUM(AV96:AW96),2)</f>
        <v>0</v>
      </c>
      <c r="AU96" s="130">
        <f>'D.1.4.a - Zdravotně techn...'!P134</f>
        <v>0</v>
      </c>
      <c r="AV96" s="129">
        <f>'D.1.4.a - Zdravotně techn...'!J35</f>
        <v>0</v>
      </c>
      <c r="AW96" s="129">
        <f>'D.1.4.a - Zdravotně techn...'!J36</f>
        <v>0</v>
      </c>
      <c r="AX96" s="129">
        <f>'D.1.4.a - Zdravotně techn...'!J37</f>
        <v>0</v>
      </c>
      <c r="AY96" s="129">
        <f>'D.1.4.a - Zdravotně techn...'!J38</f>
        <v>0</v>
      </c>
      <c r="AZ96" s="129">
        <f>'D.1.4.a - Zdravotně techn...'!F35</f>
        <v>0</v>
      </c>
      <c r="BA96" s="129">
        <f>'D.1.4.a - Zdravotně techn...'!F36</f>
        <v>0</v>
      </c>
      <c r="BB96" s="129">
        <f>'D.1.4.a - Zdravotně techn...'!F37</f>
        <v>0</v>
      </c>
      <c r="BC96" s="129">
        <f>'D.1.4.a - Zdravotně techn...'!F38</f>
        <v>0</v>
      </c>
      <c r="BD96" s="131">
        <f>'D.1.4.a - Zdravotně techn...'!F39</f>
        <v>0</v>
      </c>
      <c r="BE96" s="7"/>
      <c r="BT96" s="132" t="s">
        <v>84</v>
      </c>
      <c r="BV96" s="132" t="s">
        <v>78</v>
      </c>
      <c r="BW96" s="132" t="s">
        <v>89</v>
      </c>
      <c r="BX96" s="132" t="s">
        <v>5</v>
      </c>
      <c r="CL96" s="132" t="s">
        <v>1</v>
      </c>
      <c r="CM96" s="132" t="s">
        <v>86</v>
      </c>
    </row>
    <row r="97" s="7" customFormat="1" ht="14.4" customHeight="1">
      <c r="A97" s="120" t="s">
        <v>80</v>
      </c>
      <c r="B97" s="121"/>
      <c r="C97" s="122"/>
      <c r="D97" s="123" t="s">
        <v>90</v>
      </c>
      <c r="E97" s="123"/>
      <c r="F97" s="123"/>
      <c r="G97" s="123"/>
      <c r="H97" s="123"/>
      <c r="I97" s="124"/>
      <c r="J97" s="123" t="s">
        <v>91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'D1.4.b - Vytápění'!J32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83</v>
      </c>
      <c r="AR97" s="127"/>
      <c r="AS97" s="128">
        <v>0</v>
      </c>
      <c r="AT97" s="129">
        <f>ROUND(SUM(AV97:AW97),2)</f>
        <v>0</v>
      </c>
      <c r="AU97" s="130">
        <f>'D1.4.b - Vytápění'!P138</f>
        <v>0</v>
      </c>
      <c r="AV97" s="129">
        <f>'D1.4.b - Vytápění'!J35</f>
        <v>0</v>
      </c>
      <c r="AW97" s="129">
        <f>'D1.4.b - Vytápění'!J36</f>
        <v>0</v>
      </c>
      <c r="AX97" s="129">
        <f>'D1.4.b - Vytápění'!J37</f>
        <v>0</v>
      </c>
      <c r="AY97" s="129">
        <f>'D1.4.b - Vytápění'!J38</f>
        <v>0</v>
      </c>
      <c r="AZ97" s="129">
        <f>'D1.4.b - Vytápění'!F35</f>
        <v>0</v>
      </c>
      <c r="BA97" s="129">
        <f>'D1.4.b - Vytápění'!F36</f>
        <v>0</v>
      </c>
      <c r="BB97" s="129">
        <f>'D1.4.b - Vytápění'!F37</f>
        <v>0</v>
      </c>
      <c r="BC97" s="129">
        <f>'D1.4.b - Vytápění'!F38</f>
        <v>0</v>
      </c>
      <c r="BD97" s="131">
        <f>'D1.4.b - Vytápění'!F39</f>
        <v>0</v>
      </c>
      <c r="BE97" s="7"/>
      <c r="BT97" s="132" t="s">
        <v>84</v>
      </c>
      <c r="BV97" s="132" t="s">
        <v>78</v>
      </c>
      <c r="BW97" s="132" t="s">
        <v>92</v>
      </c>
      <c r="BX97" s="132" t="s">
        <v>5</v>
      </c>
      <c r="CL97" s="132" t="s">
        <v>1</v>
      </c>
      <c r="CM97" s="132" t="s">
        <v>86</v>
      </c>
    </row>
    <row r="98" s="7" customFormat="1" ht="14.4" customHeight="1">
      <c r="A98" s="7"/>
      <c r="B98" s="121"/>
      <c r="C98" s="122"/>
      <c r="D98" s="123" t="s">
        <v>93</v>
      </c>
      <c r="E98" s="123"/>
      <c r="F98" s="123"/>
      <c r="G98" s="123"/>
      <c r="H98" s="123"/>
      <c r="I98" s="124"/>
      <c r="J98" s="123" t="s">
        <v>94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33">
        <f>ROUND(SUM(AG99:AG107),2)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83</v>
      </c>
      <c r="AR98" s="127"/>
      <c r="AS98" s="128">
        <f>ROUND(SUM(AS99:AS107),2)</f>
        <v>0</v>
      </c>
      <c r="AT98" s="129">
        <f>ROUND(SUM(AV98:AW98),2)</f>
        <v>0</v>
      </c>
      <c r="AU98" s="130">
        <f>ROUND(SUM(AU99:AU107),5)</f>
        <v>0</v>
      </c>
      <c r="AV98" s="129">
        <f>ROUND(AZ98*L29,2)</f>
        <v>0</v>
      </c>
      <c r="AW98" s="129">
        <f>ROUND(BA98*L30,2)</f>
        <v>0</v>
      </c>
      <c r="AX98" s="129">
        <f>ROUND(BB98*L29,2)</f>
        <v>0</v>
      </c>
      <c r="AY98" s="129">
        <f>ROUND(BC98*L30,2)</f>
        <v>0</v>
      </c>
      <c r="AZ98" s="129">
        <f>ROUND(SUM(AZ99:AZ107),2)</f>
        <v>0</v>
      </c>
      <c r="BA98" s="129">
        <f>ROUND(SUM(BA99:BA107),2)</f>
        <v>0</v>
      </c>
      <c r="BB98" s="129">
        <f>ROUND(SUM(BB99:BB107),2)</f>
        <v>0</v>
      </c>
      <c r="BC98" s="129">
        <f>ROUND(SUM(BC99:BC107),2)</f>
        <v>0</v>
      </c>
      <c r="BD98" s="131">
        <f>ROUND(SUM(BD99:BD107),2)</f>
        <v>0</v>
      </c>
      <c r="BE98" s="7"/>
      <c r="BS98" s="132" t="s">
        <v>75</v>
      </c>
      <c r="BT98" s="132" t="s">
        <v>84</v>
      </c>
      <c r="BU98" s="132" t="s">
        <v>77</v>
      </c>
      <c r="BV98" s="132" t="s">
        <v>78</v>
      </c>
      <c r="BW98" s="132" t="s">
        <v>95</v>
      </c>
      <c r="BX98" s="132" t="s">
        <v>5</v>
      </c>
      <c r="CL98" s="132" t="s">
        <v>1</v>
      </c>
      <c r="CM98" s="132" t="s">
        <v>86</v>
      </c>
    </row>
    <row r="99" s="4" customFormat="1" ht="14.4" customHeight="1">
      <c r="A99" s="120" t="s">
        <v>80</v>
      </c>
      <c r="B99" s="71"/>
      <c r="C99" s="134"/>
      <c r="D99" s="134"/>
      <c r="E99" s="135" t="s">
        <v>96</v>
      </c>
      <c r="F99" s="135"/>
      <c r="G99" s="135"/>
      <c r="H99" s="135"/>
      <c r="I99" s="135"/>
      <c r="J99" s="134"/>
      <c r="K99" s="135" t="s">
        <v>97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6">
        <f>'D.1.4.c.1 - Zařízení č. 1...'!J34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98</v>
      </c>
      <c r="AR99" s="73"/>
      <c r="AS99" s="138">
        <v>0</v>
      </c>
      <c r="AT99" s="139">
        <f>ROUND(SUM(AV99:AW99),2)</f>
        <v>0</v>
      </c>
      <c r="AU99" s="140">
        <f>'D.1.4.c.1 - Zařízení č. 1...'!P134</f>
        <v>0</v>
      </c>
      <c r="AV99" s="139">
        <f>'D.1.4.c.1 - Zařízení č. 1...'!J37</f>
        <v>0</v>
      </c>
      <c r="AW99" s="139">
        <f>'D.1.4.c.1 - Zařízení č. 1...'!J38</f>
        <v>0</v>
      </c>
      <c r="AX99" s="139">
        <f>'D.1.4.c.1 - Zařízení č. 1...'!J39</f>
        <v>0</v>
      </c>
      <c r="AY99" s="139">
        <f>'D.1.4.c.1 - Zařízení č. 1...'!J40</f>
        <v>0</v>
      </c>
      <c r="AZ99" s="139">
        <f>'D.1.4.c.1 - Zařízení č. 1...'!F37</f>
        <v>0</v>
      </c>
      <c r="BA99" s="139">
        <f>'D.1.4.c.1 - Zařízení č. 1...'!F38</f>
        <v>0</v>
      </c>
      <c r="BB99" s="139">
        <f>'D.1.4.c.1 - Zařízení č. 1...'!F39</f>
        <v>0</v>
      </c>
      <c r="BC99" s="139">
        <f>'D.1.4.c.1 - Zařízení č. 1...'!F40</f>
        <v>0</v>
      </c>
      <c r="BD99" s="141">
        <f>'D.1.4.c.1 - Zařízení č. 1...'!F41</f>
        <v>0</v>
      </c>
      <c r="BE99" s="4"/>
      <c r="BT99" s="142" t="s">
        <v>86</v>
      </c>
      <c r="BV99" s="142" t="s">
        <v>78</v>
      </c>
      <c r="BW99" s="142" t="s">
        <v>99</v>
      </c>
      <c r="BX99" s="142" t="s">
        <v>95</v>
      </c>
      <c r="CL99" s="142" t="s">
        <v>1</v>
      </c>
    </row>
    <row r="100" s="4" customFormat="1" ht="14.4" customHeight="1">
      <c r="A100" s="120" t="s">
        <v>80</v>
      </c>
      <c r="B100" s="71"/>
      <c r="C100" s="134"/>
      <c r="D100" s="134"/>
      <c r="E100" s="135" t="s">
        <v>100</v>
      </c>
      <c r="F100" s="135"/>
      <c r="G100" s="135"/>
      <c r="H100" s="135"/>
      <c r="I100" s="135"/>
      <c r="J100" s="134"/>
      <c r="K100" s="135" t="s">
        <v>101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'D.1.4.c.2 - Zařízení č. 2...'!J34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98</v>
      </c>
      <c r="AR100" s="73"/>
      <c r="AS100" s="138">
        <v>0</v>
      </c>
      <c r="AT100" s="139">
        <f>ROUND(SUM(AV100:AW100),2)</f>
        <v>0</v>
      </c>
      <c r="AU100" s="140">
        <f>'D.1.4.c.2 - Zařízení č. 2...'!P134</f>
        <v>0</v>
      </c>
      <c r="AV100" s="139">
        <f>'D.1.4.c.2 - Zařízení č. 2...'!J37</f>
        <v>0</v>
      </c>
      <c r="AW100" s="139">
        <f>'D.1.4.c.2 - Zařízení č. 2...'!J38</f>
        <v>0</v>
      </c>
      <c r="AX100" s="139">
        <f>'D.1.4.c.2 - Zařízení č. 2...'!J39</f>
        <v>0</v>
      </c>
      <c r="AY100" s="139">
        <f>'D.1.4.c.2 - Zařízení č. 2...'!J40</f>
        <v>0</v>
      </c>
      <c r="AZ100" s="139">
        <f>'D.1.4.c.2 - Zařízení č. 2...'!F37</f>
        <v>0</v>
      </c>
      <c r="BA100" s="139">
        <f>'D.1.4.c.2 - Zařízení č. 2...'!F38</f>
        <v>0</v>
      </c>
      <c r="BB100" s="139">
        <f>'D.1.4.c.2 - Zařízení č. 2...'!F39</f>
        <v>0</v>
      </c>
      <c r="BC100" s="139">
        <f>'D.1.4.c.2 - Zařízení č. 2...'!F40</f>
        <v>0</v>
      </c>
      <c r="BD100" s="141">
        <f>'D.1.4.c.2 - Zařízení č. 2...'!F41</f>
        <v>0</v>
      </c>
      <c r="BE100" s="4"/>
      <c r="BT100" s="142" t="s">
        <v>86</v>
      </c>
      <c r="BV100" s="142" t="s">
        <v>78</v>
      </c>
      <c r="BW100" s="142" t="s">
        <v>102</v>
      </c>
      <c r="BX100" s="142" t="s">
        <v>95</v>
      </c>
      <c r="CL100" s="142" t="s">
        <v>1</v>
      </c>
    </row>
    <row r="101" s="4" customFormat="1" ht="14.4" customHeight="1">
      <c r="A101" s="120" t="s">
        <v>80</v>
      </c>
      <c r="B101" s="71"/>
      <c r="C101" s="134"/>
      <c r="D101" s="134"/>
      <c r="E101" s="135" t="s">
        <v>103</v>
      </c>
      <c r="F101" s="135"/>
      <c r="G101" s="135"/>
      <c r="H101" s="135"/>
      <c r="I101" s="135"/>
      <c r="J101" s="134"/>
      <c r="K101" s="135" t="s">
        <v>104</v>
      </c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6">
        <f>'D.1.4.c.3 - Zařízení č. 3...'!J34</f>
        <v>0</v>
      </c>
      <c r="AH101" s="134"/>
      <c r="AI101" s="134"/>
      <c r="AJ101" s="134"/>
      <c r="AK101" s="134"/>
      <c r="AL101" s="134"/>
      <c r="AM101" s="134"/>
      <c r="AN101" s="136">
        <f>SUM(AG101,AT101)</f>
        <v>0</v>
      </c>
      <c r="AO101" s="134"/>
      <c r="AP101" s="134"/>
      <c r="AQ101" s="137" t="s">
        <v>98</v>
      </c>
      <c r="AR101" s="73"/>
      <c r="AS101" s="138">
        <v>0</v>
      </c>
      <c r="AT101" s="139">
        <f>ROUND(SUM(AV101:AW101),2)</f>
        <v>0</v>
      </c>
      <c r="AU101" s="140">
        <f>'D.1.4.c.3 - Zařízení č. 3...'!P134</f>
        <v>0</v>
      </c>
      <c r="AV101" s="139">
        <f>'D.1.4.c.3 - Zařízení č. 3...'!J37</f>
        <v>0</v>
      </c>
      <c r="AW101" s="139">
        <f>'D.1.4.c.3 - Zařízení č. 3...'!J38</f>
        <v>0</v>
      </c>
      <c r="AX101" s="139">
        <f>'D.1.4.c.3 - Zařízení č. 3...'!J39</f>
        <v>0</v>
      </c>
      <c r="AY101" s="139">
        <f>'D.1.4.c.3 - Zařízení č. 3...'!J40</f>
        <v>0</v>
      </c>
      <c r="AZ101" s="139">
        <f>'D.1.4.c.3 - Zařízení č. 3...'!F37</f>
        <v>0</v>
      </c>
      <c r="BA101" s="139">
        <f>'D.1.4.c.3 - Zařízení č. 3...'!F38</f>
        <v>0</v>
      </c>
      <c r="BB101" s="139">
        <f>'D.1.4.c.3 - Zařízení č. 3...'!F39</f>
        <v>0</v>
      </c>
      <c r="BC101" s="139">
        <f>'D.1.4.c.3 - Zařízení č. 3...'!F40</f>
        <v>0</v>
      </c>
      <c r="BD101" s="141">
        <f>'D.1.4.c.3 - Zařízení č. 3...'!F41</f>
        <v>0</v>
      </c>
      <c r="BE101" s="4"/>
      <c r="BT101" s="142" t="s">
        <v>86</v>
      </c>
      <c r="BV101" s="142" t="s">
        <v>78</v>
      </c>
      <c r="BW101" s="142" t="s">
        <v>105</v>
      </c>
      <c r="BX101" s="142" t="s">
        <v>95</v>
      </c>
      <c r="CL101" s="142" t="s">
        <v>1</v>
      </c>
    </row>
    <row r="102" s="4" customFormat="1" ht="14.4" customHeight="1">
      <c r="A102" s="120" t="s">
        <v>80</v>
      </c>
      <c r="B102" s="71"/>
      <c r="C102" s="134"/>
      <c r="D102" s="134"/>
      <c r="E102" s="135" t="s">
        <v>106</v>
      </c>
      <c r="F102" s="135"/>
      <c r="G102" s="135"/>
      <c r="H102" s="135"/>
      <c r="I102" s="135"/>
      <c r="J102" s="134"/>
      <c r="K102" s="135" t="s">
        <v>107</v>
      </c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'D.1.4.c.4 - Zařízení č. 4...'!J34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98</v>
      </c>
      <c r="AR102" s="73"/>
      <c r="AS102" s="138">
        <v>0</v>
      </c>
      <c r="AT102" s="139">
        <f>ROUND(SUM(AV102:AW102),2)</f>
        <v>0</v>
      </c>
      <c r="AU102" s="140">
        <f>'D.1.4.c.4 - Zařízení č. 4...'!P134</f>
        <v>0</v>
      </c>
      <c r="AV102" s="139">
        <f>'D.1.4.c.4 - Zařízení č. 4...'!J37</f>
        <v>0</v>
      </c>
      <c r="AW102" s="139">
        <f>'D.1.4.c.4 - Zařízení č. 4...'!J38</f>
        <v>0</v>
      </c>
      <c r="AX102" s="139">
        <f>'D.1.4.c.4 - Zařízení č. 4...'!J39</f>
        <v>0</v>
      </c>
      <c r="AY102" s="139">
        <f>'D.1.4.c.4 - Zařízení č. 4...'!J40</f>
        <v>0</v>
      </c>
      <c r="AZ102" s="139">
        <f>'D.1.4.c.4 - Zařízení č. 4...'!F37</f>
        <v>0</v>
      </c>
      <c r="BA102" s="139">
        <f>'D.1.4.c.4 - Zařízení č. 4...'!F38</f>
        <v>0</v>
      </c>
      <c r="BB102" s="139">
        <f>'D.1.4.c.4 - Zařízení č. 4...'!F39</f>
        <v>0</v>
      </c>
      <c r="BC102" s="139">
        <f>'D.1.4.c.4 - Zařízení č. 4...'!F40</f>
        <v>0</v>
      </c>
      <c r="BD102" s="141">
        <f>'D.1.4.c.4 - Zařízení č. 4...'!F41</f>
        <v>0</v>
      </c>
      <c r="BE102" s="4"/>
      <c r="BT102" s="142" t="s">
        <v>86</v>
      </c>
      <c r="BV102" s="142" t="s">
        <v>78</v>
      </c>
      <c r="BW102" s="142" t="s">
        <v>108</v>
      </c>
      <c r="BX102" s="142" t="s">
        <v>95</v>
      </c>
      <c r="CL102" s="142" t="s">
        <v>1</v>
      </c>
    </row>
    <row r="103" s="4" customFormat="1" ht="24" customHeight="1">
      <c r="A103" s="120" t="s">
        <v>80</v>
      </c>
      <c r="B103" s="71"/>
      <c r="C103" s="134"/>
      <c r="D103" s="134"/>
      <c r="E103" s="135" t="s">
        <v>109</v>
      </c>
      <c r="F103" s="135"/>
      <c r="G103" s="135"/>
      <c r="H103" s="135"/>
      <c r="I103" s="135"/>
      <c r="J103" s="134"/>
      <c r="K103" s="135" t="s">
        <v>110</v>
      </c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6">
        <f>'D.1.4.c.5 - Zařízení č. 5...'!J34</f>
        <v>0</v>
      </c>
      <c r="AH103" s="134"/>
      <c r="AI103" s="134"/>
      <c r="AJ103" s="134"/>
      <c r="AK103" s="134"/>
      <c r="AL103" s="134"/>
      <c r="AM103" s="134"/>
      <c r="AN103" s="136">
        <f>SUM(AG103,AT103)</f>
        <v>0</v>
      </c>
      <c r="AO103" s="134"/>
      <c r="AP103" s="134"/>
      <c r="AQ103" s="137" t="s">
        <v>98</v>
      </c>
      <c r="AR103" s="73"/>
      <c r="AS103" s="138">
        <v>0</v>
      </c>
      <c r="AT103" s="139">
        <f>ROUND(SUM(AV103:AW103),2)</f>
        <v>0</v>
      </c>
      <c r="AU103" s="140">
        <f>'D.1.4.c.5 - Zařízení č. 5...'!P134</f>
        <v>0</v>
      </c>
      <c r="AV103" s="139">
        <f>'D.1.4.c.5 - Zařízení č. 5...'!J37</f>
        <v>0</v>
      </c>
      <c r="AW103" s="139">
        <f>'D.1.4.c.5 - Zařízení č. 5...'!J38</f>
        <v>0</v>
      </c>
      <c r="AX103" s="139">
        <f>'D.1.4.c.5 - Zařízení č. 5...'!J39</f>
        <v>0</v>
      </c>
      <c r="AY103" s="139">
        <f>'D.1.4.c.5 - Zařízení č. 5...'!J40</f>
        <v>0</v>
      </c>
      <c r="AZ103" s="139">
        <f>'D.1.4.c.5 - Zařízení č. 5...'!F37</f>
        <v>0</v>
      </c>
      <c r="BA103" s="139">
        <f>'D.1.4.c.5 - Zařízení č. 5...'!F38</f>
        <v>0</v>
      </c>
      <c r="BB103" s="139">
        <f>'D.1.4.c.5 - Zařízení č. 5...'!F39</f>
        <v>0</v>
      </c>
      <c r="BC103" s="139">
        <f>'D.1.4.c.5 - Zařízení č. 5...'!F40</f>
        <v>0</v>
      </c>
      <c r="BD103" s="141">
        <f>'D.1.4.c.5 - Zařízení č. 5...'!F41</f>
        <v>0</v>
      </c>
      <c r="BE103" s="4"/>
      <c r="BT103" s="142" t="s">
        <v>86</v>
      </c>
      <c r="BV103" s="142" t="s">
        <v>78</v>
      </c>
      <c r="BW103" s="142" t="s">
        <v>111</v>
      </c>
      <c r="BX103" s="142" t="s">
        <v>95</v>
      </c>
      <c r="CL103" s="142" t="s">
        <v>1</v>
      </c>
    </row>
    <row r="104" s="4" customFormat="1" ht="14.4" customHeight="1">
      <c r="A104" s="120" t="s">
        <v>80</v>
      </c>
      <c r="B104" s="71"/>
      <c r="C104" s="134"/>
      <c r="D104" s="134"/>
      <c r="E104" s="135" t="s">
        <v>112</v>
      </c>
      <c r="F104" s="135"/>
      <c r="G104" s="135"/>
      <c r="H104" s="135"/>
      <c r="I104" s="135"/>
      <c r="J104" s="134"/>
      <c r="K104" s="135" t="s">
        <v>113</v>
      </c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6">
        <f>'D.1.4.c.6 - Zařízení č. 6...'!J34</f>
        <v>0</v>
      </c>
      <c r="AH104" s="134"/>
      <c r="AI104" s="134"/>
      <c r="AJ104" s="134"/>
      <c r="AK104" s="134"/>
      <c r="AL104" s="134"/>
      <c r="AM104" s="134"/>
      <c r="AN104" s="136">
        <f>SUM(AG104,AT104)</f>
        <v>0</v>
      </c>
      <c r="AO104" s="134"/>
      <c r="AP104" s="134"/>
      <c r="AQ104" s="137" t="s">
        <v>98</v>
      </c>
      <c r="AR104" s="73"/>
      <c r="AS104" s="138">
        <v>0</v>
      </c>
      <c r="AT104" s="139">
        <f>ROUND(SUM(AV104:AW104),2)</f>
        <v>0</v>
      </c>
      <c r="AU104" s="140">
        <f>'D.1.4.c.6 - Zařízení č. 6...'!P134</f>
        <v>0</v>
      </c>
      <c r="AV104" s="139">
        <f>'D.1.4.c.6 - Zařízení č. 6...'!J37</f>
        <v>0</v>
      </c>
      <c r="AW104" s="139">
        <f>'D.1.4.c.6 - Zařízení č. 6...'!J38</f>
        <v>0</v>
      </c>
      <c r="AX104" s="139">
        <f>'D.1.4.c.6 - Zařízení č. 6...'!J39</f>
        <v>0</v>
      </c>
      <c r="AY104" s="139">
        <f>'D.1.4.c.6 - Zařízení č. 6...'!J40</f>
        <v>0</v>
      </c>
      <c r="AZ104" s="139">
        <f>'D.1.4.c.6 - Zařízení č. 6...'!F37</f>
        <v>0</v>
      </c>
      <c r="BA104" s="139">
        <f>'D.1.4.c.6 - Zařízení č. 6...'!F38</f>
        <v>0</v>
      </c>
      <c r="BB104" s="139">
        <f>'D.1.4.c.6 - Zařízení č. 6...'!F39</f>
        <v>0</v>
      </c>
      <c r="BC104" s="139">
        <f>'D.1.4.c.6 - Zařízení č. 6...'!F40</f>
        <v>0</v>
      </c>
      <c r="BD104" s="141">
        <f>'D.1.4.c.6 - Zařízení č. 6...'!F41</f>
        <v>0</v>
      </c>
      <c r="BE104" s="4"/>
      <c r="BT104" s="142" t="s">
        <v>86</v>
      </c>
      <c r="BV104" s="142" t="s">
        <v>78</v>
      </c>
      <c r="BW104" s="142" t="s">
        <v>114</v>
      </c>
      <c r="BX104" s="142" t="s">
        <v>95</v>
      </c>
      <c r="CL104" s="142" t="s">
        <v>1</v>
      </c>
    </row>
    <row r="105" s="4" customFormat="1" ht="24" customHeight="1">
      <c r="A105" s="120" t="s">
        <v>80</v>
      </c>
      <c r="B105" s="71"/>
      <c r="C105" s="134"/>
      <c r="D105" s="134"/>
      <c r="E105" s="135" t="s">
        <v>115</v>
      </c>
      <c r="F105" s="135"/>
      <c r="G105" s="135"/>
      <c r="H105" s="135"/>
      <c r="I105" s="135"/>
      <c r="J105" s="134"/>
      <c r="K105" s="135" t="s">
        <v>116</v>
      </c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6">
        <f>'D.1.4.c.7 - Zařízení č. 7...'!J34</f>
        <v>0</v>
      </c>
      <c r="AH105" s="134"/>
      <c r="AI105" s="134"/>
      <c r="AJ105" s="134"/>
      <c r="AK105" s="134"/>
      <c r="AL105" s="134"/>
      <c r="AM105" s="134"/>
      <c r="AN105" s="136">
        <f>SUM(AG105,AT105)</f>
        <v>0</v>
      </c>
      <c r="AO105" s="134"/>
      <c r="AP105" s="134"/>
      <c r="AQ105" s="137" t="s">
        <v>98</v>
      </c>
      <c r="AR105" s="73"/>
      <c r="AS105" s="138">
        <v>0</v>
      </c>
      <c r="AT105" s="139">
        <f>ROUND(SUM(AV105:AW105),2)</f>
        <v>0</v>
      </c>
      <c r="AU105" s="140">
        <f>'D.1.4.c.7 - Zařízení č. 7...'!P134</f>
        <v>0</v>
      </c>
      <c r="AV105" s="139">
        <f>'D.1.4.c.7 - Zařízení č. 7...'!J37</f>
        <v>0</v>
      </c>
      <c r="AW105" s="139">
        <f>'D.1.4.c.7 - Zařízení č. 7...'!J38</f>
        <v>0</v>
      </c>
      <c r="AX105" s="139">
        <f>'D.1.4.c.7 - Zařízení č. 7...'!J39</f>
        <v>0</v>
      </c>
      <c r="AY105" s="139">
        <f>'D.1.4.c.7 - Zařízení č. 7...'!J40</f>
        <v>0</v>
      </c>
      <c r="AZ105" s="139">
        <f>'D.1.4.c.7 - Zařízení č. 7...'!F37</f>
        <v>0</v>
      </c>
      <c r="BA105" s="139">
        <f>'D.1.4.c.7 - Zařízení č. 7...'!F38</f>
        <v>0</v>
      </c>
      <c r="BB105" s="139">
        <f>'D.1.4.c.7 - Zařízení č. 7...'!F39</f>
        <v>0</v>
      </c>
      <c r="BC105" s="139">
        <f>'D.1.4.c.7 - Zařízení č. 7...'!F40</f>
        <v>0</v>
      </c>
      <c r="BD105" s="141">
        <f>'D.1.4.c.7 - Zařízení č. 7...'!F41</f>
        <v>0</v>
      </c>
      <c r="BE105" s="4"/>
      <c r="BT105" s="142" t="s">
        <v>86</v>
      </c>
      <c r="BV105" s="142" t="s">
        <v>78</v>
      </c>
      <c r="BW105" s="142" t="s">
        <v>117</v>
      </c>
      <c r="BX105" s="142" t="s">
        <v>95</v>
      </c>
      <c r="CL105" s="142" t="s">
        <v>1</v>
      </c>
    </row>
    <row r="106" s="4" customFormat="1" ht="24" customHeight="1">
      <c r="A106" s="120" t="s">
        <v>80</v>
      </c>
      <c r="B106" s="71"/>
      <c r="C106" s="134"/>
      <c r="D106" s="134"/>
      <c r="E106" s="135" t="s">
        <v>118</v>
      </c>
      <c r="F106" s="135"/>
      <c r="G106" s="135"/>
      <c r="H106" s="135"/>
      <c r="I106" s="135"/>
      <c r="J106" s="134"/>
      <c r="K106" s="135" t="s">
        <v>119</v>
      </c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6">
        <f>'D.1.4.c.8 - Zařízení č. 8...'!J34</f>
        <v>0</v>
      </c>
      <c r="AH106" s="134"/>
      <c r="AI106" s="134"/>
      <c r="AJ106" s="134"/>
      <c r="AK106" s="134"/>
      <c r="AL106" s="134"/>
      <c r="AM106" s="134"/>
      <c r="AN106" s="136">
        <f>SUM(AG106,AT106)</f>
        <v>0</v>
      </c>
      <c r="AO106" s="134"/>
      <c r="AP106" s="134"/>
      <c r="AQ106" s="137" t="s">
        <v>98</v>
      </c>
      <c r="AR106" s="73"/>
      <c r="AS106" s="138">
        <v>0</v>
      </c>
      <c r="AT106" s="139">
        <f>ROUND(SUM(AV106:AW106),2)</f>
        <v>0</v>
      </c>
      <c r="AU106" s="140">
        <f>'D.1.4.c.8 - Zařízení č. 8...'!P134</f>
        <v>0</v>
      </c>
      <c r="AV106" s="139">
        <f>'D.1.4.c.8 - Zařízení č. 8...'!J37</f>
        <v>0</v>
      </c>
      <c r="AW106" s="139">
        <f>'D.1.4.c.8 - Zařízení č. 8...'!J38</f>
        <v>0</v>
      </c>
      <c r="AX106" s="139">
        <f>'D.1.4.c.8 - Zařízení č. 8...'!J39</f>
        <v>0</v>
      </c>
      <c r="AY106" s="139">
        <f>'D.1.4.c.8 - Zařízení č. 8...'!J40</f>
        <v>0</v>
      </c>
      <c r="AZ106" s="139">
        <f>'D.1.4.c.8 - Zařízení č. 8...'!F37</f>
        <v>0</v>
      </c>
      <c r="BA106" s="139">
        <f>'D.1.4.c.8 - Zařízení č. 8...'!F38</f>
        <v>0</v>
      </c>
      <c r="BB106" s="139">
        <f>'D.1.4.c.8 - Zařízení č. 8...'!F39</f>
        <v>0</v>
      </c>
      <c r="BC106" s="139">
        <f>'D.1.4.c.8 - Zařízení č. 8...'!F40</f>
        <v>0</v>
      </c>
      <c r="BD106" s="141">
        <f>'D.1.4.c.8 - Zařízení č. 8...'!F41</f>
        <v>0</v>
      </c>
      <c r="BE106" s="4"/>
      <c r="BT106" s="142" t="s">
        <v>86</v>
      </c>
      <c r="BV106" s="142" t="s">
        <v>78</v>
      </c>
      <c r="BW106" s="142" t="s">
        <v>120</v>
      </c>
      <c r="BX106" s="142" t="s">
        <v>95</v>
      </c>
      <c r="CL106" s="142" t="s">
        <v>1</v>
      </c>
    </row>
    <row r="107" s="4" customFormat="1" ht="14.4" customHeight="1">
      <c r="A107" s="120" t="s">
        <v>80</v>
      </c>
      <c r="B107" s="71"/>
      <c r="C107" s="134"/>
      <c r="D107" s="134"/>
      <c r="E107" s="135" t="s">
        <v>121</v>
      </c>
      <c r="F107" s="135"/>
      <c r="G107" s="135"/>
      <c r="H107" s="135"/>
      <c r="I107" s="135"/>
      <c r="J107" s="134"/>
      <c r="K107" s="135" t="s">
        <v>122</v>
      </c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6">
        <f>'D.1.4.c.9 - Demontáže'!J34</f>
        <v>0</v>
      </c>
      <c r="AH107" s="134"/>
      <c r="AI107" s="134"/>
      <c r="AJ107" s="134"/>
      <c r="AK107" s="134"/>
      <c r="AL107" s="134"/>
      <c r="AM107" s="134"/>
      <c r="AN107" s="136">
        <f>SUM(AG107,AT107)</f>
        <v>0</v>
      </c>
      <c r="AO107" s="134"/>
      <c r="AP107" s="134"/>
      <c r="AQ107" s="137" t="s">
        <v>98</v>
      </c>
      <c r="AR107" s="73"/>
      <c r="AS107" s="138">
        <v>0</v>
      </c>
      <c r="AT107" s="139">
        <f>ROUND(SUM(AV107:AW107),2)</f>
        <v>0</v>
      </c>
      <c r="AU107" s="140">
        <f>'D.1.4.c.9 - Demontáže'!P136</f>
        <v>0</v>
      </c>
      <c r="AV107" s="139">
        <f>'D.1.4.c.9 - Demontáže'!J37</f>
        <v>0</v>
      </c>
      <c r="AW107" s="139">
        <f>'D.1.4.c.9 - Demontáže'!J38</f>
        <v>0</v>
      </c>
      <c r="AX107" s="139">
        <f>'D.1.4.c.9 - Demontáže'!J39</f>
        <v>0</v>
      </c>
      <c r="AY107" s="139">
        <f>'D.1.4.c.9 - Demontáže'!J40</f>
        <v>0</v>
      </c>
      <c r="AZ107" s="139">
        <f>'D.1.4.c.9 - Demontáže'!F37</f>
        <v>0</v>
      </c>
      <c r="BA107" s="139">
        <f>'D.1.4.c.9 - Demontáže'!F38</f>
        <v>0</v>
      </c>
      <c r="BB107" s="139">
        <f>'D.1.4.c.9 - Demontáže'!F39</f>
        <v>0</v>
      </c>
      <c r="BC107" s="139">
        <f>'D.1.4.c.9 - Demontáže'!F40</f>
        <v>0</v>
      </c>
      <c r="BD107" s="141">
        <f>'D.1.4.c.9 - Demontáže'!F41</f>
        <v>0</v>
      </c>
      <c r="BE107" s="4"/>
      <c r="BT107" s="142" t="s">
        <v>86</v>
      </c>
      <c r="BV107" s="142" t="s">
        <v>78</v>
      </c>
      <c r="BW107" s="142" t="s">
        <v>123</v>
      </c>
      <c r="BX107" s="142" t="s">
        <v>95</v>
      </c>
      <c r="CL107" s="142" t="s">
        <v>1</v>
      </c>
    </row>
    <row r="108" s="7" customFormat="1" ht="14.4" customHeight="1">
      <c r="A108" s="120" t="s">
        <v>80</v>
      </c>
      <c r="B108" s="121"/>
      <c r="C108" s="122"/>
      <c r="D108" s="123" t="s">
        <v>124</v>
      </c>
      <c r="E108" s="123"/>
      <c r="F108" s="123"/>
      <c r="G108" s="123"/>
      <c r="H108" s="123"/>
      <c r="I108" s="124"/>
      <c r="J108" s="123" t="s">
        <v>125</v>
      </c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  <c r="Z108" s="123"/>
      <c r="AA108" s="123"/>
      <c r="AB108" s="123"/>
      <c r="AC108" s="123"/>
      <c r="AD108" s="123"/>
      <c r="AE108" s="123"/>
      <c r="AF108" s="123"/>
      <c r="AG108" s="125">
        <f>'D.1.4.d - Měření a regulace'!J32</f>
        <v>0</v>
      </c>
      <c r="AH108" s="124"/>
      <c r="AI108" s="124"/>
      <c r="AJ108" s="124"/>
      <c r="AK108" s="124"/>
      <c r="AL108" s="124"/>
      <c r="AM108" s="124"/>
      <c r="AN108" s="125">
        <f>SUM(AG108,AT108)</f>
        <v>0</v>
      </c>
      <c r="AO108" s="124"/>
      <c r="AP108" s="124"/>
      <c r="AQ108" s="126" t="s">
        <v>83</v>
      </c>
      <c r="AR108" s="127"/>
      <c r="AS108" s="128">
        <v>0</v>
      </c>
      <c r="AT108" s="129">
        <f>ROUND(SUM(AV108:AW108),2)</f>
        <v>0</v>
      </c>
      <c r="AU108" s="130">
        <f>'D.1.4.d - Měření a regulace'!P134</f>
        <v>0</v>
      </c>
      <c r="AV108" s="129">
        <f>'D.1.4.d - Měření a regulace'!J35</f>
        <v>0</v>
      </c>
      <c r="AW108" s="129">
        <f>'D.1.4.d - Měření a regulace'!J36</f>
        <v>0</v>
      </c>
      <c r="AX108" s="129">
        <f>'D.1.4.d - Měření a regulace'!J37</f>
        <v>0</v>
      </c>
      <c r="AY108" s="129">
        <f>'D.1.4.d - Měření a regulace'!J38</f>
        <v>0</v>
      </c>
      <c r="AZ108" s="129">
        <f>'D.1.4.d - Měření a regulace'!F35</f>
        <v>0</v>
      </c>
      <c r="BA108" s="129">
        <f>'D.1.4.d - Měření a regulace'!F36</f>
        <v>0</v>
      </c>
      <c r="BB108" s="129">
        <f>'D.1.4.d - Měření a regulace'!F37</f>
        <v>0</v>
      </c>
      <c r="BC108" s="129">
        <f>'D.1.4.d - Měření a regulace'!F38</f>
        <v>0</v>
      </c>
      <c r="BD108" s="131">
        <f>'D.1.4.d - Měření a regulace'!F39</f>
        <v>0</v>
      </c>
      <c r="BE108" s="7"/>
      <c r="BT108" s="132" t="s">
        <v>84</v>
      </c>
      <c r="BV108" s="132" t="s">
        <v>78</v>
      </c>
      <c r="BW108" s="132" t="s">
        <v>126</v>
      </c>
      <c r="BX108" s="132" t="s">
        <v>5</v>
      </c>
      <c r="CL108" s="132" t="s">
        <v>1</v>
      </c>
      <c r="CM108" s="132" t="s">
        <v>86</v>
      </c>
    </row>
    <row r="109" s="7" customFormat="1" ht="14.4" customHeight="1">
      <c r="A109" s="120" t="s">
        <v>80</v>
      </c>
      <c r="B109" s="121"/>
      <c r="C109" s="122"/>
      <c r="D109" s="123" t="s">
        <v>127</v>
      </c>
      <c r="E109" s="123"/>
      <c r="F109" s="123"/>
      <c r="G109" s="123"/>
      <c r="H109" s="123"/>
      <c r="I109" s="124"/>
      <c r="J109" s="123" t="s">
        <v>128</v>
      </c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23"/>
      <c r="AF109" s="123"/>
      <c r="AG109" s="125">
        <f>'D.1.4.e - Silnoproudá ele...'!J32</f>
        <v>0</v>
      </c>
      <c r="AH109" s="124"/>
      <c r="AI109" s="124"/>
      <c r="AJ109" s="124"/>
      <c r="AK109" s="124"/>
      <c r="AL109" s="124"/>
      <c r="AM109" s="124"/>
      <c r="AN109" s="125">
        <f>SUM(AG109,AT109)</f>
        <v>0</v>
      </c>
      <c r="AO109" s="124"/>
      <c r="AP109" s="124"/>
      <c r="AQ109" s="126" t="s">
        <v>83</v>
      </c>
      <c r="AR109" s="127"/>
      <c r="AS109" s="128">
        <v>0</v>
      </c>
      <c r="AT109" s="129">
        <f>ROUND(SUM(AV109:AW109),2)</f>
        <v>0</v>
      </c>
      <c r="AU109" s="130">
        <f>'D.1.4.e - Silnoproudá ele...'!P140</f>
        <v>0</v>
      </c>
      <c r="AV109" s="129">
        <f>'D.1.4.e - Silnoproudá ele...'!J35</f>
        <v>0</v>
      </c>
      <c r="AW109" s="129">
        <f>'D.1.4.e - Silnoproudá ele...'!J36</f>
        <v>0</v>
      </c>
      <c r="AX109" s="129">
        <f>'D.1.4.e - Silnoproudá ele...'!J37</f>
        <v>0</v>
      </c>
      <c r="AY109" s="129">
        <f>'D.1.4.e - Silnoproudá ele...'!J38</f>
        <v>0</v>
      </c>
      <c r="AZ109" s="129">
        <f>'D.1.4.e - Silnoproudá ele...'!F35</f>
        <v>0</v>
      </c>
      <c r="BA109" s="129">
        <f>'D.1.4.e - Silnoproudá ele...'!F36</f>
        <v>0</v>
      </c>
      <c r="BB109" s="129">
        <f>'D.1.4.e - Silnoproudá ele...'!F37</f>
        <v>0</v>
      </c>
      <c r="BC109" s="129">
        <f>'D.1.4.e - Silnoproudá ele...'!F38</f>
        <v>0</v>
      </c>
      <c r="BD109" s="131">
        <f>'D.1.4.e - Silnoproudá ele...'!F39</f>
        <v>0</v>
      </c>
      <c r="BE109" s="7"/>
      <c r="BT109" s="132" t="s">
        <v>84</v>
      </c>
      <c r="BV109" s="132" t="s">
        <v>78</v>
      </c>
      <c r="BW109" s="132" t="s">
        <v>129</v>
      </c>
      <c r="BX109" s="132" t="s">
        <v>5</v>
      </c>
      <c r="CL109" s="132" t="s">
        <v>1</v>
      </c>
      <c r="CM109" s="132" t="s">
        <v>86</v>
      </c>
    </row>
    <row r="110" s="7" customFormat="1" ht="14.4" customHeight="1">
      <c r="A110" s="7"/>
      <c r="B110" s="121"/>
      <c r="C110" s="122"/>
      <c r="D110" s="123" t="s">
        <v>130</v>
      </c>
      <c r="E110" s="123"/>
      <c r="F110" s="123"/>
      <c r="G110" s="123"/>
      <c r="H110" s="123"/>
      <c r="I110" s="124"/>
      <c r="J110" s="123" t="s">
        <v>131</v>
      </c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23"/>
      <c r="Z110" s="123"/>
      <c r="AA110" s="123"/>
      <c r="AB110" s="123"/>
      <c r="AC110" s="123"/>
      <c r="AD110" s="123"/>
      <c r="AE110" s="123"/>
      <c r="AF110" s="123"/>
      <c r="AG110" s="133">
        <f>ROUND(SUM(AG111:AG112),2)</f>
        <v>0</v>
      </c>
      <c r="AH110" s="124"/>
      <c r="AI110" s="124"/>
      <c r="AJ110" s="124"/>
      <c r="AK110" s="124"/>
      <c r="AL110" s="124"/>
      <c r="AM110" s="124"/>
      <c r="AN110" s="125">
        <f>SUM(AG110,AT110)</f>
        <v>0</v>
      </c>
      <c r="AO110" s="124"/>
      <c r="AP110" s="124"/>
      <c r="AQ110" s="126" t="s">
        <v>83</v>
      </c>
      <c r="AR110" s="127"/>
      <c r="AS110" s="128">
        <f>ROUND(SUM(AS111:AS112),2)</f>
        <v>0</v>
      </c>
      <c r="AT110" s="129">
        <f>ROUND(SUM(AV110:AW110),2)</f>
        <v>0</v>
      </c>
      <c r="AU110" s="130">
        <f>ROUND(SUM(AU111:AU112),5)</f>
        <v>0</v>
      </c>
      <c r="AV110" s="129">
        <f>ROUND(AZ110*L29,2)</f>
        <v>0</v>
      </c>
      <c r="AW110" s="129">
        <f>ROUND(BA110*L30,2)</f>
        <v>0</v>
      </c>
      <c r="AX110" s="129">
        <f>ROUND(BB110*L29,2)</f>
        <v>0</v>
      </c>
      <c r="AY110" s="129">
        <f>ROUND(BC110*L30,2)</f>
        <v>0</v>
      </c>
      <c r="AZ110" s="129">
        <f>ROUND(SUM(AZ111:AZ112),2)</f>
        <v>0</v>
      </c>
      <c r="BA110" s="129">
        <f>ROUND(SUM(BA111:BA112),2)</f>
        <v>0</v>
      </c>
      <c r="BB110" s="129">
        <f>ROUND(SUM(BB111:BB112),2)</f>
        <v>0</v>
      </c>
      <c r="BC110" s="129">
        <f>ROUND(SUM(BC111:BC112),2)</f>
        <v>0</v>
      </c>
      <c r="BD110" s="131">
        <f>ROUND(SUM(BD111:BD112),2)</f>
        <v>0</v>
      </c>
      <c r="BE110" s="7"/>
      <c r="BS110" s="132" t="s">
        <v>75</v>
      </c>
      <c r="BT110" s="132" t="s">
        <v>84</v>
      </c>
      <c r="BU110" s="132" t="s">
        <v>77</v>
      </c>
      <c r="BV110" s="132" t="s">
        <v>78</v>
      </c>
      <c r="BW110" s="132" t="s">
        <v>132</v>
      </c>
      <c r="BX110" s="132" t="s">
        <v>5</v>
      </c>
      <c r="CL110" s="132" t="s">
        <v>1</v>
      </c>
      <c r="CM110" s="132" t="s">
        <v>86</v>
      </c>
    </row>
    <row r="111" s="4" customFormat="1" ht="14.4" customHeight="1">
      <c r="A111" s="120" t="s">
        <v>80</v>
      </c>
      <c r="B111" s="71"/>
      <c r="C111" s="134"/>
      <c r="D111" s="134"/>
      <c r="E111" s="135" t="s">
        <v>133</v>
      </c>
      <c r="F111" s="135"/>
      <c r="G111" s="135"/>
      <c r="H111" s="135"/>
      <c r="I111" s="135"/>
      <c r="J111" s="134"/>
      <c r="K111" s="135" t="s">
        <v>131</v>
      </c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6">
        <f>'D.1.4.f.1 - Elektronická ...'!J34</f>
        <v>0</v>
      </c>
      <c r="AH111" s="134"/>
      <c r="AI111" s="134"/>
      <c r="AJ111" s="134"/>
      <c r="AK111" s="134"/>
      <c r="AL111" s="134"/>
      <c r="AM111" s="134"/>
      <c r="AN111" s="136">
        <f>SUM(AG111,AT111)</f>
        <v>0</v>
      </c>
      <c r="AO111" s="134"/>
      <c r="AP111" s="134"/>
      <c r="AQ111" s="137" t="s">
        <v>98</v>
      </c>
      <c r="AR111" s="73"/>
      <c r="AS111" s="138">
        <v>0</v>
      </c>
      <c r="AT111" s="139">
        <f>ROUND(SUM(AV111:AW111),2)</f>
        <v>0</v>
      </c>
      <c r="AU111" s="140">
        <f>'D.1.4.f.1 - Elektronická ...'!P143</f>
        <v>0</v>
      </c>
      <c r="AV111" s="139">
        <f>'D.1.4.f.1 - Elektronická ...'!J37</f>
        <v>0</v>
      </c>
      <c r="AW111" s="139">
        <f>'D.1.4.f.1 - Elektronická ...'!J38</f>
        <v>0</v>
      </c>
      <c r="AX111" s="139">
        <f>'D.1.4.f.1 - Elektronická ...'!J39</f>
        <v>0</v>
      </c>
      <c r="AY111" s="139">
        <f>'D.1.4.f.1 - Elektronická ...'!J40</f>
        <v>0</v>
      </c>
      <c r="AZ111" s="139">
        <f>'D.1.4.f.1 - Elektronická ...'!F37</f>
        <v>0</v>
      </c>
      <c r="BA111" s="139">
        <f>'D.1.4.f.1 - Elektronická ...'!F38</f>
        <v>0</v>
      </c>
      <c r="BB111" s="139">
        <f>'D.1.4.f.1 - Elektronická ...'!F39</f>
        <v>0</v>
      </c>
      <c r="BC111" s="139">
        <f>'D.1.4.f.1 - Elektronická ...'!F40</f>
        <v>0</v>
      </c>
      <c r="BD111" s="141">
        <f>'D.1.4.f.1 - Elektronická ...'!F41</f>
        <v>0</v>
      </c>
      <c r="BE111" s="4"/>
      <c r="BT111" s="142" t="s">
        <v>86</v>
      </c>
      <c r="BV111" s="142" t="s">
        <v>78</v>
      </c>
      <c r="BW111" s="142" t="s">
        <v>134</v>
      </c>
      <c r="BX111" s="142" t="s">
        <v>132</v>
      </c>
      <c r="CL111" s="142" t="s">
        <v>1</v>
      </c>
    </row>
    <row r="112" s="4" customFormat="1" ht="14.4" customHeight="1">
      <c r="A112" s="120" t="s">
        <v>80</v>
      </c>
      <c r="B112" s="71"/>
      <c r="C112" s="134"/>
      <c r="D112" s="134"/>
      <c r="E112" s="135" t="s">
        <v>135</v>
      </c>
      <c r="F112" s="135"/>
      <c r="G112" s="135"/>
      <c r="H112" s="135"/>
      <c r="I112" s="135"/>
      <c r="J112" s="134"/>
      <c r="K112" s="135" t="s">
        <v>136</v>
      </c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6">
        <f>'D.1.4.f.3 - Mechatronický...'!J34</f>
        <v>0</v>
      </c>
      <c r="AH112" s="134"/>
      <c r="AI112" s="134"/>
      <c r="AJ112" s="134"/>
      <c r="AK112" s="134"/>
      <c r="AL112" s="134"/>
      <c r="AM112" s="134"/>
      <c r="AN112" s="136">
        <f>SUM(AG112,AT112)</f>
        <v>0</v>
      </c>
      <c r="AO112" s="134"/>
      <c r="AP112" s="134"/>
      <c r="AQ112" s="137" t="s">
        <v>98</v>
      </c>
      <c r="AR112" s="73"/>
      <c r="AS112" s="138">
        <v>0</v>
      </c>
      <c r="AT112" s="139">
        <f>ROUND(SUM(AV112:AW112),2)</f>
        <v>0</v>
      </c>
      <c r="AU112" s="140">
        <f>'D.1.4.f.3 - Mechatronický...'!P133</f>
        <v>0</v>
      </c>
      <c r="AV112" s="139">
        <f>'D.1.4.f.3 - Mechatronický...'!J37</f>
        <v>0</v>
      </c>
      <c r="AW112" s="139">
        <f>'D.1.4.f.3 - Mechatronický...'!J38</f>
        <v>0</v>
      </c>
      <c r="AX112" s="139">
        <f>'D.1.4.f.3 - Mechatronický...'!J39</f>
        <v>0</v>
      </c>
      <c r="AY112" s="139">
        <f>'D.1.4.f.3 - Mechatronický...'!J40</f>
        <v>0</v>
      </c>
      <c r="AZ112" s="139">
        <f>'D.1.4.f.3 - Mechatronický...'!F37</f>
        <v>0</v>
      </c>
      <c r="BA112" s="139">
        <f>'D.1.4.f.3 - Mechatronický...'!F38</f>
        <v>0</v>
      </c>
      <c r="BB112" s="139">
        <f>'D.1.4.f.3 - Mechatronický...'!F39</f>
        <v>0</v>
      </c>
      <c r="BC112" s="139">
        <f>'D.1.4.f.3 - Mechatronický...'!F40</f>
        <v>0</v>
      </c>
      <c r="BD112" s="141">
        <f>'D.1.4.f.3 - Mechatronický...'!F41</f>
        <v>0</v>
      </c>
      <c r="BE112" s="4"/>
      <c r="BT112" s="142" t="s">
        <v>86</v>
      </c>
      <c r="BV112" s="142" t="s">
        <v>78</v>
      </c>
      <c r="BW112" s="142" t="s">
        <v>137</v>
      </c>
      <c r="BX112" s="142" t="s">
        <v>132</v>
      </c>
      <c r="CL112" s="142" t="s">
        <v>1</v>
      </c>
    </row>
    <row r="113" s="7" customFormat="1" ht="24.6" customHeight="1">
      <c r="A113" s="120" t="s">
        <v>80</v>
      </c>
      <c r="B113" s="121"/>
      <c r="C113" s="122"/>
      <c r="D113" s="123" t="s">
        <v>138</v>
      </c>
      <c r="E113" s="123"/>
      <c r="F113" s="123"/>
      <c r="G113" s="123"/>
      <c r="H113" s="123"/>
      <c r="I113" s="124"/>
      <c r="J113" s="123" t="s">
        <v>139</v>
      </c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  <c r="AA113" s="123"/>
      <c r="AB113" s="123"/>
      <c r="AC113" s="123"/>
      <c r="AD113" s="123"/>
      <c r="AE113" s="123"/>
      <c r="AF113" s="123"/>
      <c r="AG113" s="125">
        <f>'D.1.4.h - Kompresorovna a...'!J32</f>
        <v>0</v>
      </c>
      <c r="AH113" s="124"/>
      <c r="AI113" s="124"/>
      <c r="AJ113" s="124"/>
      <c r="AK113" s="124"/>
      <c r="AL113" s="124"/>
      <c r="AM113" s="124"/>
      <c r="AN113" s="125">
        <f>SUM(AG113,AT113)</f>
        <v>0</v>
      </c>
      <c r="AO113" s="124"/>
      <c r="AP113" s="124"/>
      <c r="AQ113" s="126" t="s">
        <v>83</v>
      </c>
      <c r="AR113" s="127"/>
      <c r="AS113" s="128">
        <v>0</v>
      </c>
      <c r="AT113" s="129">
        <f>ROUND(SUM(AV113:AW113),2)</f>
        <v>0</v>
      </c>
      <c r="AU113" s="130">
        <f>'D.1.4.h - Kompresorovna a...'!P128</f>
        <v>0</v>
      </c>
      <c r="AV113" s="129">
        <f>'D.1.4.h - Kompresorovna a...'!J35</f>
        <v>0</v>
      </c>
      <c r="AW113" s="129">
        <f>'D.1.4.h - Kompresorovna a...'!J36</f>
        <v>0</v>
      </c>
      <c r="AX113" s="129">
        <f>'D.1.4.h - Kompresorovna a...'!J37</f>
        <v>0</v>
      </c>
      <c r="AY113" s="129">
        <f>'D.1.4.h - Kompresorovna a...'!J38</f>
        <v>0</v>
      </c>
      <c r="AZ113" s="129">
        <f>'D.1.4.h - Kompresorovna a...'!F35</f>
        <v>0</v>
      </c>
      <c r="BA113" s="129">
        <f>'D.1.4.h - Kompresorovna a...'!F36</f>
        <v>0</v>
      </c>
      <c r="BB113" s="129">
        <f>'D.1.4.h - Kompresorovna a...'!F37</f>
        <v>0</v>
      </c>
      <c r="BC113" s="129">
        <f>'D.1.4.h - Kompresorovna a...'!F38</f>
        <v>0</v>
      </c>
      <c r="BD113" s="131">
        <f>'D.1.4.h - Kompresorovna a...'!F39</f>
        <v>0</v>
      </c>
      <c r="BE113" s="7"/>
      <c r="BT113" s="132" t="s">
        <v>84</v>
      </c>
      <c r="BV113" s="132" t="s">
        <v>78</v>
      </c>
      <c r="BW113" s="132" t="s">
        <v>140</v>
      </c>
      <c r="BX113" s="132" t="s">
        <v>5</v>
      </c>
      <c r="CL113" s="132" t="s">
        <v>1</v>
      </c>
      <c r="CM113" s="132" t="s">
        <v>86</v>
      </c>
    </row>
    <row r="114" s="7" customFormat="1" ht="14.4" customHeight="1">
      <c r="A114" s="120" t="s">
        <v>80</v>
      </c>
      <c r="B114" s="121"/>
      <c r="C114" s="122"/>
      <c r="D114" s="123" t="s">
        <v>141</v>
      </c>
      <c r="E114" s="123"/>
      <c r="F114" s="123"/>
      <c r="G114" s="123"/>
      <c r="H114" s="123"/>
      <c r="I114" s="124"/>
      <c r="J114" s="123" t="s">
        <v>142</v>
      </c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23"/>
      <c r="Z114" s="123"/>
      <c r="AA114" s="123"/>
      <c r="AB114" s="123"/>
      <c r="AC114" s="123"/>
      <c r="AD114" s="123"/>
      <c r="AE114" s="123"/>
      <c r="AF114" s="123"/>
      <c r="AG114" s="125">
        <f>'D.1.4.i - Rozvody technic...'!J32</f>
        <v>0</v>
      </c>
      <c r="AH114" s="124"/>
      <c r="AI114" s="124"/>
      <c r="AJ114" s="124"/>
      <c r="AK114" s="124"/>
      <c r="AL114" s="124"/>
      <c r="AM114" s="124"/>
      <c r="AN114" s="125">
        <f>SUM(AG114,AT114)</f>
        <v>0</v>
      </c>
      <c r="AO114" s="124"/>
      <c r="AP114" s="124"/>
      <c r="AQ114" s="126" t="s">
        <v>83</v>
      </c>
      <c r="AR114" s="127"/>
      <c r="AS114" s="128">
        <v>0</v>
      </c>
      <c r="AT114" s="129">
        <f>ROUND(SUM(AV114:AW114),2)</f>
        <v>0</v>
      </c>
      <c r="AU114" s="130">
        <f>'D.1.4.i - Rozvody technic...'!P131</f>
        <v>0</v>
      </c>
      <c r="AV114" s="129">
        <f>'D.1.4.i - Rozvody technic...'!J35</f>
        <v>0</v>
      </c>
      <c r="AW114" s="129">
        <f>'D.1.4.i - Rozvody technic...'!J36</f>
        <v>0</v>
      </c>
      <c r="AX114" s="129">
        <f>'D.1.4.i - Rozvody technic...'!J37</f>
        <v>0</v>
      </c>
      <c r="AY114" s="129">
        <f>'D.1.4.i - Rozvody technic...'!J38</f>
        <v>0</v>
      </c>
      <c r="AZ114" s="129">
        <f>'D.1.4.i - Rozvody technic...'!F35</f>
        <v>0</v>
      </c>
      <c r="BA114" s="129">
        <f>'D.1.4.i - Rozvody technic...'!F36</f>
        <v>0</v>
      </c>
      <c r="BB114" s="129">
        <f>'D.1.4.i - Rozvody technic...'!F37</f>
        <v>0</v>
      </c>
      <c r="BC114" s="129">
        <f>'D.1.4.i - Rozvody technic...'!F38</f>
        <v>0</v>
      </c>
      <c r="BD114" s="131">
        <f>'D.1.4.i - Rozvody technic...'!F39</f>
        <v>0</v>
      </c>
      <c r="BE114" s="7"/>
      <c r="BT114" s="132" t="s">
        <v>84</v>
      </c>
      <c r="BV114" s="132" t="s">
        <v>78</v>
      </c>
      <c r="BW114" s="132" t="s">
        <v>143</v>
      </c>
      <c r="BX114" s="132" t="s">
        <v>5</v>
      </c>
      <c r="CL114" s="132" t="s">
        <v>1</v>
      </c>
      <c r="CM114" s="132" t="s">
        <v>86</v>
      </c>
    </row>
    <row r="115" s="7" customFormat="1" ht="14.4" customHeight="1">
      <c r="A115" s="120" t="s">
        <v>80</v>
      </c>
      <c r="B115" s="121"/>
      <c r="C115" s="122"/>
      <c r="D115" s="123" t="s">
        <v>144</v>
      </c>
      <c r="E115" s="123"/>
      <c r="F115" s="123"/>
      <c r="G115" s="123"/>
      <c r="H115" s="123"/>
      <c r="I115" s="124"/>
      <c r="J115" s="123" t="s">
        <v>145</v>
      </c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  <c r="Y115" s="123"/>
      <c r="Z115" s="123"/>
      <c r="AA115" s="123"/>
      <c r="AB115" s="123"/>
      <c r="AC115" s="123"/>
      <c r="AD115" s="123"/>
      <c r="AE115" s="123"/>
      <c r="AF115" s="123"/>
      <c r="AG115" s="125">
        <f>'VRN - Vedlejší rozpočtové...'!J32</f>
        <v>0</v>
      </c>
      <c r="AH115" s="124"/>
      <c r="AI115" s="124"/>
      <c r="AJ115" s="124"/>
      <c r="AK115" s="124"/>
      <c r="AL115" s="124"/>
      <c r="AM115" s="124"/>
      <c r="AN115" s="125">
        <f>SUM(AG115,AT115)</f>
        <v>0</v>
      </c>
      <c r="AO115" s="124"/>
      <c r="AP115" s="124"/>
      <c r="AQ115" s="126" t="s">
        <v>83</v>
      </c>
      <c r="AR115" s="127"/>
      <c r="AS115" s="143">
        <v>0</v>
      </c>
      <c r="AT115" s="144">
        <f>ROUND(SUM(AV115:AW115),2)</f>
        <v>0</v>
      </c>
      <c r="AU115" s="145">
        <f>'VRN - Vedlejší rozpočtové...'!P132</f>
        <v>0</v>
      </c>
      <c r="AV115" s="144">
        <f>'VRN - Vedlejší rozpočtové...'!J35</f>
        <v>0</v>
      </c>
      <c r="AW115" s="144">
        <f>'VRN - Vedlejší rozpočtové...'!J36</f>
        <v>0</v>
      </c>
      <c r="AX115" s="144">
        <f>'VRN - Vedlejší rozpočtové...'!J37</f>
        <v>0</v>
      </c>
      <c r="AY115" s="144">
        <f>'VRN - Vedlejší rozpočtové...'!J38</f>
        <v>0</v>
      </c>
      <c r="AZ115" s="144">
        <f>'VRN - Vedlejší rozpočtové...'!F35</f>
        <v>0</v>
      </c>
      <c r="BA115" s="144">
        <f>'VRN - Vedlejší rozpočtové...'!F36</f>
        <v>0</v>
      </c>
      <c r="BB115" s="144">
        <f>'VRN - Vedlejší rozpočtové...'!F37</f>
        <v>0</v>
      </c>
      <c r="BC115" s="144">
        <f>'VRN - Vedlejší rozpočtové...'!F38</f>
        <v>0</v>
      </c>
      <c r="BD115" s="146">
        <f>'VRN - Vedlejší rozpočtové...'!F39</f>
        <v>0</v>
      </c>
      <c r="BE115" s="7"/>
      <c r="BT115" s="132" t="s">
        <v>84</v>
      </c>
      <c r="BV115" s="132" t="s">
        <v>78</v>
      </c>
      <c r="BW115" s="132" t="s">
        <v>146</v>
      </c>
      <c r="BX115" s="132" t="s">
        <v>5</v>
      </c>
      <c r="CL115" s="132" t="s">
        <v>1</v>
      </c>
      <c r="CM115" s="132" t="s">
        <v>86</v>
      </c>
    </row>
    <row r="116" s="2" customFormat="1" ht="30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5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</row>
    <row r="117" s="2" customFormat="1" ht="6.96" customHeight="1">
      <c r="A117" s="39"/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J117" s="68"/>
      <c r="AK117" s="68"/>
      <c r="AL117" s="68"/>
      <c r="AM117" s="68"/>
      <c r="AN117" s="68"/>
      <c r="AO117" s="68"/>
      <c r="AP117" s="68"/>
      <c r="AQ117" s="68"/>
      <c r="AR117" s="45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</row>
  </sheetData>
  <sheetProtection sheet="1" formatColumns="0" formatRows="0" objects="1" scenarios="1" spinCount="100000" saltValue="69Ze99HcckIY/uryvJshiUT/uHc2HkPloSKGP/a6xdUaPolTMUAXazuJYz1d00MNLuvfttkdBHeg3tZdidQjjA==" hashValue="yTUdB9AWcoQsow2tKLSulW3tNrlXk3wSS6J3IvTbLDalcXe/jeCsl0u7ziOOK5V+bNZqMvmrIKRg+KxMhSO9jw==" algorithmName="SHA-512" password="CC35"/>
  <mergeCells count="122">
    <mergeCell ref="C92:G92"/>
    <mergeCell ref="D98:H98"/>
    <mergeCell ref="D97:H97"/>
    <mergeCell ref="D95:H95"/>
    <mergeCell ref="D96:H96"/>
    <mergeCell ref="E104:I104"/>
    <mergeCell ref="E103:I103"/>
    <mergeCell ref="E102:I102"/>
    <mergeCell ref="E101:I101"/>
    <mergeCell ref="E100:I100"/>
    <mergeCell ref="E99:I99"/>
    <mergeCell ref="I92:AF92"/>
    <mergeCell ref="J97:AF97"/>
    <mergeCell ref="J96:AF96"/>
    <mergeCell ref="J98:AF98"/>
    <mergeCell ref="J95:AF95"/>
    <mergeCell ref="K100:AF100"/>
    <mergeCell ref="K101:AF101"/>
    <mergeCell ref="K102:AF102"/>
    <mergeCell ref="K103:AF103"/>
    <mergeCell ref="K99:AF99"/>
    <mergeCell ref="K104:AF104"/>
    <mergeCell ref="L85:AJ85"/>
    <mergeCell ref="E105:I105"/>
    <mergeCell ref="K105:AF105"/>
    <mergeCell ref="E106:I106"/>
    <mergeCell ref="K106:AF106"/>
    <mergeCell ref="E107:I107"/>
    <mergeCell ref="K107:AF107"/>
    <mergeCell ref="D108:H108"/>
    <mergeCell ref="J108:AF108"/>
    <mergeCell ref="D109:H109"/>
    <mergeCell ref="J109:AF109"/>
    <mergeCell ref="D110:H110"/>
    <mergeCell ref="J110:AF110"/>
    <mergeCell ref="E111:I111"/>
    <mergeCell ref="K111:AF111"/>
    <mergeCell ref="E112:I112"/>
    <mergeCell ref="K112:AF112"/>
    <mergeCell ref="D113:H113"/>
    <mergeCell ref="J113:AF113"/>
    <mergeCell ref="D114:H114"/>
    <mergeCell ref="J114:AF114"/>
    <mergeCell ref="D115:H115"/>
    <mergeCell ref="J115:AF115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92:AM92"/>
    <mergeCell ref="AG102:AM102"/>
    <mergeCell ref="AG97:AM97"/>
    <mergeCell ref="AG103:AM103"/>
    <mergeCell ref="AG100:AM100"/>
    <mergeCell ref="AG101:AM101"/>
    <mergeCell ref="AG95:AM95"/>
    <mergeCell ref="AG96:AM96"/>
    <mergeCell ref="AG98:AM98"/>
    <mergeCell ref="AG104:AM104"/>
    <mergeCell ref="AG99:AM99"/>
    <mergeCell ref="AM89:AP89"/>
    <mergeCell ref="AM87:AN87"/>
    <mergeCell ref="AM90:AP90"/>
    <mergeCell ref="AN103:AP103"/>
    <mergeCell ref="AN104:AP104"/>
    <mergeCell ref="AN97:AP97"/>
    <mergeCell ref="AN102:AP102"/>
    <mergeCell ref="AN101:AP101"/>
    <mergeCell ref="AN100:AP100"/>
    <mergeCell ref="AN95:AP95"/>
    <mergeCell ref="AN99:AP99"/>
    <mergeCell ref="AN96:AP96"/>
    <mergeCell ref="AN92:AP92"/>
    <mergeCell ref="AN98:AP98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N111:AP111"/>
    <mergeCell ref="AG111:AM111"/>
    <mergeCell ref="AN112:AP112"/>
    <mergeCell ref="AG112:AM112"/>
    <mergeCell ref="AN113:AP113"/>
    <mergeCell ref="AG113:AM113"/>
    <mergeCell ref="AN114:AP114"/>
    <mergeCell ref="AG114:AM114"/>
    <mergeCell ref="AN115:AP115"/>
    <mergeCell ref="AG115:AM115"/>
    <mergeCell ref="AG94:AM94"/>
    <mergeCell ref="AN94:AP94"/>
  </mergeCells>
  <hyperlinks>
    <hyperlink ref="A95" location="'D.1.1 - Stavební část'!C2" display="/"/>
    <hyperlink ref="A96" location="'D.1.4.a - Zdravotně techn...'!C2" display="/"/>
    <hyperlink ref="A97" location="'D1.4.b - Vytápění'!C2" display="/"/>
    <hyperlink ref="A99" location="'D.1.4.c.1 - Zařízení č. 1...'!C2" display="/"/>
    <hyperlink ref="A100" location="'D.1.4.c.2 - Zařízení č. 2...'!C2" display="/"/>
    <hyperlink ref="A101" location="'D.1.4.c.3 - Zařízení č. 3...'!C2" display="/"/>
    <hyperlink ref="A102" location="'D.1.4.c.4 - Zařízení č. 4...'!C2" display="/"/>
    <hyperlink ref="A103" location="'D.1.4.c.5 - Zařízení č. 5...'!C2" display="/"/>
    <hyperlink ref="A104" location="'D.1.4.c.6 - Zařízení č. 6...'!C2" display="/"/>
    <hyperlink ref="A105" location="'D.1.4.c.7 - Zařízení č. 7...'!C2" display="/"/>
    <hyperlink ref="A106" location="'D.1.4.c.8 - Zařízení č. 8...'!C2" display="/"/>
    <hyperlink ref="A107" location="'D.1.4.c.9 - Demontáže'!C2" display="/"/>
    <hyperlink ref="A108" location="'D.1.4.d - Měření a regulace'!C2" display="/"/>
    <hyperlink ref="A109" location="'D.1.4.e - Silnoproudá ele...'!C2" display="/"/>
    <hyperlink ref="A111" location="'D.1.4.f.1 - Elektronická ...'!C2" display="/"/>
    <hyperlink ref="A112" location="'D.1.4.f.3 - Mechatronický...'!C2" display="/"/>
    <hyperlink ref="A113" location="'D.1.4.h - Kompresorovna a...'!C2" display="/"/>
    <hyperlink ref="A114" location="'D.1.4.i - Rozvody technic...'!C2" display="/"/>
    <hyperlink ref="A115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  <c r="AZ2" s="147" t="s">
        <v>147</v>
      </c>
      <c r="BA2" s="147" t="s">
        <v>148</v>
      </c>
      <c r="BB2" s="147" t="s">
        <v>149</v>
      </c>
      <c r="BC2" s="147" t="s">
        <v>150</v>
      </c>
      <c r="BD2" s="147" t="s">
        <v>86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  <c r="AZ3" s="147" t="s">
        <v>151</v>
      </c>
      <c r="BA3" s="147" t="s">
        <v>152</v>
      </c>
      <c r="BB3" s="147" t="s">
        <v>149</v>
      </c>
      <c r="BC3" s="147" t="s">
        <v>153</v>
      </c>
      <c r="BD3" s="147" t="s">
        <v>86</v>
      </c>
    </row>
    <row r="4" s="1" customFormat="1" ht="24.96" customHeight="1">
      <c r="B4" s="21"/>
      <c r="D4" s="150" t="s">
        <v>154</v>
      </c>
      <c r="L4" s="21"/>
      <c r="M4" s="151" t="s">
        <v>10</v>
      </c>
      <c r="AT4" s="18" t="s">
        <v>4</v>
      </c>
      <c r="AZ4" s="147" t="s">
        <v>155</v>
      </c>
      <c r="BA4" s="147" t="s">
        <v>156</v>
      </c>
      <c r="BB4" s="147" t="s">
        <v>149</v>
      </c>
      <c r="BC4" s="147" t="s">
        <v>157</v>
      </c>
      <c r="BD4" s="147" t="s">
        <v>86</v>
      </c>
    </row>
    <row r="5" s="1" customFormat="1" ht="6.96" customHeight="1">
      <c r="B5" s="21"/>
      <c r="L5" s="21"/>
      <c r="AZ5" s="147" t="s">
        <v>158</v>
      </c>
      <c r="BA5" s="147" t="s">
        <v>159</v>
      </c>
      <c r="BB5" s="147" t="s">
        <v>149</v>
      </c>
      <c r="BC5" s="147" t="s">
        <v>160</v>
      </c>
      <c r="BD5" s="147" t="s">
        <v>86</v>
      </c>
    </row>
    <row r="6" s="1" customFormat="1" ht="12" customHeight="1">
      <c r="B6" s="21"/>
      <c r="D6" s="152" t="s">
        <v>15</v>
      </c>
      <c r="L6" s="21"/>
      <c r="AZ6" s="147" t="s">
        <v>161</v>
      </c>
      <c r="BA6" s="147" t="s">
        <v>162</v>
      </c>
      <c r="BB6" s="147" t="s">
        <v>149</v>
      </c>
      <c r="BC6" s="147" t="s">
        <v>163</v>
      </c>
      <c r="BD6" s="147" t="s">
        <v>86</v>
      </c>
    </row>
    <row r="7" s="1" customFormat="1" ht="14.4" customHeight="1">
      <c r="B7" s="21"/>
      <c r="E7" s="153" t="str">
        <f>'Rekapitulace stavby'!K6</f>
        <v>Modernizace střediska praktického vyučování ISŠTE Sokolov, SO-703</v>
      </c>
      <c r="F7" s="152"/>
      <c r="G7" s="152"/>
      <c r="H7" s="152"/>
      <c r="L7" s="21"/>
      <c r="AZ7" s="147" t="s">
        <v>164</v>
      </c>
      <c r="BA7" s="147" t="s">
        <v>165</v>
      </c>
      <c r="BB7" s="147" t="s">
        <v>149</v>
      </c>
      <c r="BC7" s="147" t="s">
        <v>166</v>
      </c>
      <c r="BD7" s="147" t="s">
        <v>86</v>
      </c>
    </row>
    <row r="8" s="2" customFormat="1" ht="12" customHeight="1">
      <c r="A8" s="39"/>
      <c r="B8" s="45"/>
      <c r="C8" s="39"/>
      <c r="D8" s="152" t="s">
        <v>167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147" t="s">
        <v>168</v>
      </c>
      <c r="BA8" s="147" t="s">
        <v>169</v>
      </c>
      <c r="BB8" s="147" t="s">
        <v>149</v>
      </c>
      <c r="BC8" s="147" t="s">
        <v>170</v>
      </c>
      <c r="BD8" s="147" t="s">
        <v>86</v>
      </c>
    </row>
    <row r="9" s="2" customFormat="1" ht="15.6" customHeight="1">
      <c r="A9" s="39"/>
      <c r="B9" s="45"/>
      <c r="C9" s="39"/>
      <c r="D9" s="39"/>
      <c r="E9" s="154" t="s">
        <v>171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47" t="s">
        <v>172</v>
      </c>
      <c r="BA9" s="147" t="s">
        <v>173</v>
      </c>
      <c r="BB9" s="147" t="s">
        <v>149</v>
      </c>
      <c r="BC9" s="147" t="s">
        <v>174</v>
      </c>
      <c r="BD9" s="147" t="s">
        <v>86</v>
      </c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47" t="s">
        <v>175</v>
      </c>
      <c r="BA10" s="147" t="s">
        <v>176</v>
      </c>
      <c r="BB10" s="147" t="s">
        <v>149</v>
      </c>
      <c r="BC10" s="147" t="s">
        <v>177</v>
      </c>
      <c r="BD10" s="147" t="s">
        <v>86</v>
      </c>
    </row>
    <row r="11" s="2" customFormat="1" ht="12" customHeight="1">
      <c r="A11" s="39"/>
      <c r="B11" s="45"/>
      <c r="C11" s="39"/>
      <c r="D11" s="152" t="s">
        <v>17</v>
      </c>
      <c r="E11" s="39"/>
      <c r="F11" s="142" t="s">
        <v>1</v>
      </c>
      <c r="G11" s="39"/>
      <c r="H11" s="39"/>
      <c r="I11" s="152" t="s">
        <v>18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47" t="s">
        <v>178</v>
      </c>
      <c r="BA11" s="147" t="s">
        <v>179</v>
      </c>
      <c r="BB11" s="147" t="s">
        <v>149</v>
      </c>
      <c r="BC11" s="147" t="s">
        <v>180</v>
      </c>
      <c r="BD11" s="147" t="s">
        <v>86</v>
      </c>
    </row>
    <row r="12" s="2" customFormat="1" ht="12" customHeight="1">
      <c r="A12" s="39"/>
      <c r="B12" s="45"/>
      <c r="C12" s="39"/>
      <c r="D12" s="152" t="s">
        <v>19</v>
      </c>
      <c r="E12" s="39"/>
      <c r="F12" s="142" t="s">
        <v>20</v>
      </c>
      <c r="G12" s="39"/>
      <c r="H12" s="39"/>
      <c r="I12" s="152" t="s">
        <v>21</v>
      </c>
      <c r="J12" s="155" t="str">
        <f>'Rekapitulace stavby'!AN8</f>
        <v>2. 4. 2025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147" t="s">
        <v>181</v>
      </c>
      <c r="BA12" s="147" t="s">
        <v>182</v>
      </c>
      <c r="BB12" s="147" t="s">
        <v>149</v>
      </c>
      <c r="BC12" s="147" t="s">
        <v>183</v>
      </c>
      <c r="BD12" s="147" t="s">
        <v>86</v>
      </c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147" t="s">
        <v>184</v>
      </c>
      <c r="BA13" s="147" t="s">
        <v>185</v>
      </c>
      <c r="BB13" s="147" t="s">
        <v>149</v>
      </c>
      <c r="BC13" s="147" t="s">
        <v>186</v>
      </c>
      <c r="BD13" s="147" t="s">
        <v>86</v>
      </c>
    </row>
    <row r="14" s="2" customFormat="1" ht="12" customHeight="1">
      <c r="A14" s="39"/>
      <c r="B14" s="45"/>
      <c r="C14" s="39"/>
      <c r="D14" s="152" t="s">
        <v>23</v>
      </c>
      <c r="E14" s="39"/>
      <c r="F14" s="39"/>
      <c r="G14" s="39"/>
      <c r="H14" s="39"/>
      <c r="I14" s="152" t="s">
        <v>24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147" t="s">
        <v>187</v>
      </c>
      <c r="BA14" s="147" t="s">
        <v>188</v>
      </c>
      <c r="BB14" s="147" t="s">
        <v>149</v>
      </c>
      <c r="BC14" s="147" t="s">
        <v>189</v>
      </c>
      <c r="BD14" s="147" t="s">
        <v>86</v>
      </c>
    </row>
    <row r="15" s="2" customFormat="1" ht="18" customHeight="1">
      <c r="A15" s="39"/>
      <c r="B15" s="45"/>
      <c r="C15" s="39"/>
      <c r="D15" s="39"/>
      <c r="E15" s="142" t="s">
        <v>25</v>
      </c>
      <c r="F15" s="39"/>
      <c r="G15" s="39"/>
      <c r="H15" s="39"/>
      <c r="I15" s="152" t="s">
        <v>26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27</v>
      </c>
      <c r="E17" s="39"/>
      <c r="F17" s="39"/>
      <c r="G17" s="39"/>
      <c r="H17" s="39"/>
      <c r="I17" s="152" t="s">
        <v>24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29</v>
      </c>
      <c r="E20" s="39"/>
      <c r="F20" s="39"/>
      <c r="G20" s="39"/>
      <c r="H20" s="39"/>
      <c r="I20" s="152" t="s">
        <v>24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30</v>
      </c>
      <c r="F21" s="39"/>
      <c r="G21" s="39"/>
      <c r="H21" s="39"/>
      <c r="I21" s="152" t="s">
        <v>26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32</v>
      </c>
      <c r="E23" s="39"/>
      <c r="F23" s="39"/>
      <c r="G23" s="39"/>
      <c r="H23" s="39"/>
      <c r="I23" s="152" t="s">
        <v>24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2" t="s">
        <v>26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8" customHeight="1">
      <c r="A27" s="156"/>
      <c r="B27" s="157"/>
      <c r="C27" s="156"/>
      <c r="D27" s="156"/>
      <c r="E27" s="158" t="s">
        <v>35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2" t="s">
        <v>190</v>
      </c>
      <c r="E30" s="39"/>
      <c r="F30" s="39"/>
      <c r="G30" s="39"/>
      <c r="H30" s="39"/>
      <c r="I30" s="39"/>
      <c r="J30" s="16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62" t="s">
        <v>191</v>
      </c>
      <c r="E31" s="39"/>
      <c r="F31" s="39"/>
      <c r="G31" s="39"/>
      <c r="H31" s="39"/>
      <c r="I31" s="39"/>
      <c r="J31" s="161">
        <f>J129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3" t="s">
        <v>36</v>
      </c>
      <c r="E32" s="39"/>
      <c r="F32" s="39"/>
      <c r="G32" s="39"/>
      <c r="H32" s="39"/>
      <c r="I32" s="39"/>
      <c r="J32" s="16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5" t="s">
        <v>38</v>
      </c>
      <c r="G34" s="39"/>
      <c r="H34" s="39"/>
      <c r="I34" s="165" t="s">
        <v>37</v>
      </c>
      <c r="J34" s="16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6" t="s">
        <v>40</v>
      </c>
      <c r="E35" s="152" t="s">
        <v>41</v>
      </c>
      <c r="F35" s="167">
        <f>ROUND((SUM(BE129:BE136) + SUM(BE156:BE2052)),  2)</f>
        <v>0</v>
      </c>
      <c r="G35" s="39"/>
      <c r="H35" s="39"/>
      <c r="I35" s="168">
        <v>0.20999999999999999</v>
      </c>
      <c r="J35" s="167">
        <f>ROUND(((SUM(BE129:BE136) + SUM(BE156:BE2052))*I35),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7">
        <f>ROUND((SUM(BF129:BF136) + SUM(BF156:BF2052)),  2)</f>
        <v>0</v>
      </c>
      <c r="G36" s="39"/>
      <c r="H36" s="39"/>
      <c r="I36" s="168">
        <v>0.12</v>
      </c>
      <c r="J36" s="167">
        <f>ROUND(((SUM(BF129:BF136) + SUM(BF156:BF2052))*I36),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7">
        <f>ROUND((SUM(BG129:BG136) + SUM(BG156:BG2052)),  2)</f>
        <v>0</v>
      </c>
      <c r="G37" s="39"/>
      <c r="H37" s="39"/>
      <c r="I37" s="168">
        <v>0.20999999999999999</v>
      </c>
      <c r="J37" s="16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7">
        <f>ROUND((SUM(BH129:BH136) + SUM(BH156:BH2052)),  2)</f>
        <v>0</v>
      </c>
      <c r="G38" s="39"/>
      <c r="H38" s="39"/>
      <c r="I38" s="168">
        <v>0.12</v>
      </c>
      <c r="J38" s="16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7">
        <f>ROUND((SUM(BI129:BI136) + SUM(BI156:BI2052)),  2)</f>
        <v>0</v>
      </c>
      <c r="G39" s="39"/>
      <c r="H39" s="39"/>
      <c r="I39" s="168">
        <v>0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9"/>
      <c r="D41" s="170" t="s">
        <v>46</v>
      </c>
      <c r="E41" s="171"/>
      <c r="F41" s="171"/>
      <c r="G41" s="172" t="s">
        <v>47</v>
      </c>
      <c r="H41" s="173" t="s">
        <v>48</v>
      </c>
      <c r="I41" s="171"/>
      <c r="J41" s="174">
        <f>SUM(J32:J39)</f>
        <v>0</v>
      </c>
      <c r="K41" s="17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4.4" customHeight="1">
      <c r="A85" s="39"/>
      <c r="B85" s="40"/>
      <c r="C85" s="41"/>
      <c r="D85" s="41"/>
      <c r="E85" s="187" t="str">
        <f>E7</f>
        <v>Modernizace střediska praktického vyučování ISŠTE Sokolov, SO-703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6" customHeight="1">
      <c r="A87" s="39"/>
      <c r="B87" s="40"/>
      <c r="C87" s="41"/>
      <c r="D87" s="41"/>
      <c r="E87" s="77" t="str">
        <f>E9</f>
        <v>D.1.1 - Stavební část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>Sokolov</v>
      </c>
      <c r="G89" s="41"/>
      <c r="H89" s="41"/>
      <c r="I89" s="33" t="s">
        <v>21</v>
      </c>
      <c r="J89" s="80" t="str">
        <f>IF(J12="","",J12)</f>
        <v>2. 4. 2025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6" customHeight="1">
      <c r="A91" s="39"/>
      <c r="B91" s="40"/>
      <c r="C91" s="33" t="s">
        <v>23</v>
      </c>
      <c r="D91" s="41"/>
      <c r="E91" s="41"/>
      <c r="F91" s="28" t="str">
        <f>E15</f>
        <v>ISŠTE Sokolov, p.s.</v>
      </c>
      <c r="G91" s="41"/>
      <c r="H91" s="41"/>
      <c r="I91" s="33" t="s">
        <v>29</v>
      </c>
      <c r="J91" s="37" t="str">
        <f>E21</f>
        <v xml:space="preserve">DPT projekty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6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8" t="s">
        <v>193</v>
      </c>
      <c r="D94" s="189"/>
      <c r="E94" s="189"/>
      <c r="F94" s="189"/>
      <c r="G94" s="189"/>
      <c r="H94" s="189"/>
      <c r="I94" s="189"/>
      <c r="J94" s="190" t="s">
        <v>194</v>
      </c>
      <c r="K94" s="18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1" t="s">
        <v>195</v>
      </c>
      <c r="D96" s="41"/>
      <c r="E96" s="41"/>
      <c r="F96" s="41"/>
      <c r="G96" s="41"/>
      <c r="H96" s="41"/>
      <c r="I96" s="41"/>
      <c r="J96" s="111">
        <f>J156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196</v>
      </c>
    </row>
    <row r="97" s="9" customFormat="1" ht="24.96" customHeight="1">
      <c r="A97" s="9"/>
      <c r="B97" s="192"/>
      <c r="C97" s="193"/>
      <c r="D97" s="194" t="s">
        <v>197</v>
      </c>
      <c r="E97" s="195"/>
      <c r="F97" s="195"/>
      <c r="G97" s="195"/>
      <c r="H97" s="195"/>
      <c r="I97" s="195"/>
      <c r="J97" s="196">
        <f>J157</f>
        <v>0</v>
      </c>
      <c r="K97" s="193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8"/>
      <c r="C98" s="134"/>
      <c r="D98" s="199" t="s">
        <v>198</v>
      </c>
      <c r="E98" s="200"/>
      <c r="F98" s="200"/>
      <c r="G98" s="200"/>
      <c r="H98" s="200"/>
      <c r="I98" s="200"/>
      <c r="J98" s="201">
        <f>J158</f>
        <v>0</v>
      </c>
      <c r="K98" s="134"/>
      <c r="L98" s="20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8"/>
      <c r="C99" s="134"/>
      <c r="D99" s="199" t="s">
        <v>199</v>
      </c>
      <c r="E99" s="200"/>
      <c r="F99" s="200"/>
      <c r="G99" s="200"/>
      <c r="H99" s="200"/>
      <c r="I99" s="200"/>
      <c r="J99" s="201">
        <f>J177</f>
        <v>0</v>
      </c>
      <c r="K99" s="134"/>
      <c r="L99" s="20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8"/>
      <c r="C100" s="134"/>
      <c r="D100" s="199" t="s">
        <v>200</v>
      </c>
      <c r="E100" s="200"/>
      <c r="F100" s="200"/>
      <c r="G100" s="200"/>
      <c r="H100" s="200"/>
      <c r="I100" s="200"/>
      <c r="J100" s="201">
        <f>J230</f>
        <v>0</v>
      </c>
      <c r="K100" s="134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4"/>
      <c r="D101" s="199" t="s">
        <v>201</v>
      </c>
      <c r="E101" s="200"/>
      <c r="F101" s="200"/>
      <c r="G101" s="200"/>
      <c r="H101" s="200"/>
      <c r="I101" s="200"/>
      <c r="J101" s="201">
        <f>J312</f>
        <v>0</v>
      </c>
      <c r="K101" s="134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8"/>
      <c r="C102" s="134"/>
      <c r="D102" s="199" t="s">
        <v>202</v>
      </c>
      <c r="E102" s="200"/>
      <c r="F102" s="200"/>
      <c r="G102" s="200"/>
      <c r="H102" s="200"/>
      <c r="I102" s="200"/>
      <c r="J102" s="201">
        <f>J313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8"/>
      <c r="C103" s="134"/>
      <c r="D103" s="199" t="s">
        <v>203</v>
      </c>
      <c r="E103" s="200"/>
      <c r="F103" s="200"/>
      <c r="G103" s="200"/>
      <c r="H103" s="200"/>
      <c r="I103" s="200"/>
      <c r="J103" s="201">
        <f>J388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8"/>
      <c r="C104" s="134"/>
      <c r="D104" s="199" t="s">
        <v>204</v>
      </c>
      <c r="E104" s="200"/>
      <c r="F104" s="200"/>
      <c r="G104" s="200"/>
      <c r="H104" s="200"/>
      <c r="I104" s="200"/>
      <c r="J104" s="201">
        <f>J409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8"/>
      <c r="C105" s="134"/>
      <c r="D105" s="199" t="s">
        <v>205</v>
      </c>
      <c r="E105" s="200"/>
      <c r="F105" s="200"/>
      <c r="G105" s="200"/>
      <c r="H105" s="200"/>
      <c r="I105" s="200"/>
      <c r="J105" s="201">
        <f>J474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8"/>
      <c r="C106" s="134"/>
      <c r="D106" s="199" t="s">
        <v>206</v>
      </c>
      <c r="E106" s="200"/>
      <c r="F106" s="200"/>
      <c r="G106" s="200"/>
      <c r="H106" s="200"/>
      <c r="I106" s="200"/>
      <c r="J106" s="201">
        <f>J530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8"/>
      <c r="C107" s="134"/>
      <c r="D107" s="199" t="s">
        <v>207</v>
      </c>
      <c r="E107" s="200"/>
      <c r="F107" s="200"/>
      <c r="G107" s="200"/>
      <c r="H107" s="200"/>
      <c r="I107" s="200"/>
      <c r="J107" s="201">
        <f>J531</f>
        <v>0</v>
      </c>
      <c r="K107" s="134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8"/>
      <c r="C108" s="134"/>
      <c r="D108" s="199" t="s">
        <v>208</v>
      </c>
      <c r="E108" s="200"/>
      <c r="F108" s="200"/>
      <c r="G108" s="200"/>
      <c r="H108" s="200"/>
      <c r="I108" s="200"/>
      <c r="J108" s="201">
        <f>J543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8"/>
      <c r="C109" s="134"/>
      <c r="D109" s="199" t="s">
        <v>209</v>
      </c>
      <c r="E109" s="200"/>
      <c r="F109" s="200"/>
      <c r="G109" s="200"/>
      <c r="H109" s="200"/>
      <c r="I109" s="200"/>
      <c r="J109" s="201">
        <f>J575</f>
        <v>0</v>
      </c>
      <c r="K109" s="134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8"/>
      <c r="C110" s="134"/>
      <c r="D110" s="199" t="s">
        <v>210</v>
      </c>
      <c r="E110" s="200"/>
      <c r="F110" s="200"/>
      <c r="G110" s="200"/>
      <c r="H110" s="200"/>
      <c r="I110" s="200"/>
      <c r="J110" s="201">
        <f>J707</f>
        <v>0</v>
      </c>
      <c r="K110" s="134"/>
      <c r="L110" s="20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8"/>
      <c r="C111" s="134"/>
      <c r="D111" s="199" t="s">
        <v>211</v>
      </c>
      <c r="E111" s="200"/>
      <c r="F111" s="200"/>
      <c r="G111" s="200"/>
      <c r="H111" s="200"/>
      <c r="I111" s="200"/>
      <c r="J111" s="201">
        <f>J729</f>
        <v>0</v>
      </c>
      <c r="K111" s="134"/>
      <c r="L111" s="20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2"/>
      <c r="C112" s="193"/>
      <c r="D112" s="194" t="s">
        <v>212</v>
      </c>
      <c r="E112" s="195"/>
      <c r="F112" s="195"/>
      <c r="G112" s="195"/>
      <c r="H112" s="195"/>
      <c r="I112" s="195"/>
      <c r="J112" s="196">
        <f>J731</f>
        <v>0</v>
      </c>
      <c r="K112" s="193"/>
      <c r="L112" s="197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98"/>
      <c r="C113" s="134"/>
      <c r="D113" s="199" t="s">
        <v>213</v>
      </c>
      <c r="E113" s="200"/>
      <c r="F113" s="200"/>
      <c r="G113" s="200"/>
      <c r="H113" s="200"/>
      <c r="I113" s="200"/>
      <c r="J113" s="201">
        <f>J732</f>
        <v>0</v>
      </c>
      <c r="K113" s="134"/>
      <c r="L113" s="20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8"/>
      <c r="C114" s="134"/>
      <c r="D114" s="199" t="s">
        <v>214</v>
      </c>
      <c r="E114" s="200"/>
      <c r="F114" s="200"/>
      <c r="G114" s="200"/>
      <c r="H114" s="200"/>
      <c r="I114" s="200"/>
      <c r="J114" s="201">
        <f>J800</f>
        <v>0</v>
      </c>
      <c r="K114" s="134"/>
      <c r="L114" s="202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8"/>
      <c r="C115" s="134"/>
      <c r="D115" s="199" t="s">
        <v>215</v>
      </c>
      <c r="E115" s="200"/>
      <c r="F115" s="200"/>
      <c r="G115" s="200"/>
      <c r="H115" s="200"/>
      <c r="I115" s="200"/>
      <c r="J115" s="201">
        <f>J810</f>
        <v>0</v>
      </c>
      <c r="K115" s="134"/>
      <c r="L115" s="202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8"/>
      <c r="C116" s="134"/>
      <c r="D116" s="199" t="s">
        <v>216</v>
      </c>
      <c r="E116" s="200"/>
      <c r="F116" s="200"/>
      <c r="G116" s="200"/>
      <c r="H116" s="200"/>
      <c r="I116" s="200"/>
      <c r="J116" s="201">
        <f>J839</f>
        <v>0</v>
      </c>
      <c r="K116" s="134"/>
      <c r="L116" s="202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8"/>
      <c r="C117" s="134"/>
      <c r="D117" s="199" t="s">
        <v>217</v>
      </c>
      <c r="E117" s="200"/>
      <c r="F117" s="200"/>
      <c r="G117" s="200"/>
      <c r="H117" s="200"/>
      <c r="I117" s="200"/>
      <c r="J117" s="201">
        <f>J844</f>
        <v>0</v>
      </c>
      <c r="K117" s="134"/>
      <c r="L117" s="202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8"/>
      <c r="C118" s="134"/>
      <c r="D118" s="199" t="s">
        <v>218</v>
      </c>
      <c r="E118" s="200"/>
      <c r="F118" s="200"/>
      <c r="G118" s="200"/>
      <c r="H118" s="200"/>
      <c r="I118" s="200"/>
      <c r="J118" s="201">
        <f>J1007</f>
        <v>0</v>
      </c>
      <c r="K118" s="134"/>
      <c r="L118" s="202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8"/>
      <c r="C119" s="134"/>
      <c r="D119" s="199" t="s">
        <v>219</v>
      </c>
      <c r="E119" s="200"/>
      <c r="F119" s="200"/>
      <c r="G119" s="200"/>
      <c r="H119" s="200"/>
      <c r="I119" s="200"/>
      <c r="J119" s="201">
        <f>J1225</f>
        <v>0</v>
      </c>
      <c r="K119" s="134"/>
      <c r="L119" s="202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8"/>
      <c r="C120" s="134"/>
      <c r="D120" s="199" t="s">
        <v>220</v>
      </c>
      <c r="E120" s="200"/>
      <c r="F120" s="200"/>
      <c r="G120" s="200"/>
      <c r="H120" s="200"/>
      <c r="I120" s="200"/>
      <c r="J120" s="201">
        <f>J1325</f>
        <v>0</v>
      </c>
      <c r="K120" s="134"/>
      <c r="L120" s="202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8"/>
      <c r="C121" s="134"/>
      <c r="D121" s="199" t="s">
        <v>221</v>
      </c>
      <c r="E121" s="200"/>
      <c r="F121" s="200"/>
      <c r="G121" s="200"/>
      <c r="H121" s="200"/>
      <c r="I121" s="200"/>
      <c r="J121" s="201">
        <f>J1460</f>
        <v>0</v>
      </c>
      <c r="K121" s="134"/>
      <c r="L121" s="202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8"/>
      <c r="C122" s="134"/>
      <c r="D122" s="199" t="s">
        <v>222</v>
      </c>
      <c r="E122" s="200"/>
      <c r="F122" s="200"/>
      <c r="G122" s="200"/>
      <c r="H122" s="200"/>
      <c r="I122" s="200"/>
      <c r="J122" s="201">
        <f>J1525</f>
        <v>0</v>
      </c>
      <c r="K122" s="134"/>
      <c r="L122" s="202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8"/>
      <c r="C123" s="134"/>
      <c r="D123" s="199" t="s">
        <v>223</v>
      </c>
      <c r="E123" s="200"/>
      <c r="F123" s="200"/>
      <c r="G123" s="200"/>
      <c r="H123" s="200"/>
      <c r="I123" s="200"/>
      <c r="J123" s="201">
        <f>J1562</f>
        <v>0</v>
      </c>
      <c r="K123" s="134"/>
      <c r="L123" s="202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8"/>
      <c r="C124" s="134"/>
      <c r="D124" s="199" t="s">
        <v>224</v>
      </c>
      <c r="E124" s="200"/>
      <c r="F124" s="200"/>
      <c r="G124" s="200"/>
      <c r="H124" s="200"/>
      <c r="I124" s="200"/>
      <c r="J124" s="201">
        <f>J1704</f>
        <v>0</v>
      </c>
      <c r="K124" s="134"/>
      <c r="L124" s="202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8"/>
      <c r="C125" s="134"/>
      <c r="D125" s="199" t="s">
        <v>225</v>
      </c>
      <c r="E125" s="200"/>
      <c r="F125" s="200"/>
      <c r="G125" s="200"/>
      <c r="H125" s="200"/>
      <c r="I125" s="200"/>
      <c r="J125" s="201">
        <f>J1919</f>
        <v>0</v>
      </c>
      <c r="K125" s="134"/>
      <c r="L125" s="202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9" customFormat="1" ht="24.96" customHeight="1">
      <c r="A126" s="9"/>
      <c r="B126" s="192"/>
      <c r="C126" s="193"/>
      <c r="D126" s="194" t="s">
        <v>226</v>
      </c>
      <c r="E126" s="195"/>
      <c r="F126" s="195"/>
      <c r="G126" s="195"/>
      <c r="H126" s="195"/>
      <c r="I126" s="195"/>
      <c r="J126" s="196">
        <f>J2051</f>
        <v>0</v>
      </c>
      <c r="K126" s="193"/>
      <c r="L126" s="197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</row>
    <row r="127" s="2" customFormat="1" ht="21.84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29.28" customHeight="1">
      <c r="A129" s="39"/>
      <c r="B129" s="40"/>
      <c r="C129" s="191" t="s">
        <v>227</v>
      </c>
      <c r="D129" s="41"/>
      <c r="E129" s="41"/>
      <c r="F129" s="41"/>
      <c r="G129" s="41"/>
      <c r="H129" s="41"/>
      <c r="I129" s="41"/>
      <c r="J129" s="203">
        <f>ROUND(J130 + J131 + J132 + J133 + J134 + J135,2)</f>
        <v>0</v>
      </c>
      <c r="K129" s="41"/>
      <c r="L129" s="64"/>
      <c r="N129" s="204" t="s">
        <v>40</v>
      </c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8" customHeight="1">
      <c r="A130" s="39"/>
      <c r="B130" s="40"/>
      <c r="C130" s="41"/>
      <c r="D130" s="205" t="s">
        <v>228</v>
      </c>
      <c r="E130" s="206"/>
      <c r="F130" s="206"/>
      <c r="G130" s="41"/>
      <c r="H130" s="41"/>
      <c r="I130" s="41"/>
      <c r="J130" s="207">
        <v>0</v>
      </c>
      <c r="K130" s="41"/>
      <c r="L130" s="208"/>
      <c r="M130" s="209"/>
      <c r="N130" s="210" t="s">
        <v>41</v>
      </c>
      <c r="O130" s="209"/>
      <c r="P130" s="209"/>
      <c r="Q130" s="209"/>
      <c r="R130" s="209"/>
      <c r="S130" s="211"/>
      <c r="T130" s="211"/>
      <c r="U130" s="211"/>
      <c r="V130" s="211"/>
      <c r="W130" s="211"/>
      <c r="X130" s="211"/>
      <c r="Y130" s="211"/>
      <c r="Z130" s="211"/>
      <c r="AA130" s="211"/>
      <c r="AB130" s="211"/>
      <c r="AC130" s="211"/>
      <c r="AD130" s="211"/>
      <c r="AE130" s="211"/>
      <c r="AF130" s="209"/>
      <c r="AG130" s="209"/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12" t="s">
        <v>144</v>
      </c>
      <c r="AZ130" s="209"/>
      <c r="BA130" s="209"/>
      <c r="BB130" s="209"/>
      <c r="BC130" s="209"/>
      <c r="BD130" s="209"/>
      <c r="BE130" s="213">
        <f>IF(N130="základní",J130,0)</f>
        <v>0</v>
      </c>
      <c r="BF130" s="213">
        <f>IF(N130="snížená",J130,0)</f>
        <v>0</v>
      </c>
      <c r="BG130" s="213">
        <f>IF(N130="zákl. přenesená",J130,0)</f>
        <v>0</v>
      </c>
      <c r="BH130" s="213">
        <f>IF(N130="sníž. přenesená",J130,0)</f>
        <v>0</v>
      </c>
      <c r="BI130" s="213">
        <f>IF(N130="nulová",J130,0)</f>
        <v>0</v>
      </c>
      <c r="BJ130" s="212" t="s">
        <v>84</v>
      </c>
      <c r="BK130" s="209"/>
      <c r="BL130" s="209"/>
      <c r="BM130" s="209"/>
    </row>
    <row r="131" s="2" customFormat="1" ht="18" customHeight="1">
      <c r="A131" s="39"/>
      <c r="B131" s="40"/>
      <c r="C131" s="41"/>
      <c r="D131" s="205" t="s">
        <v>229</v>
      </c>
      <c r="E131" s="206"/>
      <c r="F131" s="206"/>
      <c r="G131" s="41"/>
      <c r="H131" s="41"/>
      <c r="I131" s="41"/>
      <c r="J131" s="207">
        <v>0</v>
      </c>
      <c r="K131" s="41"/>
      <c r="L131" s="208"/>
      <c r="M131" s="209"/>
      <c r="N131" s="210" t="s">
        <v>41</v>
      </c>
      <c r="O131" s="209"/>
      <c r="P131" s="209"/>
      <c r="Q131" s="209"/>
      <c r="R131" s="209"/>
      <c r="S131" s="211"/>
      <c r="T131" s="211"/>
      <c r="U131" s="211"/>
      <c r="V131" s="211"/>
      <c r="W131" s="211"/>
      <c r="X131" s="211"/>
      <c r="Y131" s="211"/>
      <c r="Z131" s="211"/>
      <c r="AA131" s="211"/>
      <c r="AB131" s="211"/>
      <c r="AC131" s="211"/>
      <c r="AD131" s="211"/>
      <c r="AE131" s="211"/>
      <c r="AF131" s="209"/>
      <c r="AG131" s="209"/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12" t="s">
        <v>144</v>
      </c>
      <c r="AZ131" s="209"/>
      <c r="BA131" s="209"/>
      <c r="BB131" s="209"/>
      <c r="BC131" s="209"/>
      <c r="BD131" s="209"/>
      <c r="BE131" s="213">
        <f>IF(N131="základní",J131,0)</f>
        <v>0</v>
      </c>
      <c r="BF131" s="213">
        <f>IF(N131="snížená",J131,0)</f>
        <v>0</v>
      </c>
      <c r="BG131" s="213">
        <f>IF(N131="zákl. přenesená",J131,0)</f>
        <v>0</v>
      </c>
      <c r="BH131" s="213">
        <f>IF(N131="sníž. přenesená",J131,0)</f>
        <v>0</v>
      </c>
      <c r="BI131" s="213">
        <f>IF(N131="nulová",J131,0)</f>
        <v>0</v>
      </c>
      <c r="BJ131" s="212" t="s">
        <v>84</v>
      </c>
      <c r="BK131" s="209"/>
      <c r="BL131" s="209"/>
      <c r="BM131" s="209"/>
    </row>
    <row r="132" s="2" customFormat="1" ht="18" customHeight="1">
      <c r="A132" s="39"/>
      <c r="B132" s="40"/>
      <c r="C132" s="41"/>
      <c r="D132" s="205" t="s">
        <v>230</v>
      </c>
      <c r="E132" s="206"/>
      <c r="F132" s="206"/>
      <c r="G132" s="41"/>
      <c r="H132" s="41"/>
      <c r="I132" s="41"/>
      <c r="J132" s="207">
        <v>0</v>
      </c>
      <c r="K132" s="41"/>
      <c r="L132" s="208"/>
      <c r="M132" s="209"/>
      <c r="N132" s="210" t="s">
        <v>41</v>
      </c>
      <c r="O132" s="209"/>
      <c r="P132" s="209"/>
      <c r="Q132" s="209"/>
      <c r="R132" s="209"/>
      <c r="S132" s="211"/>
      <c r="T132" s="211"/>
      <c r="U132" s="211"/>
      <c r="V132" s="211"/>
      <c r="W132" s="211"/>
      <c r="X132" s="211"/>
      <c r="Y132" s="211"/>
      <c r="Z132" s="211"/>
      <c r="AA132" s="211"/>
      <c r="AB132" s="211"/>
      <c r="AC132" s="211"/>
      <c r="AD132" s="211"/>
      <c r="AE132" s="211"/>
      <c r="AF132" s="209"/>
      <c r="AG132" s="209"/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12" t="s">
        <v>144</v>
      </c>
      <c r="AZ132" s="209"/>
      <c r="BA132" s="209"/>
      <c r="BB132" s="209"/>
      <c r="BC132" s="209"/>
      <c r="BD132" s="209"/>
      <c r="BE132" s="213">
        <f>IF(N132="základní",J132,0)</f>
        <v>0</v>
      </c>
      <c r="BF132" s="213">
        <f>IF(N132="snížená",J132,0)</f>
        <v>0</v>
      </c>
      <c r="BG132" s="213">
        <f>IF(N132="zákl. přenesená",J132,0)</f>
        <v>0</v>
      </c>
      <c r="BH132" s="213">
        <f>IF(N132="sníž. přenesená",J132,0)</f>
        <v>0</v>
      </c>
      <c r="BI132" s="213">
        <f>IF(N132="nulová",J132,0)</f>
        <v>0</v>
      </c>
      <c r="BJ132" s="212" t="s">
        <v>84</v>
      </c>
      <c r="BK132" s="209"/>
      <c r="BL132" s="209"/>
      <c r="BM132" s="209"/>
    </row>
    <row r="133" s="2" customFormat="1" ht="18" customHeight="1">
      <c r="A133" s="39"/>
      <c r="B133" s="40"/>
      <c r="C133" s="41"/>
      <c r="D133" s="205" t="s">
        <v>231</v>
      </c>
      <c r="E133" s="206"/>
      <c r="F133" s="206"/>
      <c r="G133" s="41"/>
      <c r="H133" s="41"/>
      <c r="I133" s="41"/>
      <c r="J133" s="207">
        <v>0</v>
      </c>
      <c r="K133" s="41"/>
      <c r="L133" s="208"/>
      <c r="M133" s="209"/>
      <c r="N133" s="210" t="s">
        <v>41</v>
      </c>
      <c r="O133" s="209"/>
      <c r="P133" s="209"/>
      <c r="Q133" s="209"/>
      <c r="R133" s="209"/>
      <c r="S133" s="211"/>
      <c r="T133" s="211"/>
      <c r="U133" s="211"/>
      <c r="V133" s="211"/>
      <c r="W133" s="211"/>
      <c r="X133" s="211"/>
      <c r="Y133" s="211"/>
      <c r="Z133" s="211"/>
      <c r="AA133" s="211"/>
      <c r="AB133" s="211"/>
      <c r="AC133" s="211"/>
      <c r="AD133" s="211"/>
      <c r="AE133" s="211"/>
      <c r="AF133" s="209"/>
      <c r="AG133" s="209"/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12" t="s">
        <v>144</v>
      </c>
      <c r="AZ133" s="209"/>
      <c r="BA133" s="209"/>
      <c r="BB133" s="209"/>
      <c r="BC133" s="209"/>
      <c r="BD133" s="209"/>
      <c r="BE133" s="213">
        <f>IF(N133="základní",J133,0)</f>
        <v>0</v>
      </c>
      <c r="BF133" s="213">
        <f>IF(N133="snížená",J133,0)</f>
        <v>0</v>
      </c>
      <c r="BG133" s="213">
        <f>IF(N133="zákl. přenesená",J133,0)</f>
        <v>0</v>
      </c>
      <c r="BH133" s="213">
        <f>IF(N133="sníž. přenesená",J133,0)</f>
        <v>0</v>
      </c>
      <c r="BI133" s="213">
        <f>IF(N133="nulová",J133,0)</f>
        <v>0</v>
      </c>
      <c r="BJ133" s="212" t="s">
        <v>84</v>
      </c>
      <c r="BK133" s="209"/>
      <c r="BL133" s="209"/>
      <c r="BM133" s="209"/>
    </row>
    <row r="134" s="2" customFormat="1" ht="18" customHeight="1">
      <c r="A134" s="39"/>
      <c r="B134" s="40"/>
      <c r="C134" s="41"/>
      <c r="D134" s="205" t="s">
        <v>232</v>
      </c>
      <c r="E134" s="206"/>
      <c r="F134" s="206"/>
      <c r="G134" s="41"/>
      <c r="H134" s="41"/>
      <c r="I134" s="41"/>
      <c r="J134" s="207">
        <v>0</v>
      </c>
      <c r="K134" s="41"/>
      <c r="L134" s="208"/>
      <c r="M134" s="209"/>
      <c r="N134" s="210" t="s">
        <v>41</v>
      </c>
      <c r="O134" s="209"/>
      <c r="P134" s="209"/>
      <c r="Q134" s="209"/>
      <c r="R134" s="209"/>
      <c r="S134" s="211"/>
      <c r="T134" s="211"/>
      <c r="U134" s="211"/>
      <c r="V134" s="211"/>
      <c r="W134" s="211"/>
      <c r="X134" s="211"/>
      <c r="Y134" s="211"/>
      <c r="Z134" s="211"/>
      <c r="AA134" s="211"/>
      <c r="AB134" s="211"/>
      <c r="AC134" s="211"/>
      <c r="AD134" s="211"/>
      <c r="AE134" s="211"/>
      <c r="AF134" s="209"/>
      <c r="AG134" s="209"/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12" t="s">
        <v>144</v>
      </c>
      <c r="AZ134" s="209"/>
      <c r="BA134" s="209"/>
      <c r="BB134" s="209"/>
      <c r="BC134" s="209"/>
      <c r="BD134" s="209"/>
      <c r="BE134" s="213">
        <f>IF(N134="základní",J134,0)</f>
        <v>0</v>
      </c>
      <c r="BF134" s="213">
        <f>IF(N134="snížená",J134,0)</f>
        <v>0</v>
      </c>
      <c r="BG134" s="213">
        <f>IF(N134="zákl. přenesená",J134,0)</f>
        <v>0</v>
      </c>
      <c r="BH134" s="213">
        <f>IF(N134="sníž. přenesená",J134,0)</f>
        <v>0</v>
      </c>
      <c r="BI134" s="213">
        <f>IF(N134="nulová",J134,0)</f>
        <v>0</v>
      </c>
      <c r="BJ134" s="212" t="s">
        <v>84</v>
      </c>
      <c r="BK134" s="209"/>
      <c r="BL134" s="209"/>
      <c r="BM134" s="209"/>
    </row>
    <row r="135" s="2" customFormat="1" ht="18" customHeight="1">
      <c r="A135" s="39"/>
      <c r="B135" s="40"/>
      <c r="C135" s="41"/>
      <c r="D135" s="206" t="s">
        <v>233</v>
      </c>
      <c r="E135" s="41"/>
      <c r="F135" s="41"/>
      <c r="G135" s="41"/>
      <c r="H135" s="41"/>
      <c r="I135" s="41"/>
      <c r="J135" s="207">
        <f>ROUND(J30*T135,2)</f>
        <v>0</v>
      </c>
      <c r="K135" s="41"/>
      <c r="L135" s="208"/>
      <c r="M135" s="209"/>
      <c r="N135" s="210" t="s">
        <v>41</v>
      </c>
      <c r="O135" s="209"/>
      <c r="P135" s="209"/>
      <c r="Q135" s="209"/>
      <c r="R135" s="209"/>
      <c r="S135" s="211"/>
      <c r="T135" s="211"/>
      <c r="U135" s="211"/>
      <c r="V135" s="211"/>
      <c r="W135" s="211"/>
      <c r="X135" s="211"/>
      <c r="Y135" s="211"/>
      <c r="Z135" s="211"/>
      <c r="AA135" s="211"/>
      <c r="AB135" s="211"/>
      <c r="AC135" s="211"/>
      <c r="AD135" s="211"/>
      <c r="AE135" s="211"/>
      <c r="AF135" s="209"/>
      <c r="AG135" s="209"/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12" t="s">
        <v>234</v>
      </c>
      <c r="AZ135" s="209"/>
      <c r="BA135" s="209"/>
      <c r="BB135" s="209"/>
      <c r="BC135" s="209"/>
      <c r="BD135" s="209"/>
      <c r="BE135" s="213">
        <f>IF(N135="základní",J135,0)</f>
        <v>0</v>
      </c>
      <c r="BF135" s="213">
        <f>IF(N135="snížená",J135,0)</f>
        <v>0</v>
      </c>
      <c r="BG135" s="213">
        <f>IF(N135="zákl. přenesená",J135,0)</f>
        <v>0</v>
      </c>
      <c r="BH135" s="213">
        <f>IF(N135="sníž. přenesená",J135,0)</f>
        <v>0</v>
      </c>
      <c r="BI135" s="213">
        <f>IF(N135="nulová",J135,0)</f>
        <v>0</v>
      </c>
      <c r="BJ135" s="212" t="s">
        <v>84</v>
      </c>
      <c r="BK135" s="209"/>
      <c r="BL135" s="209"/>
      <c r="BM135" s="209"/>
    </row>
    <row r="136" s="2" customForma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29.28" customHeight="1">
      <c r="A137" s="39"/>
      <c r="B137" s="40"/>
      <c r="C137" s="214" t="s">
        <v>235</v>
      </c>
      <c r="D137" s="189"/>
      <c r="E137" s="189"/>
      <c r="F137" s="189"/>
      <c r="G137" s="189"/>
      <c r="H137" s="189"/>
      <c r="I137" s="189"/>
      <c r="J137" s="215">
        <f>ROUND(J96+J129,2)</f>
        <v>0</v>
      </c>
      <c r="K137" s="189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6.96" customHeight="1">
      <c r="A138" s="39"/>
      <c r="B138" s="67"/>
      <c r="C138" s="68"/>
      <c r="D138" s="68"/>
      <c r="E138" s="68"/>
      <c r="F138" s="68"/>
      <c r="G138" s="68"/>
      <c r="H138" s="68"/>
      <c r="I138" s="68"/>
      <c r="J138" s="68"/>
      <c r="K138" s="68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42" s="2" customFormat="1" ht="6.96" customHeight="1">
      <c r="A142" s="39"/>
      <c r="B142" s="69"/>
      <c r="C142" s="70"/>
      <c r="D142" s="70"/>
      <c r="E142" s="70"/>
      <c r="F142" s="70"/>
      <c r="G142" s="70"/>
      <c r="H142" s="70"/>
      <c r="I142" s="70"/>
      <c r="J142" s="70"/>
      <c r="K142" s="70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2" customFormat="1" ht="24.96" customHeight="1">
      <c r="A143" s="39"/>
      <c r="B143" s="40"/>
      <c r="C143" s="24" t="s">
        <v>236</v>
      </c>
      <c r="D143" s="41"/>
      <c r="E143" s="41"/>
      <c r="F143" s="41"/>
      <c r="G143" s="41"/>
      <c r="H143" s="41"/>
      <c r="I143" s="41"/>
      <c r="J143" s="41"/>
      <c r="K143" s="41"/>
      <c r="L143" s="64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2" customFormat="1" ht="6.96" customHeight="1">
      <c r="A144" s="39"/>
      <c r="B144" s="40"/>
      <c r="C144" s="41"/>
      <c r="D144" s="41"/>
      <c r="E144" s="41"/>
      <c r="F144" s="41"/>
      <c r="G144" s="41"/>
      <c r="H144" s="41"/>
      <c r="I144" s="41"/>
      <c r="J144" s="41"/>
      <c r="K144" s="41"/>
      <c r="L144" s="64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="2" customFormat="1" ht="12" customHeight="1">
      <c r="A145" s="39"/>
      <c r="B145" s="40"/>
      <c r="C145" s="33" t="s">
        <v>15</v>
      </c>
      <c r="D145" s="41"/>
      <c r="E145" s="41"/>
      <c r="F145" s="41"/>
      <c r="G145" s="41"/>
      <c r="H145" s="41"/>
      <c r="I145" s="41"/>
      <c r="J145" s="41"/>
      <c r="K145" s="41"/>
      <c r="L145" s="64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="2" customFormat="1" ht="14.4" customHeight="1">
      <c r="A146" s="39"/>
      <c r="B146" s="40"/>
      <c r="C146" s="41"/>
      <c r="D146" s="41"/>
      <c r="E146" s="187" t="str">
        <f>E7</f>
        <v>Modernizace střediska praktického vyučování ISŠTE Sokolov, SO-703</v>
      </c>
      <c r="F146" s="33"/>
      <c r="G146" s="33"/>
      <c r="H146" s="33"/>
      <c r="I146" s="41"/>
      <c r="J146" s="41"/>
      <c r="K146" s="41"/>
      <c r="L146" s="64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="2" customFormat="1" ht="12" customHeight="1">
      <c r="A147" s="39"/>
      <c r="B147" s="40"/>
      <c r="C147" s="33" t="s">
        <v>167</v>
      </c>
      <c r="D147" s="41"/>
      <c r="E147" s="41"/>
      <c r="F147" s="41"/>
      <c r="G147" s="41"/>
      <c r="H147" s="41"/>
      <c r="I147" s="41"/>
      <c r="J147" s="41"/>
      <c r="K147" s="41"/>
      <c r="L147" s="64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="2" customFormat="1" ht="15.6" customHeight="1">
      <c r="A148" s="39"/>
      <c r="B148" s="40"/>
      <c r="C148" s="41"/>
      <c r="D148" s="41"/>
      <c r="E148" s="77" t="str">
        <f>E9</f>
        <v>D.1.1 - Stavební část</v>
      </c>
      <c r="F148" s="41"/>
      <c r="G148" s="41"/>
      <c r="H148" s="41"/>
      <c r="I148" s="41"/>
      <c r="J148" s="41"/>
      <c r="K148" s="41"/>
      <c r="L148" s="64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="2" customFormat="1" ht="6.96" customHeight="1">
      <c r="A149" s="39"/>
      <c r="B149" s="40"/>
      <c r="C149" s="41"/>
      <c r="D149" s="41"/>
      <c r="E149" s="41"/>
      <c r="F149" s="41"/>
      <c r="G149" s="41"/>
      <c r="H149" s="41"/>
      <c r="I149" s="41"/>
      <c r="J149" s="41"/>
      <c r="K149" s="41"/>
      <c r="L149" s="64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="2" customFormat="1" ht="12" customHeight="1">
      <c r="A150" s="39"/>
      <c r="B150" s="40"/>
      <c r="C150" s="33" t="s">
        <v>19</v>
      </c>
      <c r="D150" s="41"/>
      <c r="E150" s="41"/>
      <c r="F150" s="28" t="str">
        <f>F12</f>
        <v>Sokolov</v>
      </c>
      <c r="G150" s="41"/>
      <c r="H150" s="41"/>
      <c r="I150" s="33" t="s">
        <v>21</v>
      </c>
      <c r="J150" s="80" t="str">
        <f>IF(J12="","",J12)</f>
        <v>2. 4. 2025</v>
      </c>
      <c r="K150" s="41"/>
      <c r="L150" s="64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="2" customFormat="1" ht="6.96" customHeight="1">
      <c r="A151" s="39"/>
      <c r="B151" s="40"/>
      <c r="C151" s="41"/>
      <c r="D151" s="41"/>
      <c r="E151" s="41"/>
      <c r="F151" s="41"/>
      <c r="G151" s="41"/>
      <c r="H151" s="41"/>
      <c r="I151" s="41"/>
      <c r="J151" s="41"/>
      <c r="K151" s="41"/>
      <c r="L151" s="64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="2" customFormat="1" ht="15.6" customHeight="1">
      <c r="A152" s="39"/>
      <c r="B152" s="40"/>
      <c r="C152" s="33" t="s">
        <v>23</v>
      </c>
      <c r="D152" s="41"/>
      <c r="E152" s="41"/>
      <c r="F152" s="28" t="str">
        <f>E15</f>
        <v>ISŠTE Sokolov, p.s.</v>
      </c>
      <c r="G152" s="41"/>
      <c r="H152" s="41"/>
      <c r="I152" s="33" t="s">
        <v>29</v>
      </c>
      <c r="J152" s="37" t="str">
        <f>E21</f>
        <v xml:space="preserve">DPT projekty </v>
      </c>
      <c r="K152" s="41"/>
      <c r="L152" s="64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="2" customFormat="1" ht="15.6" customHeight="1">
      <c r="A153" s="39"/>
      <c r="B153" s="40"/>
      <c r="C153" s="33" t="s">
        <v>27</v>
      </c>
      <c r="D153" s="41"/>
      <c r="E153" s="41"/>
      <c r="F153" s="28" t="str">
        <f>IF(E18="","",E18)</f>
        <v>Vyplň údaj</v>
      </c>
      <c r="G153" s="41"/>
      <c r="H153" s="41"/>
      <c r="I153" s="33" t="s">
        <v>32</v>
      </c>
      <c r="J153" s="37" t="str">
        <f>E24</f>
        <v xml:space="preserve"> </v>
      </c>
      <c r="K153" s="41"/>
      <c r="L153" s="64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  <row r="154" s="2" customFormat="1" ht="10.32" customHeight="1">
      <c r="A154" s="39"/>
      <c r="B154" s="40"/>
      <c r="C154" s="41"/>
      <c r="D154" s="41"/>
      <c r="E154" s="41"/>
      <c r="F154" s="41"/>
      <c r="G154" s="41"/>
      <c r="H154" s="41"/>
      <c r="I154" s="41"/>
      <c r="J154" s="41"/>
      <c r="K154" s="41"/>
      <c r="L154" s="64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  <row r="155" s="11" customFormat="1" ht="29.28" customHeight="1">
      <c r="A155" s="216"/>
      <c r="B155" s="217"/>
      <c r="C155" s="218" t="s">
        <v>237</v>
      </c>
      <c r="D155" s="219" t="s">
        <v>61</v>
      </c>
      <c r="E155" s="219" t="s">
        <v>57</v>
      </c>
      <c r="F155" s="219" t="s">
        <v>58</v>
      </c>
      <c r="G155" s="219" t="s">
        <v>238</v>
      </c>
      <c r="H155" s="219" t="s">
        <v>239</v>
      </c>
      <c r="I155" s="219" t="s">
        <v>240</v>
      </c>
      <c r="J155" s="219" t="s">
        <v>194</v>
      </c>
      <c r="K155" s="220" t="s">
        <v>241</v>
      </c>
      <c r="L155" s="221"/>
      <c r="M155" s="101" t="s">
        <v>1</v>
      </c>
      <c r="N155" s="102" t="s">
        <v>40</v>
      </c>
      <c r="O155" s="102" t="s">
        <v>242</v>
      </c>
      <c r="P155" s="102" t="s">
        <v>243</v>
      </c>
      <c r="Q155" s="102" t="s">
        <v>244</v>
      </c>
      <c r="R155" s="102" t="s">
        <v>245</v>
      </c>
      <c r="S155" s="102" t="s">
        <v>246</v>
      </c>
      <c r="T155" s="103" t="s">
        <v>247</v>
      </c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</row>
    <row r="156" s="2" customFormat="1" ht="22.8" customHeight="1">
      <c r="A156" s="39"/>
      <c r="B156" s="40"/>
      <c r="C156" s="108" t="s">
        <v>248</v>
      </c>
      <c r="D156" s="41"/>
      <c r="E156" s="41"/>
      <c r="F156" s="41"/>
      <c r="G156" s="41"/>
      <c r="H156" s="41"/>
      <c r="I156" s="41"/>
      <c r="J156" s="222">
        <f>BK156</f>
        <v>0</v>
      </c>
      <c r="K156" s="41"/>
      <c r="L156" s="45"/>
      <c r="M156" s="104"/>
      <c r="N156" s="223"/>
      <c r="O156" s="105"/>
      <c r="P156" s="224">
        <f>P157+P731+P2051</f>
        <v>0</v>
      </c>
      <c r="Q156" s="105"/>
      <c r="R156" s="224">
        <f>R157+R731+R2051</f>
        <v>221.30155889999998</v>
      </c>
      <c r="S156" s="105"/>
      <c r="T156" s="225">
        <f>T157+T731+T2051</f>
        <v>146.11902899999998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75</v>
      </c>
      <c r="AU156" s="18" t="s">
        <v>196</v>
      </c>
      <c r="BK156" s="226">
        <f>BK157+BK731+BK2051</f>
        <v>0</v>
      </c>
    </row>
    <row r="157" s="12" customFormat="1" ht="25.92" customHeight="1">
      <c r="A157" s="12"/>
      <c r="B157" s="227"/>
      <c r="C157" s="228"/>
      <c r="D157" s="229" t="s">
        <v>75</v>
      </c>
      <c r="E157" s="230" t="s">
        <v>249</v>
      </c>
      <c r="F157" s="230" t="s">
        <v>250</v>
      </c>
      <c r="G157" s="228"/>
      <c r="H157" s="228"/>
      <c r="I157" s="231"/>
      <c r="J157" s="232">
        <f>BK157</f>
        <v>0</v>
      </c>
      <c r="K157" s="228"/>
      <c r="L157" s="233"/>
      <c r="M157" s="234"/>
      <c r="N157" s="235"/>
      <c r="O157" s="235"/>
      <c r="P157" s="236">
        <f>P158+P177+P230+P312+P530+P707+P729</f>
        <v>0</v>
      </c>
      <c r="Q157" s="235"/>
      <c r="R157" s="236">
        <f>R158+R177+R230+R312+R530+R707+R729</f>
        <v>141.57090289999999</v>
      </c>
      <c r="S157" s="235"/>
      <c r="T157" s="237">
        <f>T158+T177+T230+T312+T530+T707+T729</f>
        <v>37.769650000000006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38" t="s">
        <v>84</v>
      </c>
      <c r="AT157" s="239" t="s">
        <v>75</v>
      </c>
      <c r="AU157" s="239" t="s">
        <v>76</v>
      </c>
      <c r="AY157" s="238" t="s">
        <v>251</v>
      </c>
      <c r="BK157" s="240">
        <f>BK158+BK177+BK230+BK312+BK530+BK707+BK729</f>
        <v>0</v>
      </c>
    </row>
    <row r="158" s="12" customFormat="1" ht="22.8" customHeight="1">
      <c r="A158" s="12"/>
      <c r="B158" s="227"/>
      <c r="C158" s="228"/>
      <c r="D158" s="229" t="s">
        <v>75</v>
      </c>
      <c r="E158" s="241" t="s">
        <v>84</v>
      </c>
      <c r="F158" s="241" t="s">
        <v>252</v>
      </c>
      <c r="G158" s="228"/>
      <c r="H158" s="228"/>
      <c r="I158" s="231"/>
      <c r="J158" s="242">
        <f>BK158</f>
        <v>0</v>
      </c>
      <c r="K158" s="228"/>
      <c r="L158" s="233"/>
      <c r="M158" s="234"/>
      <c r="N158" s="235"/>
      <c r="O158" s="235"/>
      <c r="P158" s="236">
        <f>SUM(P159:P176)</f>
        <v>0</v>
      </c>
      <c r="Q158" s="235"/>
      <c r="R158" s="236">
        <f>SUM(R159:R176)</f>
        <v>0</v>
      </c>
      <c r="S158" s="235"/>
      <c r="T158" s="237">
        <f>SUM(T159:T176)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38" t="s">
        <v>84</v>
      </c>
      <c r="AT158" s="239" t="s">
        <v>75</v>
      </c>
      <c r="AU158" s="239" t="s">
        <v>84</v>
      </c>
      <c r="AY158" s="238" t="s">
        <v>251</v>
      </c>
      <c r="BK158" s="240">
        <f>SUM(BK159:BK176)</f>
        <v>0</v>
      </c>
    </row>
    <row r="159" s="2" customFormat="1" ht="14.4" customHeight="1">
      <c r="A159" s="39"/>
      <c r="B159" s="40"/>
      <c r="C159" s="243" t="s">
        <v>84</v>
      </c>
      <c r="D159" s="243" t="s">
        <v>253</v>
      </c>
      <c r="E159" s="244" t="s">
        <v>254</v>
      </c>
      <c r="F159" s="245" t="s">
        <v>255</v>
      </c>
      <c r="G159" s="246" t="s">
        <v>256</v>
      </c>
      <c r="H159" s="247">
        <v>13.050000000000001</v>
      </c>
      <c r="I159" s="248"/>
      <c r="J159" s="247">
        <f>ROUND(I159*H159,2)</f>
        <v>0</v>
      </c>
      <c r="K159" s="245" t="s">
        <v>257</v>
      </c>
      <c r="L159" s="45"/>
      <c r="M159" s="249" t="s">
        <v>1</v>
      </c>
      <c r="N159" s="250" t="s">
        <v>41</v>
      </c>
      <c r="O159" s="92"/>
      <c r="P159" s="251">
        <f>O159*H159</f>
        <v>0</v>
      </c>
      <c r="Q159" s="251">
        <v>0</v>
      </c>
      <c r="R159" s="251">
        <f>Q159*H159</f>
        <v>0</v>
      </c>
      <c r="S159" s="251">
        <v>0</v>
      </c>
      <c r="T159" s="252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3" t="s">
        <v>258</v>
      </c>
      <c r="AT159" s="253" t="s">
        <v>253</v>
      </c>
      <c r="AU159" s="253" t="s">
        <v>86</v>
      </c>
      <c r="AY159" s="18" t="s">
        <v>251</v>
      </c>
      <c r="BE159" s="254">
        <f>IF(N159="základní",J159,0)</f>
        <v>0</v>
      </c>
      <c r="BF159" s="254">
        <f>IF(N159="snížená",J159,0)</f>
        <v>0</v>
      </c>
      <c r="BG159" s="254">
        <f>IF(N159="zákl. přenesená",J159,0)</f>
        <v>0</v>
      </c>
      <c r="BH159" s="254">
        <f>IF(N159="sníž. přenesená",J159,0)</f>
        <v>0</v>
      </c>
      <c r="BI159" s="254">
        <f>IF(N159="nulová",J159,0)</f>
        <v>0</v>
      </c>
      <c r="BJ159" s="18" t="s">
        <v>84</v>
      </c>
      <c r="BK159" s="254">
        <f>ROUND(I159*H159,2)</f>
        <v>0</v>
      </c>
      <c r="BL159" s="18" t="s">
        <v>258</v>
      </c>
      <c r="BM159" s="253" t="s">
        <v>259</v>
      </c>
    </row>
    <row r="160" s="13" customFormat="1">
      <c r="A160" s="13"/>
      <c r="B160" s="255"/>
      <c r="C160" s="256"/>
      <c r="D160" s="257" t="s">
        <v>260</v>
      </c>
      <c r="E160" s="258" t="s">
        <v>1</v>
      </c>
      <c r="F160" s="259" t="s">
        <v>261</v>
      </c>
      <c r="G160" s="256"/>
      <c r="H160" s="258" t="s">
        <v>1</v>
      </c>
      <c r="I160" s="260"/>
      <c r="J160" s="256"/>
      <c r="K160" s="256"/>
      <c r="L160" s="261"/>
      <c r="M160" s="262"/>
      <c r="N160" s="263"/>
      <c r="O160" s="263"/>
      <c r="P160" s="263"/>
      <c r="Q160" s="263"/>
      <c r="R160" s="263"/>
      <c r="S160" s="263"/>
      <c r="T160" s="26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5" t="s">
        <v>260</v>
      </c>
      <c r="AU160" s="265" t="s">
        <v>86</v>
      </c>
      <c r="AV160" s="13" t="s">
        <v>84</v>
      </c>
      <c r="AW160" s="13" t="s">
        <v>31</v>
      </c>
      <c r="AX160" s="13" t="s">
        <v>76</v>
      </c>
      <c r="AY160" s="265" t="s">
        <v>251</v>
      </c>
    </row>
    <row r="161" s="14" customFormat="1">
      <c r="A161" s="14"/>
      <c r="B161" s="266"/>
      <c r="C161" s="267"/>
      <c r="D161" s="257" t="s">
        <v>260</v>
      </c>
      <c r="E161" s="268" t="s">
        <v>1</v>
      </c>
      <c r="F161" s="269" t="s">
        <v>262</v>
      </c>
      <c r="G161" s="267"/>
      <c r="H161" s="270">
        <v>4.4400000000000004</v>
      </c>
      <c r="I161" s="271"/>
      <c r="J161" s="267"/>
      <c r="K161" s="267"/>
      <c r="L161" s="272"/>
      <c r="M161" s="273"/>
      <c r="N161" s="274"/>
      <c r="O161" s="274"/>
      <c r="P161" s="274"/>
      <c r="Q161" s="274"/>
      <c r="R161" s="274"/>
      <c r="S161" s="274"/>
      <c r="T161" s="27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6" t="s">
        <v>260</v>
      </c>
      <c r="AU161" s="276" t="s">
        <v>86</v>
      </c>
      <c r="AV161" s="14" t="s">
        <v>86</v>
      </c>
      <c r="AW161" s="14" t="s">
        <v>31</v>
      </c>
      <c r="AX161" s="14" t="s">
        <v>76</v>
      </c>
      <c r="AY161" s="276" t="s">
        <v>251</v>
      </c>
    </row>
    <row r="162" s="14" customFormat="1">
      <c r="A162" s="14"/>
      <c r="B162" s="266"/>
      <c r="C162" s="267"/>
      <c r="D162" s="257" t="s">
        <v>260</v>
      </c>
      <c r="E162" s="268" t="s">
        <v>1</v>
      </c>
      <c r="F162" s="269" t="s">
        <v>263</v>
      </c>
      <c r="G162" s="267"/>
      <c r="H162" s="270">
        <v>8.6099999999999994</v>
      </c>
      <c r="I162" s="271"/>
      <c r="J162" s="267"/>
      <c r="K162" s="267"/>
      <c r="L162" s="272"/>
      <c r="M162" s="273"/>
      <c r="N162" s="274"/>
      <c r="O162" s="274"/>
      <c r="P162" s="274"/>
      <c r="Q162" s="274"/>
      <c r="R162" s="274"/>
      <c r="S162" s="274"/>
      <c r="T162" s="27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6" t="s">
        <v>260</v>
      </c>
      <c r="AU162" s="276" t="s">
        <v>86</v>
      </c>
      <c r="AV162" s="14" t="s">
        <v>86</v>
      </c>
      <c r="AW162" s="14" t="s">
        <v>31</v>
      </c>
      <c r="AX162" s="14" t="s">
        <v>76</v>
      </c>
      <c r="AY162" s="276" t="s">
        <v>251</v>
      </c>
    </row>
    <row r="163" s="15" customFormat="1">
      <c r="A163" s="15"/>
      <c r="B163" s="277"/>
      <c r="C163" s="278"/>
      <c r="D163" s="257" t="s">
        <v>260</v>
      </c>
      <c r="E163" s="279" t="s">
        <v>1</v>
      </c>
      <c r="F163" s="280" t="s">
        <v>264</v>
      </c>
      <c r="G163" s="278"/>
      <c r="H163" s="281">
        <v>13.050000000000001</v>
      </c>
      <c r="I163" s="282"/>
      <c r="J163" s="278"/>
      <c r="K163" s="278"/>
      <c r="L163" s="283"/>
      <c r="M163" s="284"/>
      <c r="N163" s="285"/>
      <c r="O163" s="285"/>
      <c r="P163" s="285"/>
      <c r="Q163" s="285"/>
      <c r="R163" s="285"/>
      <c r="S163" s="285"/>
      <c r="T163" s="286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7" t="s">
        <v>260</v>
      </c>
      <c r="AU163" s="287" t="s">
        <v>86</v>
      </c>
      <c r="AV163" s="15" t="s">
        <v>258</v>
      </c>
      <c r="AW163" s="15" t="s">
        <v>31</v>
      </c>
      <c r="AX163" s="15" t="s">
        <v>84</v>
      </c>
      <c r="AY163" s="287" t="s">
        <v>251</v>
      </c>
    </row>
    <row r="164" s="2" customFormat="1" ht="19.8" customHeight="1">
      <c r="A164" s="39"/>
      <c r="B164" s="40"/>
      <c r="C164" s="243" t="s">
        <v>86</v>
      </c>
      <c r="D164" s="243" t="s">
        <v>253</v>
      </c>
      <c r="E164" s="244" t="s">
        <v>265</v>
      </c>
      <c r="F164" s="245" t="s">
        <v>266</v>
      </c>
      <c r="G164" s="246" t="s">
        <v>256</v>
      </c>
      <c r="H164" s="247">
        <v>3.9300000000000002</v>
      </c>
      <c r="I164" s="248"/>
      <c r="J164" s="247">
        <f>ROUND(I164*H164,2)</f>
        <v>0</v>
      </c>
      <c r="K164" s="245" t="s">
        <v>257</v>
      </c>
      <c r="L164" s="45"/>
      <c r="M164" s="249" t="s">
        <v>1</v>
      </c>
      <c r="N164" s="250" t="s">
        <v>41</v>
      </c>
      <c r="O164" s="92"/>
      <c r="P164" s="251">
        <f>O164*H164</f>
        <v>0</v>
      </c>
      <c r="Q164" s="251">
        <v>0</v>
      </c>
      <c r="R164" s="251">
        <f>Q164*H164</f>
        <v>0</v>
      </c>
      <c r="S164" s="251">
        <v>0</v>
      </c>
      <c r="T164" s="252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3" t="s">
        <v>258</v>
      </c>
      <c r="AT164" s="253" t="s">
        <v>253</v>
      </c>
      <c r="AU164" s="253" t="s">
        <v>86</v>
      </c>
      <c r="AY164" s="18" t="s">
        <v>251</v>
      </c>
      <c r="BE164" s="254">
        <f>IF(N164="základní",J164,0)</f>
        <v>0</v>
      </c>
      <c r="BF164" s="254">
        <f>IF(N164="snížená",J164,0)</f>
        <v>0</v>
      </c>
      <c r="BG164" s="254">
        <f>IF(N164="zákl. přenesená",J164,0)</f>
        <v>0</v>
      </c>
      <c r="BH164" s="254">
        <f>IF(N164="sníž. přenesená",J164,0)</f>
        <v>0</v>
      </c>
      <c r="BI164" s="254">
        <f>IF(N164="nulová",J164,0)</f>
        <v>0</v>
      </c>
      <c r="BJ164" s="18" t="s">
        <v>84</v>
      </c>
      <c r="BK164" s="254">
        <f>ROUND(I164*H164,2)</f>
        <v>0</v>
      </c>
      <c r="BL164" s="18" t="s">
        <v>258</v>
      </c>
      <c r="BM164" s="253" t="s">
        <v>267</v>
      </c>
    </row>
    <row r="165" s="13" customFormat="1">
      <c r="A165" s="13"/>
      <c r="B165" s="255"/>
      <c r="C165" s="256"/>
      <c r="D165" s="257" t="s">
        <v>260</v>
      </c>
      <c r="E165" s="258" t="s">
        <v>1</v>
      </c>
      <c r="F165" s="259" t="s">
        <v>268</v>
      </c>
      <c r="G165" s="256"/>
      <c r="H165" s="258" t="s">
        <v>1</v>
      </c>
      <c r="I165" s="260"/>
      <c r="J165" s="256"/>
      <c r="K165" s="256"/>
      <c r="L165" s="261"/>
      <c r="M165" s="262"/>
      <c r="N165" s="263"/>
      <c r="O165" s="263"/>
      <c r="P165" s="263"/>
      <c r="Q165" s="263"/>
      <c r="R165" s="263"/>
      <c r="S165" s="263"/>
      <c r="T165" s="26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5" t="s">
        <v>260</v>
      </c>
      <c r="AU165" s="265" t="s">
        <v>86</v>
      </c>
      <c r="AV165" s="13" t="s">
        <v>84</v>
      </c>
      <c r="AW165" s="13" t="s">
        <v>31</v>
      </c>
      <c r="AX165" s="13" t="s">
        <v>76</v>
      </c>
      <c r="AY165" s="265" t="s">
        <v>251</v>
      </c>
    </row>
    <row r="166" s="14" customFormat="1">
      <c r="A166" s="14"/>
      <c r="B166" s="266"/>
      <c r="C166" s="267"/>
      <c r="D166" s="257" t="s">
        <v>260</v>
      </c>
      <c r="E166" s="268" t="s">
        <v>1</v>
      </c>
      <c r="F166" s="269" t="s">
        <v>269</v>
      </c>
      <c r="G166" s="267"/>
      <c r="H166" s="270">
        <v>0.97999999999999998</v>
      </c>
      <c r="I166" s="271"/>
      <c r="J166" s="267"/>
      <c r="K166" s="267"/>
      <c r="L166" s="272"/>
      <c r="M166" s="273"/>
      <c r="N166" s="274"/>
      <c r="O166" s="274"/>
      <c r="P166" s="274"/>
      <c r="Q166" s="274"/>
      <c r="R166" s="274"/>
      <c r="S166" s="274"/>
      <c r="T166" s="27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6" t="s">
        <v>260</v>
      </c>
      <c r="AU166" s="276" t="s">
        <v>86</v>
      </c>
      <c r="AV166" s="14" t="s">
        <v>86</v>
      </c>
      <c r="AW166" s="14" t="s">
        <v>31</v>
      </c>
      <c r="AX166" s="14" t="s">
        <v>76</v>
      </c>
      <c r="AY166" s="276" t="s">
        <v>251</v>
      </c>
    </row>
    <row r="167" s="14" customFormat="1">
      <c r="A167" s="14"/>
      <c r="B167" s="266"/>
      <c r="C167" s="267"/>
      <c r="D167" s="257" t="s">
        <v>260</v>
      </c>
      <c r="E167" s="268" t="s">
        <v>1</v>
      </c>
      <c r="F167" s="269" t="s">
        <v>270</v>
      </c>
      <c r="G167" s="267"/>
      <c r="H167" s="270">
        <v>2.9500000000000002</v>
      </c>
      <c r="I167" s="271"/>
      <c r="J167" s="267"/>
      <c r="K167" s="267"/>
      <c r="L167" s="272"/>
      <c r="M167" s="273"/>
      <c r="N167" s="274"/>
      <c r="O167" s="274"/>
      <c r="P167" s="274"/>
      <c r="Q167" s="274"/>
      <c r="R167" s="274"/>
      <c r="S167" s="274"/>
      <c r="T167" s="27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6" t="s">
        <v>260</v>
      </c>
      <c r="AU167" s="276" t="s">
        <v>86</v>
      </c>
      <c r="AV167" s="14" t="s">
        <v>86</v>
      </c>
      <c r="AW167" s="14" t="s">
        <v>31</v>
      </c>
      <c r="AX167" s="14" t="s">
        <v>76</v>
      </c>
      <c r="AY167" s="276" t="s">
        <v>251</v>
      </c>
    </row>
    <row r="168" s="15" customFormat="1">
      <c r="A168" s="15"/>
      <c r="B168" s="277"/>
      <c r="C168" s="278"/>
      <c r="D168" s="257" t="s">
        <v>260</v>
      </c>
      <c r="E168" s="279" t="s">
        <v>1</v>
      </c>
      <c r="F168" s="280" t="s">
        <v>264</v>
      </c>
      <c r="G168" s="278"/>
      <c r="H168" s="281">
        <v>3.9300000000000002</v>
      </c>
      <c r="I168" s="282"/>
      <c r="J168" s="278"/>
      <c r="K168" s="278"/>
      <c r="L168" s="283"/>
      <c r="M168" s="284"/>
      <c r="N168" s="285"/>
      <c r="O168" s="285"/>
      <c r="P168" s="285"/>
      <c r="Q168" s="285"/>
      <c r="R168" s="285"/>
      <c r="S168" s="285"/>
      <c r="T168" s="286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7" t="s">
        <v>260</v>
      </c>
      <c r="AU168" s="287" t="s">
        <v>86</v>
      </c>
      <c r="AV168" s="15" t="s">
        <v>258</v>
      </c>
      <c r="AW168" s="15" t="s">
        <v>31</v>
      </c>
      <c r="AX168" s="15" t="s">
        <v>84</v>
      </c>
      <c r="AY168" s="287" t="s">
        <v>251</v>
      </c>
    </row>
    <row r="169" s="2" customFormat="1" ht="14.4" customHeight="1">
      <c r="A169" s="39"/>
      <c r="B169" s="40"/>
      <c r="C169" s="243" t="s">
        <v>271</v>
      </c>
      <c r="D169" s="243" t="s">
        <v>253</v>
      </c>
      <c r="E169" s="244" t="s">
        <v>272</v>
      </c>
      <c r="F169" s="245" t="s">
        <v>273</v>
      </c>
      <c r="G169" s="246" t="s">
        <v>256</v>
      </c>
      <c r="H169" s="247">
        <v>3.9300000000000002</v>
      </c>
      <c r="I169" s="248"/>
      <c r="J169" s="247">
        <f>ROUND(I169*H169,2)</f>
        <v>0</v>
      </c>
      <c r="K169" s="245" t="s">
        <v>257</v>
      </c>
      <c r="L169" s="45"/>
      <c r="M169" s="249" t="s">
        <v>1</v>
      </c>
      <c r="N169" s="250" t="s">
        <v>41</v>
      </c>
      <c r="O169" s="92"/>
      <c r="P169" s="251">
        <f>O169*H169</f>
        <v>0</v>
      </c>
      <c r="Q169" s="251">
        <v>0</v>
      </c>
      <c r="R169" s="251">
        <f>Q169*H169</f>
        <v>0</v>
      </c>
      <c r="S169" s="251">
        <v>0</v>
      </c>
      <c r="T169" s="252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3" t="s">
        <v>258</v>
      </c>
      <c r="AT169" s="253" t="s">
        <v>253</v>
      </c>
      <c r="AU169" s="253" t="s">
        <v>86</v>
      </c>
      <c r="AY169" s="18" t="s">
        <v>251</v>
      </c>
      <c r="BE169" s="254">
        <f>IF(N169="základní",J169,0)</f>
        <v>0</v>
      </c>
      <c r="BF169" s="254">
        <f>IF(N169="snížená",J169,0)</f>
        <v>0</v>
      </c>
      <c r="BG169" s="254">
        <f>IF(N169="zákl. přenesená",J169,0)</f>
        <v>0</v>
      </c>
      <c r="BH169" s="254">
        <f>IF(N169="sníž. přenesená",J169,0)</f>
        <v>0</v>
      </c>
      <c r="BI169" s="254">
        <f>IF(N169="nulová",J169,0)</f>
        <v>0</v>
      </c>
      <c r="BJ169" s="18" t="s">
        <v>84</v>
      </c>
      <c r="BK169" s="254">
        <f>ROUND(I169*H169,2)</f>
        <v>0</v>
      </c>
      <c r="BL169" s="18" t="s">
        <v>258</v>
      </c>
      <c r="BM169" s="253" t="s">
        <v>274</v>
      </c>
    </row>
    <row r="170" s="2" customFormat="1" ht="14.4" customHeight="1">
      <c r="A170" s="39"/>
      <c r="B170" s="40"/>
      <c r="C170" s="243" t="s">
        <v>258</v>
      </c>
      <c r="D170" s="243" t="s">
        <v>253</v>
      </c>
      <c r="E170" s="244" t="s">
        <v>275</v>
      </c>
      <c r="F170" s="245" t="s">
        <v>276</v>
      </c>
      <c r="G170" s="246" t="s">
        <v>277</v>
      </c>
      <c r="H170" s="247">
        <v>7.8600000000000003</v>
      </c>
      <c r="I170" s="248"/>
      <c r="J170" s="247">
        <f>ROUND(I170*H170,2)</f>
        <v>0</v>
      </c>
      <c r="K170" s="245" t="s">
        <v>257</v>
      </c>
      <c r="L170" s="45"/>
      <c r="M170" s="249" t="s">
        <v>1</v>
      </c>
      <c r="N170" s="250" t="s">
        <v>41</v>
      </c>
      <c r="O170" s="92"/>
      <c r="P170" s="251">
        <f>O170*H170</f>
        <v>0</v>
      </c>
      <c r="Q170" s="251">
        <v>0</v>
      </c>
      <c r="R170" s="251">
        <f>Q170*H170</f>
        <v>0</v>
      </c>
      <c r="S170" s="251">
        <v>0</v>
      </c>
      <c r="T170" s="252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3" t="s">
        <v>258</v>
      </c>
      <c r="AT170" s="253" t="s">
        <v>253</v>
      </c>
      <c r="AU170" s="253" t="s">
        <v>86</v>
      </c>
      <c r="AY170" s="18" t="s">
        <v>251</v>
      </c>
      <c r="BE170" s="254">
        <f>IF(N170="základní",J170,0)</f>
        <v>0</v>
      </c>
      <c r="BF170" s="254">
        <f>IF(N170="snížená",J170,0)</f>
        <v>0</v>
      </c>
      <c r="BG170" s="254">
        <f>IF(N170="zákl. přenesená",J170,0)</f>
        <v>0</v>
      </c>
      <c r="BH170" s="254">
        <f>IF(N170="sníž. přenesená",J170,0)</f>
        <v>0</v>
      </c>
      <c r="BI170" s="254">
        <f>IF(N170="nulová",J170,0)</f>
        <v>0</v>
      </c>
      <c r="BJ170" s="18" t="s">
        <v>84</v>
      </c>
      <c r="BK170" s="254">
        <f>ROUND(I170*H170,2)</f>
        <v>0</v>
      </c>
      <c r="BL170" s="18" t="s">
        <v>258</v>
      </c>
      <c r="BM170" s="253" t="s">
        <v>278</v>
      </c>
    </row>
    <row r="171" s="14" customFormat="1">
      <c r="A171" s="14"/>
      <c r="B171" s="266"/>
      <c r="C171" s="267"/>
      <c r="D171" s="257" t="s">
        <v>260</v>
      </c>
      <c r="E171" s="268" t="s">
        <v>1</v>
      </c>
      <c r="F171" s="269" t="s">
        <v>279</v>
      </c>
      <c r="G171" s="267"/>
      <c r="H171" s="270">
        <v>7.8600000000000003</v>
      </c>
      <c r="I171" s="271"/>
      <c r="J171" s="267"/>
      <c r="K171" s="267"/>
      <c r="L171" s="272"/>
      <c r="M171" s="273"/>
      <c r="N171" s="274"/>
      <c r="O171" s="274"/>
      <c r="P171" s="274"/>
      <c r="Q171" s="274"/>
      <c r="R171" s="274"/>
      <c r="S171" s="274"/>
      <c r="T171" s="27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6" t="s">
        <v>260</v>
      </c>
      <c r="AU171" s="276" t="s">
        <v>86</v>
      </c>
      <c r="AV171" s="14" t="s">
        <v>86</v>
      </c>
      <c r="AW171" s="14" t="s">
        <v>31</v>
      </c>
      <c r="AX171" s="14" t="s">
        <v>76</v>
      </c>
      <c r="AY171" s="276" t="s">
        <v>251</v>
      </c>
    </row>
    <row r="172" s="15" customFormat="1">
      <c r="A172" s="15"/>
      <c r="B172" s="277"/>
      <c r="C172" s="278"/>
      <c r="D172" s="257" t="s">
        <v>260</v>
      </c>
      <c r="E172" s="279" t="s">
        <v>1</v>
      </c>
      <c r="F172" s="280" t="s">
        <v>264</v>
      </c>
      <c r="G172" s="278"/>
      <c r="H172" s="281">
        <v>7.8600000000000003</v>
      </c>
      <c r="I172" s="282"/>
      <c r="J172" s="278"/>
      <c r="K172" s="278"/>
      <c r="L172" s="283"/>
      <c r="M172" s="284"/>
      <c r="N172" s="285"/>
      <c r="O172" s="285"/>
      <c r="P172" s="285"/>
      <c r="Q172" s="285"/>
      <c r="R172" s="285"/>
      <c r="S172" s="285"/>
      <c r="T172" s="286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87" t="s">
        <v>260</v>
      </c>
      <c r="AU172" s="287" t="s">
        <v>86</v>
      </c>
      <c r="AV172" s="15" t="s">
        <v>258</v>
      </c>
      <c r="AW172" s="15" t="s">
        <v>31</v>
      </c>
      <c r="AX172" s="15" t="s">
        <v>84</v>
      </c>
      <c r="AY172" s="287" t="s">
        <v>251</v>
      </c>
    </row>
    <row r="173" s="2" customFormat="1" ht="14.4" customHeight="1">
      <c r="A173" s="39"/>
      <c r="B173" s="40"/>
      <c r="C173" s="243" t="s">
        <v>280</v>
      </c>
      <c r="D173" s="243" t="s">
        <v>253</v>
      </c>
      <c r="E173" s="244" t="s">
        <v>281</v>
      </c>
      <c r="F173" s="245" t="s">
        <v>282</v>
      </c>
      <c r="G173" s="246" t="s">
        <v>256</v>
      </c>
      <c r="H173" s="247">
        <v>9.1199999999999992</v>
      </c>
      <c r="I173" s="248"/>
      <c r="J173" s="247">
        <f>ROUND(I173*H173,2)</f>
        <v>0</v>
      </c>
      <c r="K173" s="245" t="s">
        <v>257</v>
      </c>
      <c r="L173" s="45"/>
      <c r="M173" s="249" t="s">
        <v>1</v>
      </c>
      <c r="N173" s="250" t="s">
        <v>41</v>
      </c>
      <c r="O173" s="92"/>
      <c r="P173" s="251">
        <f>O173*H173</f>
        <v>0</v>
      </c>
      <c r="Q173" s="251">
        <v>0</v>
      </c>
      <c r="R173" s="251">
        <f>Q173*H173</f>
        <v>0</v>
      </c>
      <c r="S173" s="251">
        <v>0</v>
      </c>
      <c r="T173" s="252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3" t="s">
        <v>258</v>
      </c>
      <c r="AT173" s="253" t="s">
        <v>253</v>
      </c>
      <c r="AU173" s="253" t="s">
        <v>86</v>
      </c>
      <c r="AY173" s="18" t="s">
        <v>251</v>
      </c>
      <c r="BE173" s="254">
        <f>IF(N173="základní",J173,0)</f>
        <v>0</v>
      </c>
      <c r="BF173" s="254">
        <f>IF(N173="snížená",J173,0)</f>
        <v>0</v>
      </c>
      <c r="BG173" s="254">
        <f>IF(N173="zákl. přenesená",J173,0)</f>
        <v>0</v>
      </c>
      <c r="BH173" s="254">
        <f>IF(N173="sníž. přenesená",J173,0)</f>
        <v>0</v>
      </c>
      <c r="BI173" s="254">
        <f>IF(N173="nulová",J173,0)</f>
        <v>0</v>
      </c>
      <c r="BJ173" s="18" t="s">
        <v>84</v>
      </c>
      <c r="BK173" s="254">
        <f>ROUND(I173*H173,2)</f>
        <v>0</v>
      </c>
      <c r="BL173" s="18" t="s">
        <v>258</v>
      </c>
      <c r="BM173" s="253" t="s">
        <v>283</v>
      </c>
    </row>
    <row r="174" s="13" customFormat="1">
      <c r="A174" s="13"/>
      <c r="B174" s="255"/>
      <c r="C174" s="256"/>
      <c r="D174" s="257" t="s">
        <v>260</v>
      </c>
      <c r="E174" s="258" t="s">
        <v>1</v>
      </c>
      <c r="F174" s="259" t="s">
        <v>284</v>
      </c>
      <c r="G174" s="256"/>
      <c r="H174" s="258" t="s">
        <v>1</v>
      </c>
      <c r="I174" s="260"/>
      <c r="J174" s="256"/>
      <c r="K174" s="256"/>
      <c r="L174" s="261"/>
      <c r="M174" s="262"/>
      <c r="N174" s="263"/>
      <c r="O174" s="263"/>
      <c r="P174" s="263"/>
      <c r="Q174" s="263"/>
      <c r="R174" s="263"/>
      <c r="S174" s="263"/>
      <c r="T174" s="26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5" t="s">
        <v>260</v>
      </c>
      <c r="AU174" s="265" t="s">
        <v>86</v>
      </c>
      <c r="AV174" s="13" t="s">
        <v>84</v>
      </c>
      <c r="AW174" s="13" t="s">
        <v>31</v>
      </c>
      <c r="AX174" s="13" t="s">
        <v>76</v>
      </c>
      <c r="AY174" s="265" t="s">
        <v>251</v>
      </c>
    </row>
    <row r="175" s="14" customFormat="1">
      <c r="A175" s="14"/>
      <c r="B175" s="266"/>
      <c r="C175" s="267"/>
      <c r="D175" s="257" t="s">
        <v>260</v>
      </c>
      <c r="E175" s="268" t="s">
        <v>1</v>
      </c>
      <c r="F175" s="269" t="s">
        <v>285</v>
      </c>
      <c r="G175" s="267"/>
      <c r="H175" s="270">
        <v>9.1199999999999992</v>
      </c>
      <c r="I175" s="271"/>
      <c r="J175" s="267"/>
      <c r="K175" s="267"/>
      <c r="L175" s="272"/>
      <c r="M175" s="273"/>
      <c r="N175" s="274"/>
      <c r="O175" s="274"/>
      <c r="P175" s="274"/>
      <c r="Q175" s="274"/>
      <c r="R175" s="274"/>
      <c r="S175" s="274"/>
      <c r="T175" s="27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6" t="s">
        <v>260</v>
      </c>
      <c r="AU175" s="276" t="s">
        <v>86</v>
      </c>
      <c r="AV175" s="14" t="s">
        <v>86</v>
      </c>
      <c r="AW175" s="14" t="s">
        <v>31</v>
      </c>
      <c r="AX175" s="14" t="s">
        <v>76</v>
      </c>
      <c r="AY175" s="276" t="s">
        <v>251</v>
      </c>
    </row>
    <row r="176" s="15" customFormat="1">
      <c r="A176" s="15"/>
      <c r="B176" s="277"/>
      <c r="C176" s="278"/>
      <c r="D176" s="257" t="s">
        <v>260</v>
      </c>
      <c r="E176" s="279" t="s">
        <v>1</v>
      </c>
      <c r="F176" s="280" t="s">
        <v>264</v>
      </c>
      <c r="G176" s="278"/>
      <c r="H176" s="281">
        <v>9.1199999999999992</v>
      </c>
      <c r="I176" s="282"/>
      <c r="J176" s="278"/>
      <c r="K176" s="278"/>
      <c r="L176" s="283"/>
      <c r="M176" s="284"/>
      <c r="N176" s="285"/>
      <c r="O176" s="285"/>
      <c r="P176" s="285"/>
      <c r="Q176" s="285"/>
      <c r="R176" s="285"/>
      <c r="S176" s="285"/>
      <c r="T176" s="286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87" t="s">
        <v>260</v>
      </c>
      <c r="AU176" s="287" t="s">
        <v>86</v>
      </c>
      <c r="AV176" s="15" t="s">
        <v>258</v>
      </c>
      <c r="AW176" s="15" t="s">
        <v>31</v>
      </c>
      <c r="AX176" s="15" t="s">
        <v>84</v>
      </c>
      <c r="AY176" s="287" t="s">
        <v>251</v>
      </c>
    </row>
    <row r="177" s="12" customFormat="1" ht="22.8" customHeight="1">
      <c r="A177" s="12"/>
      <c r="B177" s="227"/>
      <c r="C177" s="228"/>
      <c r="D177" s="229" t="s">
        <v>75</v>
      </c>
      <c r="E177" s="241" t="s">
        <v>86</v>
      </c>
      <c r="F177" s="241" t="s">
        <v>286</v>
      </c>
      <c r="G177" s="228"/>
      <c r="H177" s="228"/>
      <c r="I177" s="231"/>
      <c r="J177" s="242">
        <f>BK177</f>
        <v>0</v>
      </c>
      <c r="K177" s="228"/>
      <c r="L177" s="233"/>
      <c r="M177" s="234"/>
      <c r="N177" s="235"/>
      <c r="O177" s="235"/>
      <c r="P177" s="236">
        <f>SUM(P178:P229)</f>
        <v>0</v>
      </c>
      <c r="Q177" s="235"/>
      <c r="R177" s="236">
        <f>SUM(R178:R229)</f>
        <v>16.307570199999997</v>
      </c>
      <c r="S177" s="235"/>
      <c r="T177" s="237">
        <f>SUM(T178:T229)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38" t="s">
        <v>84</v>
      </c>
      <c r="AT177" s="239" t="s">
        <v>75</v>
      </c>
      <c r="AU177" s="239" t="s">
        <v>84</v>
      </c>
      <c r="AY177" s="238" t="s">
        <v>251</v>
      </c>
      <c r="BK177" s="240">
        <f>SUM(BK178:BK229)</f>
        <v>0</v>
      </c>
    </row>
    <row r="178" s="2" customFormat="1" ht="14.4" customHeight="1">
      <c r="A178" s="39"/>
      <c r="B178" s="40"/>
      <c r="C178" s="243" t="s">
        <v>287</v>
      </c>
      <c r="D178" s="243" t="s">
        <v>253</v>
      </c>
      <c r="E178" s="244" t="s">
        <v>288</v>
      </c>
      <c r="F178" s="245" t="s">
        <v>289</v>
      </c>
      <c r="G178" s="246" t="s">
        <v>149</v>
      </c>
      <c r="H178" s="247">
        <v>5</v>
      </c>
      <c r="I178" s="248"/>
      <c r="J178" s="247">
        <f>ROUND(I178*H178,2)</f>
        <v>0</v>
      </c>
      <c r="K178" s="245" t="s">
        <v>257</v>
      </c>
      <c r="L178" s="45"/>
      <c r="M178" s="249" t="s">
        <v>1</v>
      </c>
      <c r="N178" s="250" t="s">
        <v>41</v>
      </c>
      <c r="O178" s="92"/>
      <c r="P178" s="251">
        <f>O178*H178</f>
        <v>0</v>
      </c>
      <c r="Q178" s="251">
        <v>0.00010000000000000001</v>
      </c>
      <c r="R178" s="251">
        <f>Q178*H178</f>
        <v>0.00050000000000000001</v>
      </c>
      <c r="S178" s="251">
        <v>0</v>
      </c>
      <c r="T178" s="252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3" t="s">
        <v>258</v>
      </c>
      <c r="AT178" s="253" t="s">
        <v>253</v>
      </c>
      <c r="AU178" s="253" t="s">
        <v>86</v>
      </c>
      <c r="AY178" s="18" t="s">
        <v>251</v>
      </c>
      <c r="BE178" s="254">
        <f>IF(N178="základní",J178,0)</f>
        <v>0</v>
      </c>
      <c r="BF178" s="254">
        <f>IF(N178="snížená",J178,0)</f>
        <v>0</v>
      </c>
      <c r="BG178" s="254">
        <f>IF(N178="zákl. přenesená",J178,0)</f>
        <v>0</v>
      </c>
      <c r="BH178" s="254">
        <f>IF(N178="sníž. přenesená",J178,0)</f>
        <v>0</v>
      </c>
      <c r="BI178" s="254">
        <f>IF(N178="nulová",J178,0)</f>
        <v>0</v>
      </c>
      <c r="BJ178" s="18" t="s">
        <v>84</v>
      </c>
      <c r="BK178" s="254">
        <f>ROUND(I178*H178,2)</f>
        <v>0</v>
      </c>
      <c r="BL178" s="18" t="s">
        <v>258</v>
      </c>
      <c r="BM178" s="253" t="s">
        <v>290</v>
      </c>
    </row>
    <row r="179" s="13" customFormat="1">
      <c r="A179" s="13"/>
      <c r="B179" s="255"/>
      <c r="C179" s="256"/>
      <c r="D179" s="257" t="s">
        <v>260</v>
      </c>
      <c r="E179" s="258" t="s">
        <v>1</v>
      </c>
      <c r="F179" s="259" t="s">
        <v>291</v>
      </c>
      <c r="G179" s="256"/>
      <c r="H179" s="258" t="s">
        <v>1</v>
      </c>
      <c r="I179" s="260"/>
      <c r="J179" s="256"/>
      <c r="K179" s="256"/>
      <c r="L179" s="261"/>
      <c r="M179" s="262"/>
      <c r="N179" s="263"/>
      <c r="O179" s="263"/>
      <c r="P179" s="263"/>
      <c r="Q179" s="263"/>
      <c r="R179" s="263"/>
      <c r="S179" s="263"/>
      <c r="T179" s="26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5" t="s">
        <v>260</v>
      </c>
      <c r="AU179" s="265" t="s">
        <v>86</v>
      </c>
      <c r="AV179" s="13" t="s">
        <v>84</v>
      </c>
      <c r="AW179" s="13" t="s">
        <v>31</v>
      </c>
      <c r="AX179" s="13" t="s">
        <v>76</v>
      </c>
      <c r="AY179" s="265" t="s">
        <v>251</v>
      </c>
    </row>
    <row r="180" s="14" customFormat="1">
      <c r="A180" s="14"/>
      <c r="B180" s="266"/>
      <c r="C180" s="267"/>
      <c r="D180" s="257" t="s">
        <v>260</v>
      </c>
      <c r="E180" s="268" t="s">
        <v>1</v>
      </c>
      <c r="F180" s="269" t="s">
        <v>292</v>
      </c>
      <c r="G180" s="267"/>
      <c r="H180" s="270">
        <v>4.6100000000000003</v>
      </c>
      <c r="I180" s="271"/>
      <c r="J180" s="267"/>
      <c r="K180" s="267"/>
      <c r="L180" s="272"/>
      <c r="M180" s="273"/>
      <c r="N180" s="274"/>
      <c r="O180" s="274"/>
      <c r="P180" s="274"/>
      <c r="Q180" s="274"/>
      <c r="R180" s="274"/>
      <c r="S180" s="274"/>
      <c r="T180" s="27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6" t="s">
        <v>260</v>
      </c>
      <c r="AU180" s="276" t="s">
        <v>86</v>
      </c>
      <c r="AV180" s="14" t="s">
        <v>86</v>
      </c>
      <c r="AW180" s="14" t="s">
        <v>31</v>
      </c>
      <c r="AX180" s="14" t="s">
        <v>76</v>
      </c>
      <c r="AY180" s="276" t="s">
        <v>251</v>
      </c>
    </row>
    <row r="181" s="14" customFormat="1">
      <c r="A181" s="14"/>
      <c r="B181" s="266"/>
      <c r="C181" s="267"/>
      <c r="D181" s="257" t="s">
        <v>260</v>
      </c>
      <c r="E181" s="268" t="s">
        <v>1</v>
      </c>
      <c r="F181" s="269" t="s">
        <v>293</v>
      </c>
      <c r="G181" s="267"/>
      <c r="H181" s="270">
        <v>0.39000000000000001</v>
      </c>
      <c r="I181" s="271"/>
      <c r="J181" s="267"/>
      <c r="K181" s="267"/>
      <c r="L181" s="272"/>
      <c r="M181" s="273"/>
      <c r="N181" s="274"/>
      <c r="O181" s="274"/>
      <c r="P181" s="274"/>
      <c r="Q181" s="274"/>
      <c r="R181" s="274"/>
      <c r="S181" s="274"/>
      <c r="T181" s="27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76" t="s">
        <v>260</v>
      </c>
      <c r="AU181" s="276" t="s">
        <v>86</v>
      </c>
      <c r="AV181" s="14" t="s">
        <v>86</v>
      </c>
      <c r="AW181" s="14" t="s">
        <v>31</v>
      </c>
      <c r="AX181" s="14" t="s">
        <v>76</v>
      </c>
      <c r="AY181" s="276" t="s">
        <v>251</v>
      </c>
    </row>
    <row r="182" s="15" customFormat="1">
      <c r="A182" s="15"/>
      <c r="B182" s="277"/>
      <c r="C182" s="278"/>
      <c r="D182" s="257" t="s">
        <v>260</v>
      </c>
      <c r="E182" s="279" t="s">
        <v>1</v>
      </c>
      <c r="F182" s="280" t="s">
        <v>264</v>
      </c>
      <c r="G182" s="278"/>
      <c r="H182" s="281">
        <v>5</v>
      </c>
      <c r="I182" s="282"/>
      <c r="J182" s="278"/>
      <c r="K182" s="278"/>
      <c r="L182" s="283"/>
      <c r="M182" s="284"/>
      <c r="N182" s="285"/>
      <c r="O182" s="285"/>
      <c r="P182" s="285"/>
      <c r="Q182" s="285"/>
      <c r="R182" s="285"/>
      <c r="S182" s="285"/>
      <c r="T182" s="286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87" t="s">
        <v>260</v>
      </c>
      <c r="AU182" s="287" t="s">
        <v>86</v>
      </c>
      <c r="AV182" s="15" t="s">
        <v>258</v>
      </c>
      <c r="AW182" s="15" t="s">
        <v>31</v>
      </c>
      <c r="AX182" s="15" t="s">
        <v>84</v>
      </c>
      <c r="AY182" s="287" t="s">
        <v>251</v>
      </c>
    </row>
    <row r="183" s="2" customFormat="1" ht="14.4" customHeight="1">
      <c r="A183" s="39"/>
      <c r="B183" s="40"/>
      <c r="C183" s="288" t="s">
        <v>294</v>
      </c>
      <c r="D183" s="288" t="s">
        <v>295</v>
      </c>
      <c r="E183" s="289" t="s">
        <v>296</v>
      </c>
      <c r="F183" s="290" t="s">
        <v>297</v>
      </c>
      <c r="G183" s="291" t="s">
        <v>149</v>
      </c>
      <c r="H183" s="292">
        <v>5.9199999999999999</v>
      </c>
      <c r="I183" s="293"/>
      <c r="J183" s="292">
        <f>ROUND(I183*H183,2)</f>
        <v>0</v>
      </c>
      <c r="K183" s="290" t="s">
        <v>257</v>
      </c>
      <c r="L183" s="294"/>
      <c r="M183" s="295" t="s">
        <v>1</v>
      </c>
      <c r="N183" s="296" t="s">
        <v>41</v>
      </c>
      <c r="O183" s="92"/>
      <c r="P183" s="251">
        <f>O183*H183</f>
        <v>0</v>
      </c>
      <c r="Q183" s="251">
        <v>0.00029999999999999997</v>
      </c>
      <c r="R183" s="251">
        <f>Q183*H183</f>
        <v>0.0017759999999999998</v>
      </c>
      <c r="S183" s="251">
        <v>0</v>
      </c>
      <c r="T183" s="252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3" t="s">
        <v>298</v>
      </c>
      <c r="AT183" s="253" t="s">
        <v>295</v>
      </c>
      <c r="AU183" s="253" t="s">
        <v>86</v>
      </c>
      <c r="AY183" s="18" t="s">
        <v>251</v>
      </c>
      <c r="BE183" s="254">
        <f>IF(N183="základní",J183,0)</f>
        <v>0</v>
      </c>
      <c r="BF183" s="254">
        <f>IF(N183="snížená",J183,0)</f>
        <v>0</v>
      </c>
      <c r="BG183" s="254">
        <f>IF(N183="zákl. přenesená",J183,0)</f>
        <v>0</v>
      </c>
      <c r="BH183" s="254">
        <f>IF(N183="sníž. přenesená",J183,0)</f>
        <v>0</v>
      </c>
      <c r="BI183" s="254">
        <f>IF(N183="nulová",J183,0)</f>
        <v>0</v>
      </c>
      <c r="BJ183" s="18" t="s">
        <v>84</v>
      </c>
      <c r="BK183" s="254">
        <f>ROUND(I183*H183,2)</f>
        <v>0</v>
      </c>
      <c r="BL183" s="18" t="s">
        <v>258</v>
      </c>
      <c r="BM183" s="253" t="s">
        <v>299</v>
      </c>
    </row>
    <row r="184" s="14" customFormat="1">
      <c r="A184" s="14"/>
      <c r="B184" s="266"/>
      <c r="C184" s="267"/>
      <c r="D184" s="257" t="s">
        <v>260</v>
      </c>
      <c r="E184" s="267"/>
      <c r="F184" s="269" t="s">
        <v>300</v>
      </c>
      <c r="G184" s="267"/>
      <c r="H184" s="270">
        <v>5.9199999999999999</v>
      </c>
      <c r="I184" s="271"/>
      <c r="J184" s="267"/>
      <c r="K184" s="267"/>
      <c r="L184" s="272"/>
      <c r="M184" s="273"/>
      <c r="N184" s="274"/>
      <c r="O184" s="274"/>
      <c r="P184" s="274"/>
      <c r="Q184" s="274"/>
      <c r="R184" s="274"/>
      <c r="S184" s="274"/>
      <c r="T184" s="27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6" t="s">
        <v>260</v>
      </c>
      <c r="AU184" s="276" t="s">
        <v>86</v>
      </c>
      <c r="AV184" s="14" t="s">
        <v>86</v>
      </c>
      <c r="AW184" s="14" t="s">
        <v>4</v>
      </c>
      <c r="AX184" s="14" t="s">
        <v>84</v>
      </c>
      <c r="AY184" s="276" t="s">
        <v>251</v>
      </c>
    </row>
    <row r="185" s="2" customFormat="1" ht="14.4" customHeight="1">
      <c r="A185" s="39"/>
      <c r="B185" s="40"/>
      <c r="C185" s="243" t="s">
        <v>298</v>
      </c>
      <c r="D185" s="243" t="s">
        <v>253</v>
      </c>
      <c r="E185" s="244" t="s">
        <v>301</v>
      </c>
      <c r="F185" s="245" t="s">
        <v>302</v>
      </c>
      <c r="G185" s="246" t="s">
        <v>256</v>
      </c>
      <c r="H185" s="247">
        <v>2.3100000000000001</v>
      </c>
      <c r="I185" s="248"/>
      <c r="J185" s="247">
        <f>ROUND(I185*H185,2)</f>
        <v>0</v>
      </c>
      <c r="K185" s="245" t="s">
        <v>257</v>
      </c>
      <c r="L185" s="45"/>
      <c r="M185" s="249" t="s">
        <v>1</v>
      </c>
      <c r="N185" s="250" t="s">
        <v>41</v>
      </c>
      <c r="O185" s="92"/>
      <c r="P185" s="251">
        <f>O185*H185</f>
        <v>0</v>
      </c>
      <c r="Q185" s="251">
        <v>2.1600000000000001</v>
      </c>
      <c r="R185" s="251">
        <f>Q185*H185</f>
        <v>4.9896000000000003</v>
      </c>
      <c r="S185" s="251">
        <v>0</v>
      </c>
      <c r="T185" s="252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3" t="s">
        <v>258</v>
      </c>
      <c r="AT185" s="253" t="s">
        <v>253</v>
      </c>
      <c r="AU185" s="253" t="s">
        <v>86</v>
      </c>
      <c r="AY185" s="18" t="s">
        <v>251</v>
      </c>
      <c r="BE185" s="254">
        <f>IF(N185="základní",J185,0)</f>
        <v>0</v>
      </c>
      <c r="BF185" s="254">
        <f>IF(N185="snížená",J185,0)</f>
        <v>0</v>
      </c>
      <c r="BG185" s="254">
        <f>IF(N185="zákl. přenesená",J185,0)</f>
        <v>0</v>
      </c>
      <c r="BH185" s="254">
        <f>IF(N185="sníž. přenesená",J185,0)</f>
        <v>0</v>
      </c>
      <c r="BI185" s="254">
        <f>IF(N185="nulová",J185,0)</f>
        <v>0</v>
      </c>
      <c r="BJ185" s="18" t="s">
        <v>84</v>
      </c>
      <c r="BK185" s="254">
        <f>ROUND(I185*H185,2)</f>
        <v>0</v>
      </c>
      <c r="BL185" s="18" t="s">
        <v>258</v>
      </c>
      <c r="BM185" s="253" t="s">
        <v>303</v>
      </c>
    </row>
    <row r="186" s="13" customFormat="1">
      <c r="A186" s="13"/>
      <c r="B186" s="255"/>
      <c r="C186" s="256"/>
      <c r="D186" s="257" t="s">
        <v>260</v>
      </c>
      <c r="E186" s="258" t="s">
        <v>1</v>
      </c>
      <c r="F186" s="259" t="s">
        <v>291</v>
      </c>
      <c r="G186" s="256"/>
      <c r="H186" s="258" t="s">
        <v>1</v>
      </c>
      <c r="I186" s="260"/>
      <c r="J186" s="256"/>
      <c r="K186" s="256"/>
      <c r="L186" s="261"/>
      <c r="M186" s="262"/>
      <c r="N186" s="263"/>
      <c r="O186" s="263"/>
      <c r="P186" s="263"/>
      <c r="Q186" s="263"/>
      <c r="R186" s="263"/>
      <c r="S186" s="263"/>
      <c r="T186" s="26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5" t="s">
        <v>260</v>
      </c>
      <c r="AU186" s="265" t="s">
        <v>86</v>
      </c>
      <c r="AV186" s="13" t="s">
        <v>84</v>
      </c>
      <c r="AW186" s="13" t="s">
        <v>31</v>
      </c>
      <c r="AX186" s="13" t="s">
        <v>76</v>
      </c>
      <c r="AY186" s="265" t="s">
        <v>251</v>
      </c>
    </row>
    <row r="187" s="14" customFormat="1">
      <c r="A187" s="14"/>
      <c r="B187" s="266"/>
      <c r="C187" s="267"/>
      <c r="D187" s="257" t="s">
        <v>260</v>
      </c>
      <c r="E187" s="268" t="s">
        <v>1</v>
      </c>
      <c r="F187" s="269" t="s">
        <v>304</v>
      </c>
      <c r="G187" s="267"/>
      <c r="H187" s="270">
        <v>2.3100000000000001</v>
      </c>
      <c r="I187" s="271"/>
      <c r="J187" s="267"/>
      <c r="K187" s="267"/>
      <c r="L187" s="272"/>
      <c r="M187" s="273"/>
      <c r="N187" s="274"/>
      <c r="O187" s="274"/>
      <c r="P187" s="274"/>
      <c r="Q187" s="274"/>
      <c r="R187" s="274"/>
      <c r="S187" s="274"/>
      <c r="T187" s="27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6" t="s">
        <v>260</v>
      </c>
      <c r="AU187" s="276" t="s">
        <v>86</v>
      </c>
      <c r="AV187" s="14" t="s">
        <v>86</v>
      </c>
      <c r="AW187" s="14" t="s">
        <v>31</v>
      </c>
      <c r="AX187" s="14" t="s">
        <v>76</v>
      </c>
      <c r="AY187" s="276" t="s">
        <v>251</v>
      </c>
    </row>
    <row r="188" s="15" customFormat="1">
      <c r="A188" s="15"/>
      <c r="B188" s="277"/>
      <c r="C188" s="278"/>
      <c r="D188" s="257" t="s">
        <v>260</v>
      </c>
      <c r="E188" s="279" t="s">
        <v>1</v>
      </c>
      <c r="F188" s="280" t="s">
        <v>264</v>
      </c>
      <c r="G188" s="278"/>
      <c r="H188" s="281">
        <v>2.3100000000000001</v>
      </c>
      <c r="I188" s="282"/>
      <c r="J188" s="278"/>
      <c r="K188" s="278"/>
      <c r="L188" s="283"/>
      <c r="M188" s="284"/>
      <c r="N188" s="285"/>
      <c r="O188" s="285"/>
      <c r="P188" s="285"/>
      <c r="Q188" s="285"/>
      <c r="R188" s="285"/>
      <c r="S188" s="285"/>
      <c r="T188" s="286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87" t="s">
        <v>260</v>
      </c>
      <c r="AU188" s="287" t="s">
        <v>86</v>
      </c>
      <c r="AV188" s="15" t="s">
        <v>258</v>
      </c>
      <c r="AW188" s="15" t="s">
        <v>31</v>
      </c>
      <c r="AX188" s="15" t="s">
        <v>84</v>
      </c>
      <c r="AY188" s="287" t="s">
        <v>251</v>
      </c>
    </row>
    <row r="189" s="2" customFormat="1" ht="14.4" customHeight="1">
      <c r="A189" s="39"/>
      <c r="B189" s="40"/>
      <c r="C189" s="243" t="s">
        <v>305</v>
      </c>
      <c r="D189" s="243" t="s">
        <v>253</v>
      </c>
      <c r="E189" s="244" t="s">
        <v>306</v>
      </c>
      <c r="F189" s="245" t="s">
        <v>307</v>
      </c>
      <c r="G189" s="246" t="s">
        <v>256</v>
      </c>
      <c r="H189" s="247">
        <v>2.2599999999999998</v>
      </c>
      <c r="I189" s="248"/>
      <c r="J189" s="247">
        <f>ROUND(I189*H189,2)</f>
        <v>0</v>
      </c>
      <c r="K189" s="245" t="s">
        <v>257</v>
      </c>
      <c r="L189" s="45"/>
      <c r="M189" s="249" t="s">
        <v>1</v>
      </c>
      <c r="N189" s="250" t="s">
        <v>41</v>
      </c>
      <c r="O189" s="92"/>
      <c r="P189" s="251">
        <f>O189*H189</f>
        <v>0</v>
      </c>
      <c r="Q189" s="251">
        <v>2.5018699999999998</v>
      </c>
      <c r="R189" s="251">
        <f>Q189*H189</f>
        <v>5.6542261999999992</v>
      </c>
      <c r="S189" s="251">
        <v>0</v>
      </c>
      <c r="T189" s="252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3" t="s">
        <v>258</v>
      </c>
      <c r="AT189" s="253" t="s">
        <v>253</v>
      </c>
      <c r="AU189" s="253" t="s">
        <v>86</v>
      </c>
      <c r="AY189" s="18" t="s">
        <v>251</v>
      </c>
      <c r="BE189" s="254">
        <f>IF(N189="základní",J189,0)</f>
        <v>0</v>
      </c>
      <c r="BF189" s="254">
        <f>IF(N189="snížená",J189,0)</f>
        <v>0</v>
      </c>
      <c r="BG189" s="254">
        <f>IF(N189="zákl. přenesená",J189,0)</f>
        <v>0</v>
      </c>
      <c r="BH189" s="254">
        <f>IF(N189="sníž. přenesená",J189,0)</f>
        <v>0</v>
      </c>
      <c r="BI189" s="254">
        <f>IF(N189="nulová",J189,0)</f>
        <v>0</v>
      </c>
      <c r="BJ189" s="18" t="s">
        <v>84</v>
      </c>
      <c r="BK189" s="254">
        <f>ROUND(I189*H189,2)</f>
        <v>0</v>
      </c>
      <c r="BL189" s="18" t="s">
        <v>258</v>
      </c>
      <c r="BM189" s="253" t="s">
        <v>308</v>
      </c>
    </row>
    <row r="190" s="13" customFormat="1">
      <c r="A190" s="13"/>
      <c r="B190" s="255"/>
      <c r="C190" s="256"/>
      <c r="D190" s="257" t="s">
        <v>260</v>
      </c>
      <c r="E190" s="258" t="s">
        <v>1</v>
      </c>
      <c r="F190" s="259" t="s">
        <v>309</v>
      </c>
      <c r="G190" s="256"/>
      <c r="H190" s="258" t="s">
        <v>1</v>
      </c>
      <c r="I190" s="260"/>
      <c r="J190" s="256"/>
      <c r="K190" s="256"/>
      <c r="L190" s="261"/>
      <c r="M190" s="262"/>
      <c r="N190" s="263"/>
      <c r="O190" s="263"/>
      <c r="P190" s="263"/>
      <c r="Q190" s="263"/>
      <c r="R190" s="263"/>
      <c r="S190" s="263"/>
      <c r="T190" s="26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5" t="s">
        <v>260</v>
      </c>
      <c r="AU190" s="265" t="s">
        <v>86</v>
      </c>
      <c r="AV190" s="13" t="s">
        <v>84</v>
      </c>
      <c r="AW190" s="13" t="s">
        <v>31</v>
      </c>
      <c r="AX190" s="13" t="s">
        <v>76</v>
      </c>
      <c r="AY190" s="265" t="s">
        <v>251</v>
      </c>
    </row>
    <row r="191" s="14" customFormat="1">
      <c r="A191" s="14"/>
      <c r="B191" s="266"/>
      <c r="C191" s="267"/>
      <c r="D191" s="257" t="s">
        <v>260</v>
      </c>
      <c r="E191" s="268" t="s">
        <v>1</v>
      </c>
      <c r="F191" s="269" t="s">
        <v>310</v>
      </c>
      <c r="G191" s="267"/>
      <c r="H191" s="270">
        <v>0.98999999999999999</v>
      </c>
      <c r="I191" s="271"/>
      <c r="J191" s="267"/>
      <c r="K191" s="267"/>
      <c r="L191" s="272"/>
      <c r="M191" s="273"/>
      <c r="N191" s="274"/>
      <c r="O191" s="274"/>
      <c r="P191" s="274"/>
      <c r="Q191" s="274"/>
      <c r="R191" s="274"/>
      <c r="S191" s="274"/>
      <c r="T191" s="27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6" t="s">
        <v>260</v>
      </c>
      <c r="AU191" s="276" t="s">
        <v>86</v>
      </c>
      <c r="AV191" s="14" t="s">
        <v>86</v>
      </c>
      <c r="AW191" s="14" t="s">
        <v>31</v>
      </c>
      <c r="AX191" s="14" t="s">
        <v>76</v>
      </c>
      <c r="AY191" s="276" t="s">
        <v>251</v>
      </c>
    </row>
    <row r="192" s="14" customFormat="1">
      <c r="A192" s="14"/>
      <c r="B192" s="266"/>
      <c r="C192" s="267"/>
      <c r="D192" s="257" t="s">
        <v>260</v>
      </c>
      <c r="E192" s="268" t="s">
        <v>1</v>
      </c>
      <c r="F192" s="269" t="s">
        <v>311</v>
      </c>
      <c r="G192" s="267"/>
      <c r="H192" s="270">
        <v>1.27</v>
      </c>
      <c r="I192" s="271"/>
      <c r="J192" s="267"/>
      <c r="K192" s="267"/>
      <c r="L192" s="272"/>
      <c r="M192" s="273"/>
      <c r="N192" s="274"/>
      <c r="O192" s="274"/>
      <c r="P192" s="274"/>
      <c r="Q192" s="274"/>
      <c r="R192" s="274"/>
      <c r="S192" s="274"/>
      <c r="T192" s="27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6" t="s">
        <v>260</v>
      </c>
      <c r="AU192" s="276" t="s">
        <v>86</v>
      </c>
      <c r="AV192" s="14" t="s">
        <v>86</v>
      </c>
      <c r="AW192" s="14" t="s">
        <v>31</v>
      </c>
      <c r="AX192" s="14" t="s">
        <v>76</v>
      </c>
      <c r="AY192" s="276" t="s">
        <v>251</v>
      </c>
    </row>
    <row r="193" s="15" customFormat="1">
      <c r="A193" s="15"/>
      <c r="B193" s="277"/>
      <c r="C193" s="278"/>
      <c r="D193" s="257" t="s">
        <v>260</v>
      </c>
      <c r="E193" s="279" t="s">
        <v>1</v>
      </c>
      <c r="F193" s="280" t="s">
        <v>264</v>
      </c>
      <c r="G193" s="278"/>
      <c r="H193" s="281">
        <v>2.2599999999999998</v>
      </c>
      <c r="I193" s="282"/>
      <c r="J193" s="278"/>
      <c r="K193" s="278"/>
      <c r="L193" s="283"/>
      <c r="M193" s="284"/>
      <c r="N193" s="285"/>
      <c r="O193" s="285"/>
      <c r="P193" s="285"/>
      <c r="Q193" s="285"/>
      <c r="R193" s="285"/>
      <c r="S193" s="285"/>
      <c r="T193" s="286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87" t="s">
        <v>260</v>
      </c>
      <c r="AU193" s="287" t="s">
        <v>86</v>
      </c>
      <c r="AV193" s="15" t="s">
        <v>258</v>
      </c>
      <c r="AW193" s="15" t="s">
        <v>31</v>
      </c>
      <c r="AX193" s="15" t="s">
        <v>84</v>
      </c>
      <c r="AY193" s="287" t="s">
        <v>251</v>
      </c>
    </row>
    <row r="194" s="2" customFormat="1" ht="14.4" customHeight="1">
      <c r="A194" s="39"/>
      <c r="B194" s="40"/>
      <c r="C194" s="243" t="s">
        <v>312</v>
      </c>
      <c r="D194" s="243" t="s">
        <v>253</v>
      </c>
      <c r="E194" s="244" t="s">
        <v>313</v>
      </c>
      <c r="F194" s="245" t="s">
        <v>314</v>
      </c>
      <c r="G194" s="246" t="s">
        <v>277</v>
      </c>
      <c r="H194" s="247">
        <v>0.059999999999999998</v>
      </c>
      <c r="I194" s="248"/>
      <c r="J194" s="247">
        <f>ROUND(I194*H194,2)</f>
        <v>0</v>
      </c>
      <c r="K194" s="245" t="s">
        <v>257</v>
      </c>
      <c r="L194" s="45"/>
      <c r="M194" s="249" t="s">
        <v>1</v>
      </c>
      <c r="N194" s="250" t="s">
        <v>41</v>
      </c>
      <c r="O194" s="92"/>
      <c r="P194" s="251">
        <f>O194*H194</f>
        <v>0</v>
      </c>
      <c r="Q194" s="251">
        <v>1.06277</v>
      </c>
      <c r="R194" s="251">
        <f>Q194*H194</f>
        <v>0.063766199999999995</v>
      </c>
      <c r="S194" s="251">
        <v>0</v>
      </c>
      <c r="T194" s="252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3" t="s">
        <v>258</v>
      </c>
      <c r="AT194" s="253" t="s">
        <v>253</v>
      </c>
      <c r="AU194" s="253" t="s">
        <v>86</v>
      </c>
      <c r="AY194" s="18" t="s">
        <v>251</v>
      </c>
      <c r="BE194" s="254">
        <f>IF(N194="základní",J194,0)</f>
        <v>0</v>
      </c>
      <c r="BF194" s="254">
        <f>IF(N194="snížená",J194,0)</f>
        <v>0</v>
      </c>
      <c r="BG194" s="254">
        <f>IF(N194="zákl. přenesená",J194,0)</f>
        <v>0</v>
      </c>
      <c r="BH194" s="254">
        <f>IF(N194="sníž. přenesená",J194,0)</f>
        <v>0</v>
      </c>
      <c r="BI194" s="254">
        <f>IF(N194="nulová",J194,0)</f>
        <v>0</v>
      </c>
      <c r="BJ194" s="18" t="s">
        <v>84</v>
      </c>
      <c r="BK194" s="254">
        <f>ROUND(I194*H194,2)</f>
        <v>0</v>
      </c>
      <c r="BL194" s="18" t="s">
        <v>258</v>
      </c>
      <c r="BM194" s="253" t="s">
        <v>315</v>
      </c>
    </row>
    <row r="195" s="13" customFormat="1">
      <c r="A195" s="13"/>
      <c r="B195" s="255"/>
      <c r="C195" s="256"/>
      <c r="D195" s="257" t="s">
        <v>260</v>
      </c>
      <c r="E195" s="258" t="s">
        <v>1</v>
      </c>
      <c r="F195" s="259" t="s">
        <v>309</v>
      </c>
      <c r="G195" s="256"/>
      <c r="H195" s="258" t="s">
        <v>1</v>
      </c>
      <c r="I195" s="260"/>
      <c r="J195" s="256"/>
      <c r="K195" s="256"/>
      <c r="L195" s="261"/>
      <c r="M195" s="262"/>
      <c r="N195" s="263"/>
      <c r="O195" s="263"/>
      <c r="P195" s="263"/>
      <c r="Q195" s="263"/>
      <c r="R195" s="263"/>
      <c r="S195" s="263"/>
      <c r="T195" s="26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5" t="s">
        <v>260</v>
      </c>
      <c r="AU195" s="265" t="s">
        <v>86</v>
      </c>
      <c r="AV195" s="13" t="s">
        <v>84</v>
      </c>
      <c r="AW195" s="13" t="s">
        <v>31</v>
      </c>
      <c r="AX195" s="13" t="s">
        <v>76</v>
      </c>
      <c r="AY195" s="265" t="s">
        <v>251</v>
      </c>
    </row>
    <row r="196" s="14" customFormat="1">
      <c r="A196" s="14"/>
      <c r="B196" s="266"/>
      <c r="C196" s="267"/>
      <c r="D196" s="257" t="s">
        <v>260</v>
      </c>
      <c r="E196" s="268" t="s">
        <v>1</v>
      </c>
      <c r="F196" s="269" t="s">
        <v>316</v>
      </c>
      <c r="G196" s="267"/>
      <c r="H196" s="270">
        <v>0.059999999999999998</v>
      </c>
      <c r="I196" s="271"/>
      <c r="J196" s="267"/>
      <c r="K196" s="267"/>
      <c r="L196" s="272"/>
      <c r="M196" s="273"/>
      <c r="N196" s="274"/>
      <c r="O196" s="274"/>
      <c r="P196" s="274"/>
      <c r="Q196" s="274"/>
      <c r="R196" s="274"/>
      <c r="S196" s="274"/>
      <c r="T196" s="27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6" t="s">
        <v>260</v>
      </c>
      <c r="AU196" s="276" t="s">
        <v>86</v>
      </c>
      <c r="AV196" s="14" t="s">
        <v>86</v>
      </c>
      <c r="AW196" s="14" t="s">
        <v>31</v>
      </c>
      <c r="AX196" s="14" t="s">
        <v>76</v>
      </c>
      <c r="AY196" s="276" t="s">
        <v>251</v>
      </c>
    </row>
    <row r="197" s="15" customFormat="1">
      <c r="A197" s="15"/>
      <c r="B197" s="277"/>
      <c r="C197" s="278"/>
      <c r="D197" s="257" t="s">
        <v>260</v>
      </c>
      <c r="E197" s="279" t="s">
        <v>1</v>
      </c>
      <c r="F197" s="280" t="s">
        <v>264</v>
      </c>
      <c r="G197" s="278"/>
      <c r="H197" s="281">
        <v>0.059999999999999998</v>
      </c>
      <c r="I197" s="282"/>
      <c r="J197" s="278"/>
      <c r="K197" s="278"/>
      <c r="L197" s="283"/>
      <c r="M197" s="284"/>
      <c r="N197" s="285"/>
      <c r="O197" s="285"/>
      <c r="P197" s="285"/>
      <c r="Q197" s="285"/>
      <c r="R197" s="285"/>
      <c r="S197" s="285"/>
      <c r="T197" s="286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87" t="s">
        <v>260</v>
      </c>
      <c r="AU197" s="287" t="s">
        <v>86</v>
      </c>
      <c r="AV197" s="15" t="s">
        <v>258</v>
      </c>
      <c r="AW197" s="15" t="s">
        <v>31</v>
      </c>
      <c r="AX197" s="15" t="s">
        <v>84</v>
      </c>
      <c r="AY197" s="287" t="s">
        <v>251</v>
      </c>
    </row>
    <row r="198" s="2" customFormat="1" ht="14.4" customHeight="1">
      <c r="A198" s="39"/>
      <c r="B198" s="40"/>
      <c r="C198" s="243" t="s">
        <v>317</v>
      </c>
      <c r="D198" s="243" t="s">
        <v>253</v>
      </c>
      <c r="E198" s="244" t="s">
        <v>318</v>
      </c>
      <c r="F198" s="245" t="s">
        <v>319</v>
      </c>
      <c r="G198" s="246" t="s">
        <v>256</v>
      </c>
      <c r="H198" s="247">
        <v>1.3799999999999999</v>
      </c>
      <c r="I198" s="248"/>
      <c r="J198" s="247">
        <f>ROUND(I198*H198,2)</f>
        <v>0</v>
      </c>
      <c r="K198" s="245" t="s">
        <v>257</v>
      </c>
      <c r="L198" s="45"/>
      <c r="M198" s="249" t="s">
        <v>1</v>
      </c>
      <c r="N198" s="250" t="s">
        <v>41</v>
      </c>
      <c r="O198" s="92"/>
      <c r="P198" s="251">
        <f>O198*H198</f>
        <v>0</v>
      </c>
      <c r="Q198" s="251">
        <v>2.5018699999999998</v>
      </c>
      <c r="R198" s="251">
        <f>Q198*H198</f>
        <v>3.4525805999999997</v>
      </c>
      <c r="S198" s="251">
        <v>0</v>
      </c>
      <c r="T198" s="252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53" t="s">
        <v>258</v>
      </c>
      <c r="AT198" s="253" t="s">
        <v>253</v>
      </c>
      <c r="AU198" s="253" t="s">
        <v>86</v>
      </c>
      <c r="AY198" s="18" t="s">
        <v>251</v>
      </c>
      <c r="BE198" s="254">
        <f>IF(N198="základní",J198,0)</f>
        <v>0</v>
      </c>
      <c r="BF198" s="254">
        <f>IF(N198="snížená",J198,0)</f>
        <v>0</v>
      </c>
      <c r="BG198" s="254">
        <f>IF(N198="zákl. přenesená",J198,0)</f>
        <v>0</v>
      </c>
      <c r="BH198" s="254">
        <f>IF(N198="sníž. přenesená",J198,0)</f>
        <v>0</v>
      </c>
      <c r="BI198" s="254">
        <f>IF(N198="nulová",J198,0)</f>
        <v>0</v>
      </c>
      <c r="BJ198" s="18" t="s">
        <v>84</v>
      </c>
      <c r="BK198" s="254">
        <f>ROUND(I198*H198,2)</f>
        <v>0</v>
      </c>
      <c r="BL198" s="18" t="s">
        <v>258</v>
      </c>
      <c r="BM198" s="253" t="s">
        <v>320</v>
      </c>
    </row>
    <row r="199" s="13" customFormat="1">
      <c r="A199" s="13"/>
      <c r="B199" s="255"/>
      <c r="C199" s="256"/>
      <c r="D199" s="257" t="s">
        <v>260</v>
      </c>
      <c r="E199" s="258" t="s">
        <v>1</v>
      </c>
      <c r="F199" s="259" t="s">
        <v>321</v>
      </c>
      <c r="G199" s="256"/>
      <c r="H199" s="258" t="s">
        <v>1</v>
      </c>
      <c r="I199" s="260"/>
      <c r="J199" s="256"/>
      <c r="K199" s="256"/>
      <c r="L199" s="261"/>
      <c r="M199" s="262"/>
      <c r="N199" s="263"/>
      <c r="O199" s="263"/>
      <c r="P199" s="263"/>
      <c r="Q199" s="263"/>
      <c r="R199" s="263"/>
      <c r="S199" s="263"/>
      <c r="T199" s="26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5" t="s">
        <v>260</v>
      </c>
      <c r="AU199" s="265" t="s">
        <v>86</v>
      </c>
      <c r="AV199" s="13" t="s">
        <v>84</v>
      </c>
      <c r="AW199" s="13" t="s">
        <v>31</v>
      </c>
      <c r="AX199" s="13" t="s">
        <v>76</v>
      </c>
      <c r="AY199" s="265" t="s">
        <v>251</v>
      </c>
    </row>
    <row r="200" s="14" customFormat="1">
      <c r="A200" s="14"/>
      <c r="B200" s="266"/>
      <c r="C200" s="267"/>
      <c r="D200" s="257" t="s">
        <v>260</v>
      </c>
      <c r="E200" s="268" t="s">
        <v>1</v>
      </c>
      <c r="F200" s="269" t="s">
        <v>322</v>
      </c>
      <c r="G200" s="267"/>
      <c r="H200" s="270">
        <v>0.34000000000000002</v>
      </c>
      <c r="I200" s="271"/>
      <c r="J200" s="267"/>
      <c r="K200" s="267"/>
      <c r="L200" s="272"/>
      <c r="M200" s="273"/>
      <c r="N200" s="274"/>
      <c r="O200" s="274"/>
      <c r="P200" s="274"/>
      <c r="Q200" s="274"/>
      <c r="R200" s="274"/>
      <c r="S200" s="274"/>
      <c r="T200" s="27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6" t="s">
        <v>260</v>
      </c>
      <c r="AU200" s="276" t="s">
        <v>86</v>
      </c>
      <c r="AV200" s="14" t="s">
        <v>86</v>
      </c>
      <c r="AW200" s="14" t="s">
        <v>31</v>
      </c>
      <c r="AX200" s="14" t="s">
        <v>76</v>
      </c>
      <c r="AY200" s="276" t="s">
        <v>251</v>
      </c>
    </row>
    <row r="201" s="14" customFormat="1">
      <c r="A201" s="14"/>
      <c r="B201" s="266"/>
      <c r="C201" s="267"/>
      <c r="D201" s="257" t="s">
        <v>260</v>
      </c>
      <c r="E201" s="268" t="s">
        <v>1</v>
      </c>
      <c r="F201" s="269" t="s">
        <v>323</v>
      </c>
      <c r="G201" s="267"/>
      <c r="H201" s="270">
        <v>1.04</v>
      </c>
      <c r="I201" s="271"/>
      <c r="J201" s="267"/>
      <c r="K201" s="267"/>
      <c r="L201" s="272"/>
      <c r="M201" s="273"/>
      <c r="N201" s="274"/>
      <c r="O201" s="274"/>
      <c r="P201" s="274"/>
      <c r="Q201" s="274"/>
      <c r="R201" s="274"/>
      <c r="S201" s="274"/>
      <c r="T201" s="27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76" t="s">
        <v>260</v>
      </c>
      <c r="AU201" s="276" t="s">
        <v>86</v>
      </c>
      <c r="AV201" s="14" t="s">
        <v>86</v>
      </c>
      <c r="AW201" s="14" t="s">
        <v>31</v>
      </c>
      <c r="AX201" s="14" t="s">
        <v>76</v>
      </c>
      <c r="AY201" s="276" t="s">
        <v>251</v>
      </c>
    </row>
    <row r="202" s="15" customFormat="1">
      <c r="A202" s="15"/>
      <c r="B202" s="277"/>
      <c r="C202" s="278"/>
      <c r="D202" s="257" t="s">
        <v>260</v>
      </c>
      <c r="E202" s="279" t="s">
        <v>1</v>
      </c>
      <c r="F202" s="280" t="s">
        <v>264</v>
      </c>
      <c r="G202" s="278"/>
      <c r="H202" s="281">
        <v>1.3799999999999999</v>
      </c>
      <c r="I202" s="282"/>
      <c r="J202" s="278"/>
      <c r="K202" s="278"/>
      <c r="L202" s="283"/>
      <c r="M202" s="284"/>
      <c r="N202" s="285"/>
      <c r="O202" s="285"/>
      <c r="P202" s="285"/>
      <c r="Q202" s="285"/>
      <c r="R202" s="285"/>
      <c r="S202" s="285"/>
      <c r="T202" s="286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7" t="s">
        <v>260</v>
      </c>
      <c r="AU202" s="287" t="s">
        <v>86</v>
      </c>
      <c r="AV202" s="15" t="s">
        <v>258</v>
      </c>
      <c r="AW202" s="15" t="s">
        <v>31</v>
      </c>
      <c r="AX202" s="15" t="s">
        <v>84</v>
      </c>
      <c r="AY202" s="287" t="s">
        <v>251</v>
      </c>
    </row>
    <row r="203" s="2" customFormat="1" ht="14.4" customHeight="1">
      <c r="A203" s="39"/>
      <c r="B203" s="40"/>
      <c r="C203" s="243" t="s">
        <v>8</v>
      </c>
      <c r="D203" s="243" t="s">
        <v>253</v>
      </c>
      <c r="E203" s="244" t="s">
        <v>324</v>
      </c>
      <c r="F203" s="245" t="s">
        <v>325</v>
      </c>
      <c r="G203" s="246" t="s">
        <v>149</v>
      </c>
      <c r="H203" s="247">
        <v>11.199999999999999</v>
      </c>
      <c r="I203" s="248"/>
      <c r="J203" s="247">
        <f>ROUND(I203*H203,2)</f>
        <v>0</v>
      </c>
      <c r="K203" s="245" t="s">
        <v>257</v>
      </c>
      <c r="L203" s="45"/>
      <c r="M203" s="249" t="s">
        <v>1</v>
      </c>
      <c r="N203" s="250" t="s">
        <v>41</v>
      </c>
      <c r="O203" s="92"/>
      <c r="P203" s="251">
        <f>O203*H203</f>
        <v>0</v>
      </c>
      <c r="Q203" s="251">
        <v>0.00264</v>
      </c>
      <c r="R203" s="251">
        <f>Q203*H203</f>
        <v>0.029567999999999997</v>
      </c>
      <c r="S203" s="251">
        <v>0</v>
      </c>
      <c r="T203" s="252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53" t="s">
        <v>258</v>
      </c>
      <c r="AT203" s="253" t="s">
        <v>253</v>
      </c>
      <c r="AU203" s="253" t="s">
        <v>86</v>
      </c>
      <c r="AY203" s="18" t="s">
        <v>251</v>
      </c>
      <c r="BE203" s="254">
        <f>IF(N203="základní",J203,0)</f>
        <v>0</v>
      </c>
      <c r="BF203" s="254">
        <f>IF(N203="snížená",J203,0)</f>
        <v>0</v>
      </c>
      <c r="BG203" s="254">
        <f>IF(N203="zákl. přenesená",J203,0)</f>
        <v>0</v>
      </c>
      <c r="BH203" s="254">
        <f>IF(N203="sníž. přenesená",J203,0)</f>
        <v>0</v>
      </c>
      <c r="BI203" s="254">
        <f>IF(N203="nulová",J203,0)</f>
        <v>0</v>
      </c>
      <c r="BJ203" s="18" t="s">
        <v>84</v>
      </c>
      <c r="BK203" s="254">
        <f>ROUND(I203*H203,2)</f>
        <v>0</v>
      </c>
      <c r="BL203" s="18" t="s">
        <v>258</v>
      </c>
      <c r="BM203" s="253" t="s">
        <v>326</v>
      </c>
    </row>
    <row r="204" s="14" customFormat="1">
      <c r="A204" s="14"/>
      <c r="B204" s="266"/>
      <c r="C204" s="267"/>
      <c r="D204" s="257" t="s">
        <v>260</v>
      </c>
      <c r="E204" s="268" t="s">
        <v>1</v>
      </c>
      <c r="F204" s="269" t="s">
        <v>327</v>
      </c>
      <c r="G204" s="267"/>
      <c r="H204" s="270">
        <v>3.7400000000000002</v>
      </c>
      <c r="I204" s="271"/>
      <c r="J204" s="267"/>
      <c r="K204" s="267"/>
      <c r="L204" s="272"/>
      <c r="M204" s="273"/>
      <c r="N204" s="274"/>
      <c r="O204" s="274"/>
      <c r="P204" s="274"/>
      <c r="Q204" s="274"/>
      <c r="R204" s="274"/>
      <c r="S204" s="274"/>
      <c r="T204" s="27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76" t="s">
        <v>260</v>
      </c>
      <c r="AU204" s="276" t="s">
        <v>86</v>
      </c>
      <c r="AV204" s="14" t="s">
        <v>86</v>
      </c>
      <c r="AW204" s="14" t="s">
        <v>31</v>
      </c>
      <c r="AX204" s="14" t="s">
        <v>76</v>
      </c>
      <c r="AY204" s="276" t="s">
        <v>251</v>
      </c>
    </row>
    <row r="205" s="14" customFormat="1">
      <c r="A205" s="14"/>
      <c r="B205" s="266"/>
      <c r="C205" s="267"/>
      <c r="D205" s="257" t="s">
        <v>260</v>
      </c>
      <c r="E205" s="268" t="s">
        <v>1</v>
      </c>
      <c r="F205" s="269" t="s">
        <v>328</v>
      </c>
      <c r="G205" s="267"/>
      <c r="H205" s="270">
        <v>7.4000000000000004</v>
      </c>
      <c r="I205" s="271"/>
      <c r="J205" s="267"/>
      <c r="K205" s="267"/>
      <c r="L205" s="272"/>
      <c r="M205" s="273"/>
      <c r="N205" s="274"/>
      <c r="O205" s="274"/>
      <c r="P205" s="274"/>
      <c r="Q205" s="274"/>
      <c r="R205" s="274"/>
      <c r="S205" s="274"/>
      <c r="T205" s="27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6" t="s">
        <v>260</v>
      </c>
      <c r="AU205" s="276" t="s">
        <v>86</v>
      </c>
      <c r="AV205" s="14" t="s">
        <v>86</v>
      </c>
      <c r="AW205" s="14" t="s">
        <v>31</v>
      </c>
      <c r="AX205" s="14" t="s">
        <v>76</v>
      </c>
      <c r="AY205" s="276" t="s">
        <v>251</v>
      </c>
    </row>
    <row r="206" s="14" customFormat="1">
      <c r="A206" s="14"/>
      <c r="B206" s="266"/>
      <c r="C206" s="267"/>
      <c r="D206" s="257" t="s">
        <v>260</v>
      </c>
      <c r="E206" s="268" t="s">
        <v>1</v>
      </c>
      <c r="F206" s="269" t="s">
        <v>329</v>
      </c>
      <c r="G206" s="267"/>
      <c r="H206" s="270">
        <v>0.059999999999999998</v>
      </c>
      <c r="I206" s="271"/>
      <c r="J206" s="267"/>
      <c r="K206" s="267"/>
      <c r="L206" s="272"/>
      <c r="M206" s="273"/>
      <c r="N206" s="274"/>
      <c r="O206" s="274"/>
      <c r="P206" s="274"/>
      <c r="Q206" s="274"/>
      <c r="R206" s="274"/>
      <c r="S206" s="274"/>
      <c r="T206" s="27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6" t="s">
        <v>260</v>
      </c>
      <c r="AU206" s="276" t="s">
        <v>86</v>
      </c>
      <c r="AV206" s="14" t="s">
        <v>86</v>
      </c>
      <c r="AW206" s="14" t="s">
        <v>31</v>
      </c>
      <c r="AX206" s="14" t="s">
        <v>76</v>
      </c>
      <c r="AY206" s="276" t="s">
        <v>251</v>
      </c>
    </row>
    <row r="207" s="15" customFormat="1">
      <c r="A207" s="15"/>
      <c r="B207" s="277"/>
      <c r="C207" s="278"/>
      <c r="D207" s="257" t="s">
        <v>260</v>
      </c>
      <c r="E207" s="279" t="s">
        <v>1</v>
      </c>
      <c r="F207" s="280" t="s">
        <v>264</v>
      </c>
      <c r="G207" s="278"/>
      <c r="H207" s="281">
        <v>11.199999999999999</v>
      </c>
      <c r="I207" s="282"/>
      <c r="J207" s="278"/>
      <c r="K207" s="278"/>
      <c r="L207" s="283"/>
      <c r="M207" s="284"/>
      <c r="N207" s="285"/>
      <c r="O207" s="285"/>
      <c r="P207" s="285"/>
      <c r="Q207" s="285"/>
      <c r="R207" s="285"/>
      <c r="S207" s="285"/>
      <c r="T207" s="286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87" t="s">
        <v>260</v>
      </c>
      <c r="AU207" s="287" t="s">
        <v>86</v>
      </c>
      <c r="AV207" s="15" t="s">
        <v>258</v>
      </c>
      <c r="AW207" s="15" t="s">
        <v>31</v>
      </c>
      <c r="AX207" s="15" t="s">
        <v>84</v>
      </c>
      <c r="AY207" s="287" t="s">
        <v>251</v>
      </c>
    </row>
    <row r="208" s="2" customFormat="1" ht="14.4" customHeight="1">
      <c r="A208" s="39"/>
      <c r="B208" s="40"/>
      <c r="C208" s="243" t="s">
        <v>330</v>
      </c>
      <c r="D208" s="243" t="s">
        <v>253</v>
      </c>
      <c r="E208" s="244" t="s">
        <v>331</v>
      </c>
      <c r="F208" s="245" t="s">
        <v>332</v>
      </c>
      <c r="G208" s="246" t="s">
        <v>149</v>
      </c>
      <c r="H208" s="247">
        <v>11.199999999999999</v>
      </c>
      <c r="I208" s="248"/>
      <c r="J208" s="247">
        <f>ROUND(I208*H208,2)</f>
        <v>0</v>
      </c>
      <c r="K208" s="245" t="s">
        <v>257</v>
      </c>
      <c r="L208" s="45"/>
      <c r="M208" s="249" t="s">
        <v>1</v>
      </c>
      <c r="N208" s="250" t="s">
        <v>41</v>
      </c>
      <c r="O208" s="92"/>
      <c r="P208" s="251">
        <f>O208*H208</f>
        <v>0</v>
      </c>
      <c r="Q208" s="251">
        <v>0</v>
      </c>
      <c r="R208" s="251">
        <f>Q208*H208</f>
        <v>0</v>
      </c>
      <c r="S208" s="251">
        <v>0</v>
      </c>
      <c r="T208" s="252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53" t="s">
        <v>258</v>
      </c>
      <c r="AT208" s="253" t="s">
        <v>253</v>
      </c>
      <c r="AU208" s="253" t="s">
        <v>86</v>
      </c>
      <c r="AY208" s="18" t="s">
        <v>251</v>
      </c>
      <c r="BE208" s="254">
        <f>IF(N208="základní",J208,0)</f>
        <v>0</v>
      </c>
      <c r="BF208" s="254">
        <f>IF(N208="snížená",J208,0)</f>
        <v>0</v>
      </c>
      <c r="BG208" s="254">
        <f>IF(N208="zákl. přenesená",J208,0)</f>
        <v>0</v>
      </c>
      <c r="BH208" s="254">
        <f>IF(N208="sníž. přenesená",J208,0)</f>
        <v>0</v>
      </c>
      <c r="BI208" s="254">
        <f>IF(N208="nulová",J208,0)</f>
        <v>0</v>
      </c>
      <c r="BJ208" s="18" t="s">
        <v>84</v>
      </c>
      <c r="BK208" s="254">
        <f>ROUND(I208*H208,2)</f>
        <v>0</v>
      </c>
      <c r="BL208" s="18" t="s">
        <v>258</v>
      </c>
      <c r="BM208" s="253" t="s">
        <v>333</v>
      </c>
    </row>
    <row r="209" s="2" customFormat="1" ht="14.4" customHeight="1">
      <c r="A209" s="39"/>
      <c r="B209" s="40"/>
      <c r="C209" s="243" t="s">
        <v>334</v>
      </c>
      <c r="D209" s="243" t="s">
        <v>253</v>
      </c>
      <c r="E209" s="244" t="s">
        <v>335</v>
      </c>
      <c r="F209" s="245" t="s">
        <v>336</v>
      </c>
      <c r="G209" s="246" t="s">
        <v>277</v>
      </c>
      <c r="H209" s="247">
        <v>0.02</v>
      </c>
      <c r="I209" s="248"/>
      <c r="J209" s="247">
        <f>ROUND(I209*H209,2)</f>
        <v>0</v>
      </c>
      <c r="K209" s="245" t="s">
        <v>257</v>
      </c>
      <c r="L209" s="45"/>
      <c r="M209" s="249" t="s">
        <v>1</v>
      </c>
      <c r="N209" s="250" t="s">
        <v>41</v>
      </c>
      <c r="O209" s="92"/>
      <c r="P209" s="251">
        <f>O209*H209</f>
        <v>0</v>
      </c>
      <c r="Q209" s="251">
        <v>1.0606199999999999</v>
      </c>
      <c r="R209" s="251">
        <f>Q209*H209</f>
        <v>0.021212399999999999</v>
      </c>
      <c r="S209" s="251">
        <v>0</v>
      </c>
      <c r="T209" s="252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53" t="s">
        <v>258</v>
      </c>
      <c r="AT209" s="253" t="s">
        <v>253</v>
      </c>
      <c r="AU209" s="253" t="s">
        <v>86</v>
      </c>
      <c r="AY209" s="18" t="s">
        <v>251</v>
      </c>
      <c r="BE209" s="254">
        <f>IF(N209="základní",J209,0)</f>
        <v>0</v>
      </c>
      <c r="BF209" s="254">
        <f>IF(N209="snížená",J209,0)</f>
        <v>0</v>
      </c>
      <c r="BG209" s="254">
        <f>IF(N209="zákl. přenesená",J209,0)</f>
        <v>0</v>
      </c>
      <c r="BH209" s="254">
        <f>IF(N209="sníž. přenesená",J209,0)</f>
        <v>0</v>
      </c>
      <c r="BI209" s="254">
        <f>IF(N209="nulová",J209,0)</f>
        <v>0</v>
      </c>
      <c r="BJ209" s="18" t="s">
        <v>84</v>
      </c>
      <c r="BK209" s="254">
        <f>ROUND(I209*H209,2)</f>
        <v>0</v>
      </c>
      <c r="BL209" s="18" t="s">
        <v>258</v>
      </c>
      <c r="BM209" s="253" t="s">
        <v>337</v>
      </c>
    </row>
    <row r="210" s="14" customFormat="1">
      <c r="A210" s="14"/>
      <c r="B210" s="266"/>
      <c r="C210" s="267"/>
      <c r="D210" s="257" t="s">
        <v>260</v>
      </c>
      <c r="E210" s="268" t="s">
        <v>1</v>
      </c>
      <c r="F210" s="269" t="s">
        <v>338</v>
      </c>
      <c r="G210" s="267"/>
      <c r="H210" s="270">
        <v>0.02</v>
      </c>
      <c r="I210" s="271"/>
      <c r="J210" s="267"/>
      <c r="K210" s="267"/>
      <c r="L210" s="272"/>
      <c r="M210" s="273"/>
      <c r="N210" s="274"/>
      <c r="O210" s="274"/>
      <c r="P210" s="274"/>
      <c r="Q210" s="274"/>
      <c r="R210" s="274"/>
      <c r="S210" s="274"/>
      <c r="T210" s="27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76" t="s">
        <v>260</v>
      </c>
      <c r="AU210" s="276" t="s">
        <v>86</v>
      </c>
      <c r="AV210" s="14" t="s">
        <v>86</v>
      </c>
      <c r="AW210" s="14" t="s">
        <v>31</v>
      </c>
      <c r="AX210" s="14" t="s">
        <v>76</v>
      </c>
      <c r="AY210" s="276" t="s">
        <v>251</v>
      </c>
    </row>
    <row r="211" s="15" customFormat="1">
      <c r="A211" s="15"/>
      <c r="B211" s="277"/>
      <c r="C211" s="278"/>
      <c r="D211" s="257" t="s">
        <v>260</v>
      </c>
      <c r="E211" s="279" t="s">
        <v>1</v>
      </c>
      <c r="F211" s="280" t="s">
        <v>264</v>
      </c>
      <c r="G211" s="278"/>
      <c r="H211" s="281">
        <v>0.02</v>
      </c>
      <c r="I211" s="282"/>
      <c r="J211" s="278"/>
      <c r="K211" s="278"/>
      <c r="L211" s="283"/>
      <c r="M211" s="284"/>
      <c r="N211" s="285"/>
      <c r="O211" s="285"/>
      <c r="P211" s="285"/>
      <c r="Q211" s="285"/>
      <c r="R211" s="285"/>
      <c r="S211" s="285"/>
      <c r="T211" s="286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87" t="s">
        <v>260</v>
      </c>
      <c r="AU211" s="287" t="s">
        <v>86</v>
      </c>
      <c r="AV211" s="15" t="s">
        <v>258</v>
      </c>
      <c r="AW211" s="15" t="s">
        <v>31</v>
      </c>
      <c r="AX211" s="15" t="s">
        <v>84</v>
      </c>
      <c r="AY211" s="287" t="s">
        <v>251</v>
      </c>
    </row>
    <row r="212" s="2" customFormat="1" ht="14.4" customHeight="1">
      <c r="A212" s="39"/>
      <c r="B212" s="40"/>
      <c r="C212" s="243" t="s">
        <v>339</v>
      </c>
      <c r="D212" s="243" t="s">
        <v>253</v>
      </c>
      <c r="E212" s="244" t="s">
        <v>340</v>
      </c>
      <c r="F212" s="245" t="s">
        <v>341</v>
      </c>
      <c r="G212" s="246" t="s">
        <v>277</v>
      </c>
      <c r="H212" s="247">
        <v>0.040000000000000001</v>
      </c>
      <c r="I212" s="248"/>
      <c r="J212" s="247">
        <f>ROUND(I212*H212,2)</f>
        <v>0</v>
      </c>
      <c r="K212" s="245" t="s">
        <v>257</v>
      </c>
      <c r="L212" s="45"/>
      <c r="M212" s="249" t="s">
        <v>1</v>
      </c>
      <c r="N212" s="250" t="s">
        <v>41</v>
      </c>
      <c r="O212" s="92"/>
      <c r="P212" s="251">
        <f>O212*H212</f>
        <v>0</v>
      </c>
      <c r="Q212" s="251">
        <v>1.06277</v>
      </c>
      <c r="R212" s="251">
        <f>Q212*H212</f>
        <v>0.042510800000000001</v>
      </c>
      <c r="S212" s="251">
        <v>0</v>
      </c>
      <c r="T212" s="252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53" t="s">
        <v>258</v>
      </c>
      <c r="AT212" s="253" t="s">
        <v>253</v>
      </c>
      <c r="AU212" s="253" t="s">
        <v>86</v>
      </c>
      <c r="AY212" s="18" t="s">
        <v>251</v>
      </c>
      <c r="BE212" s="254">
        <f>IF(N212="základní",J212,0)</f>
        <v>0</v>
      </c>
      <c r="BF212" s="254">
        <f>IF(N212="snížená",J212,0)</f>
        <v>0</v>
      </c>
      <c r="BG212" s="254">
        <f>IF(N212="zákl. přenesená",J212,0)</f>
        <v>0</v>
      </c>
      <c r="BH212" s="254">
        <f>IF(N212="sníž. přenesená",J212,0)</f>
        <v>0</v>
      </c>
      <c r="BI212" s="254">
        <f>IF(N212="nulová",J212,0)</f>
        <v>0</v>
      </c>
      <c r="BJ212" s="18" t="s">
        <v>84</v>
      </c>
      <c r="BK212" s="254">
        <f>ROUND(I212*H212,2)</f>
        <v>0</v>
      </c>
      <c r="BL212" s="18" t="s">
        <v>258</v>
      </c>
      <c r="BM212" s="253" t="s">
        <v>342</v>
      </c>
    </row>
    <row r="213" s="14" customFormat="1">
      <c r="A213" s="14"/>
      <c r="B213" s="266"/>
      <c r="C213" s="267"/>
      <c r="D213" s="257" t="s">
        <v>260</v>
      </c>
      <c r="E213" s="268" t="s">
        <v>1</v>
      </c>
      <c r="F213" s="269" t="s">
        <v>343</v>
      </c>
      <c r="G213" s="267"/>
      <c r="H213" s="270">
        <v>0.040000000000000001</v>
      </c>
      <c r="I213" s="271"/>
      <c r="J213" s="267"/>
      <c r="K213" s="267"/>
      <c r="L213" s="272"/>
      <c r="M213" s="273"/>
      <c r="N213" s="274"/>
      <c r="O213" s="274"/>
      <c r="P213" s="274"/>
      <c r="Q213" s="274"/>
      <c r="R213" s="274"/>
      <c r="S213" s="274"/>
      <c r="T213" s="27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76" t="s">
        <v>260</v>
      </c>
      <c r="AU213" s="276" t="s">
        <v>86</v>
      </c>
      <c r="AV213" s="14" t="s">
        <v>86</v>
      </c>
      <c r="AW213" s="14" t="s">
        <v>31</v>
      </c>
      <c r="AX213" s="14" t="s">
        <v>76</v>
      </c>
      <c r="AY213" s="276" t="s">
        <v>251</v>
      </c>
    </row>
    <row r="214" s="15" customFormat="1">
      <c r="A214" s="15"/>
      <c r="B214" s="277"/>
      <c r="C214" s="278"/>
      <c r="D214" s="257" t="s">
        <v>260</v>
      </c>
      <c r="E214" s="279" t="s">
        <v>1</v>
      </c>
      <c r="F214" s="280" t="s">
        <v>264</v>
      </c>
      <c r="G214" s="278"/>
      <c r="H214" s="281">
        <v>0.040000000000000001</v>
      </c>
      <c r="I214" s="282"/>
      <c r="J214" s="278"/>
      <c r="K214" s="278"/>
      <c r="L214" s="283"/>
      <c r="M214" s="284"/>
      <c r="N214" s="285"/>
      <c r="O214" s="285"/>
      <c r="P214" s="285"/>
      <c r="Q214" s="285"/>
      <c r="R214" s="285"/>
      <c r="S214" s="285"/>
      <c r="T214" s="286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7" t="s">
        <v>260</v>
      </c>
      <c r="AU214" s="287" t="s">
        <v>86</v>
      </c>
      <c r="AV214" s="15" t="s">
        <v>258</v>
      </c>
      <c r="AW214" s="15" t="s">
        <v>31</v>
      </c>
      <c r="AX214" s="15" t="s">
        <v>84</v>
      </c>
      <c r="AY214" s="287" t="s">
        <v>251</v>
      </c>
    </row>
    <row r="215" s="2" customFormat="1" ht="14.4" customHeight="1">
      <c r="A215" s="39"/>
      <c r="B215" s="40"/>
      <c r="C215" s="243" t="s">
        <v>344</v>
      </c>
      <c r="D215" s="243" t="s">
        <v>253</v>
      </c>
      <c r="E215" s="244" t="s">
        <v>345</v>
      </c>
      <c r="F215" s="245" t="s">
        <v>346</v>
      </c>
      <c r="G215" s="246" t="s">
        <v>256</v>
      </c>
      <c r="H215" s="247">
        <v>0.80000000000000004</v>
      </c>
      <c r="I215" s="248"/>
      <c r="J215" s="247">
        <f>ROUND(I215*H215,2)</f>
        <v>0</v>
      </c>
      <c r="K215" s="245" t="s">
        <v>257</v>
      </c>
      <c r="L215" s="45"/>
      <c r="M215" s="249" t="s">
        <v>1</v>
      </c>
      <c r="N215" s="250" t="s">
        <v>41</v>
      </c>
      <c r="O215" s="92"/>
      <c r="P215" s="251">
        <f>O215*H215</f>
        <v>0</v>
      </c>
      <c r="Q215" s="251">
        <v>2.5018699999999998</v>
      </c>
      <c r="R215" s="251">
        <f>Q215*H215</f>
        <v>2.0014959999999999</v>
      </c>
      <c r="S215" s="251">
        <v>0</v>
      </c>
      <c r="T215" s="252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53" t="s">
        <v>258</v>
      </c>
      <c r="AT215" s="253" t="s">
        <v>253</v>
      </c>
      <c r="AU215" s="253" t="s">
        <v>86</v>
      </c>
      <c r="AY215" s="18" t="s">
        <v>251</v>
      </c>
      <c r="BE215" s="254">
        <f>IF(N215="základní",J215,0)</f>
        <v>0</v>
      </c>
      <c r="BF215" s="254">
        <f>IF(N215="snížená",J215,0)</f>
        <v>0</v>
      </c>
      <c r="BG215" s="254">
        <f>IF(N215="zákl. přenesená",J215,0)</f>
        <v>0</v>
      </c>
      <c r="BH215" s="254">
        <f>IF(N215="sníž. přenesená",J215,0)</f>
        <v>0</v>
      </c>
      <c r="BI215" s="254">
        <f>IF(N215="nulová",J215,0)</f>
        <v>0</v>
      </c>
      <c r="BJ215" s="18" t="s">
        <v>84</v>
      </c>
      <c r="BK215" s="254">
        <f>ROUND(I215*H215,2)</f>
        <v>0</v>
      </c>
      <c r="BL215" s="18" t="s">
        <v>258</v>
      </c>
      <c r="BM215" s="253" t="s">
        <v>347</v>
      </c>
    </row>
    <row r="216" s="13" customFormat="1">
      <c r="A216" s="13"/>
      <c r="B216" s="255"/>
      <c r="C216" s="256"/>
      <c r="D216" s="257" t="s">
        <v>260</v>
      </c>
      <c r="E216" s="258" t="s">
        <v>1</v>
      </c>
      <c r="F216" s="259" t="s">
        <v>309</v>
      </c>
      <c r="G216" s="256"/>
      <c r="H216" s="258" t="s">
        <v>1</v>
      </c>
      <c r="I216" s="260"/>
      <c r="J216" s="256"/>
      <c r="K216" s="256"/>
      <c r="L216" s="261"/>
      <c r="M216" s="262"/>
      <c r="N216" s="263"/>
      <c r="O216" s="263"/>
      <c r="P216" s="263"/>
      <c r="Q216" s="263"/>
      <c r="R216" s="263"/>
      <c r="S216" s="263"/>
      <c r="T216" s="26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5" t="s">
        <v>260</v>
      </c>
      <c r="AU216" s="265" t="s">
        <v>86</v>
      </c>
      <c r="AV216" s="13" t="s">
        <v>84</v>
      </c>
      <c r="AW216" s="13" t="s">
        <v>31</v>
      </c>
      <c r="AX216" s="13" t="s">
        <v>76</v>
      </c>
      <c r="AY216" s="265" t="s">
        <v>251</v>
      </c>
    </row>
    <row r="217" s="14" customFormat="1">
      <c r="A217" s="14"/>
      <c r="B217" s="266"/>
      <c r="C217" s="267"/>
      <c r="D217" s="257" t="s">
        <v>260</v>
      </c>
      <c r="E217" s="268" t="s">
        <v>1</v>
      </c>
      <c r="F217" s="269" t="s">
        <v>348</v>
      </c>
      <c r="G217" s="267"/>
      <c r="H217" s="270">
        <v>0.80000000000000004</v>
      </c>
      <c r="I217" s="271"/>
      <c r="J217" s="267"/>
      <c r="K217" s="267"/>
      <c r="L217" s="272"/>
      <c r="M217" s="273"/>
      <c r="N217" s="274"/>
      <c r="O217" s="274"/>
      <c r="P217" s="274"/>
      <c r="Q217" s="274"/>
      <c r="R217" s="274"/>
      <c r="S217" s="274"/>
      <c r="T217" s="27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76" t="s">
        <v>260</v>
      </c>
      <c r="AU217" s="276" t="s">
        <v>86</v>
      </c>
      <c r="AV217" s="14" t="s">
        <v>86</v>
      </c>
      <c r="AW217" s="14" t="s">
        <v>31</v>
      </c>
      <c r="AX217" s="14" t="s">
        <v>76</v>
      </c>
      <c r="AY217" s="276" t="s">
        <v>251</v>
      </c>
    </row>
    <row r="218" s="15" customFormat="1">
      <c r="A218" s="15"/>
      <c r="B218" s="277"/>
      <c r="C218" s="278"/>
      <c r="D218" s="257" t="s">
        <v>260</v>
      </c>
      <c r="E218" s="279" t="s">
        <v>1</v>
      </c>
      <c r="F218" s="280" t="s">
        <v>264</v>
      </c>
      <c r="G218" s="278"/>
      <c r="H218" s="281">
        <v>0.80000000000000004</v>
      </c>
      <c r="I218" s="282"/>
      <c r="J218" s="278"/>
      <c r="K218" s="278"/>
      <c r="L218" s="283"/>
      <c r="M218" s="284"/>
      <c r="N218" s="285"/>
      <c r="O218" s="285"/>
      <c r="P218" s="285"/>
      <c r="Q218" s="285"/>
      <c r="R218" s="285"/>
      <c r="S218" s="285"/>
      <c r="T218" s="286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87" t="s">
        <v>260</v>
      </c>
      <c r="AU218" s="287" t="s">
        <v>86</v>
      </c>
      <c r="AV218" s="15" t="s">
        <v>258</v>
      </c>
      <c r="AW218" s="15" t="s">
        <v>31</v>
      </c>
      <c r="AX218" s="15" t="s">
        <v>84</v>
      </c>
      <c r="AY218" s="287" t="s">
        <v>251</v>
      </c>
    </row>
    <row r="219" s="2" customFormat="1" ht="14.4" customHeight="1">
      <c r="A219" s="39"/>
      <c r="B219" s="40"/>
      <c r="C219" s="243" t="s">
        <v>349</v>
      </c>
      <c r="D219" s="243" t="s">
        <v>253</v>
      </c>
      <c r="E219" s="244" t="s">
        <v>350</v>
      </c>
      <c r="F219" s="245" t="s">
        <v>351</v>
      </c>
      <c r="G219" s="246" t="s">
        <v>149</v>
      </c>
      <c r="H219" s="247">
        <v>2.2999999999999998</v>
      </c>
      <c r="I219" s="248"/>
      <c r="J219" s="247">
        <f>ROUND(I219*H219,2)</f>
        <v>0</v>
      </c>
      <c r="K219" s="245" t="s">
        <v>257</v>
      </c>
      <c r="L219" s="45"/>
      <c r="M219" s="249" t="s">
        <v>1</v>
      </c>
      <c r="N219" s="250" t="s">
        <v>41</v>
      </c>
      <c r="O219" s="92"/>
      <c r="P219" s="251">
        <f>O219*H219</f>
        <v>0</v>
      </c>
      <c r="Q219" s="251">
        <v>0.00346</v>
      </c>
      <c r="R219" s="251">
        <f>Q219*H219</f>
        <v>0.0079579999999999998</v>
      </c>
      <c r="S219" s="251">
        <v>0</v>
      </c>
      <c r="T219" s="252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53" t="s">
        <v>258</v>
      </c>
      <c r="AT219" s="253" t="s">
        <v>253</v>
      </c>
      <c r="AU219" s="253" t="s">
        <v>86</v>
      </c>
      <c r="AY219" s="18" t="s">
        <v>251</v>
      </c>
      <c r="BE219" s="254">
        <f>IF(N219="základní",J219,0)</f>
        <v>0</v>
      </c>
      <c r="BF219" s="254">
        <f>IF(N219="snížená",J219,0)</f>
        <v>0</v>
      </c>
      <c r="BG219" s="254">
        <f>IF(N219="zákl. přenesená",J219,0)</f>
        <v>0</v>
      </c>
      <c r="BH219" s="254">
        <f>IF(N219="sníž. přenesená",J219,0)</f>
        <v>0</v>
      </c>
      <c r="BI219" s="254">
        <f>IF(N219="nulová",J219,0)</f>
        <v>0</v>
      </c>
      <c r="BJ219" s="18" t="s">
        <v>84</v>
      </c>
      <c r="BK219" s="254">
        <f>ROUND(I219*H219,2)</f>
        <v>0</v>
      </c>
      <c r="BL219" s="18" t="s">
        <v>258</v>
      </c>
      <c r="BM219" s="253" t="s">
        <v>352</v>
      </c>
    </row>
    <row r="220" s="13" customFormat="1">
      <c r="A220" s="13"/>
      <c r="B220" s="255"/>
      <c r="C220" s="256"/>
      <c r="D220" s="257" t="s">
        <v>260</v>
      </c>
      <c r="E220" s="258" t="s">
        <v>1</v>
      </c>
      <c r="F220" s="259" t="s">
        <v>309</v>
      </c>
      <c r="G220" s="256"/>
      <c r="H220" s="258" t="s">
        <v>1</v>
      </c>
      <c r="I220" s="260"/>
      <c r="J220" s="256"/>
      <c r="K220" s="256"/>
      <c r="L220" s="261"/>
      <c r="M220" s="262"/>
      <c r="N220" s="263"/>
      <c r="O220" s="263"/>
      <c r="P220" s="263"/>
      <c r="Q220" s="263"/>
      <c r="R220" s="263"/>
      <c r="S220" s="263"/>
      <c r="T220" s="26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5" t="s">
        <v>260</v>
      </c>
      <c r="AU220" s="265" t="s">
        <v>86</v>
      </c>
      <c r="AV220" s="13" t="s">
        <v>84</v>
      </c>
      <c r="AW220" s="13" t="s">
        <v>31</v>
      </c>
      <c r="AX220" s="13" t="s">
        <v>76</v>
      </c>
      <c r="AY220" s="265" t="s">
        <v>251</v>
      </c>
    </row>
    <row r="221" s="14" customFormat="1">
      <c r="A221" s="14"/>
      <c r="B221" s="266"/>
      <c r="C221" s="267"/>
      <c r="D221" s="257" t="s">
        <v>260</v>
      </c>
      <c r="E221" s="268" t="s">
        <v>1</v>
      </c>
      <c r="F221" s="269" t="s">
        <v>353</v>
      </c>
      <c r="G221" s="267"/>
      <c r="H221" s="270">
        <v>2.2999999999999998</v>
      </c>
      <c r="I221" s="271"/>
      <c r="J221" s="267"/>
      <c r="K221" s="267"/>
      <c r="L221" s="272"/>
      <c r="M221" s="273"/>
      <c r="N221" s="274"/>
      <c r="O221" s="274"/>
      <c r="P221" s="274"/>
      <c r="Q221" s="274"/>
      <c r="R221" s="274"/>
      <c r="S221" s="274"/>
      <c r="T221" s="27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76" t="s">
        <v>260</v>
      </c>
      <c r="AU221" s="276" t="s">
        <v>86</v>
      </c>
      <c r="AV221" s="14" t="s">
        <v>86</v>
      </c>
      <c r="AW221" s="14" t="s">
        <v>31</v>
      </c>
      <c r="AX221" s="14" t="s">
        <v>76</v>
      </c>
      <c r="AY221" s="276" t="s">
        <v>251</v>
      </c>
    </row>
    <row r="222" s="15" customFormat="1">
      <c r="A222" s="15"/>
      <c r="B222" s="277"/>
      <c r="C222" s="278"/>
      <c r="D222" s="257" t="s">
        <v>260</v>
      </c>
      <c r="E222" s="279" t="s">
        <v>1</v>
      </c>
      <c r="F222" s="280" t="s">
        <v>264</v>
      </c>
      <c r="G222" s="278"/>
      <c r="H222" s="281">
        <v>2.2999999999999998</v>
      </c>
      <c r="I222" s="282"/>
      <c r="J222" s="278"/>
      <c r="K222" s="278"/>
      <c r="L222" s="283"/>
      <c r="M222" s="284"/>
      <c r="N222" s="285"/>
      <c r="O222" s="285"/>
      <c r="P222" s="285"/>
      <c r="Q222" s="285"/>
      <c r="R222" s="285"/>
      <c r="S222" s="285"/>
      <c r="T222" s="286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87" t="s">
        <v>260</v>
      </c>
      <c r="AU222" s="287" t="s">
        <v>86</v>
      </c>
      <c r="AV222" s="15" t="s">
        <v>258</v>
      </c>
      <c r="AW222" s="15" t="s">
        <v>31</v>
      </c>
      <c r="AX222" s="15" t="s">
        <v>84</v>
      </c>
      <c r="AY222" s="287" t="s">
        <v>251</v>
      </c>
    </row>
    <row r="223" s="2" customFormat="1" ht="14.4" customHeight="1">
      <c r="A223" s="39"/>
      <c r="B223" s="40"/>
      <c r="C223" s="243" t="s">
        <v>354</v>
      </c>
      <c r="D223" s="243" t="s">
        <v>253</v>
      </c>
      <c r="E223" s="244" t="s">
        <v>355</v>
      </c>
      <c r="F223" s="245" t="s">
        <v>356</v>
      </c>
      <c r="G223" s="246" t="s">
        <v>149</v>
      </c>
      <c r="H223" s="247">
        <v>2.2999999999999998</v>
      </c>
      <c r="I223" s="248"/>
      <c r="J223" s="247">
        <f>ROUND(I223*H223,2)</f>
        <v>0</v>
      </c>
      <c r="K223" s="245" t="s">
        <v>257</v>
      </c>
      <c r="L223" s="45"/>
      <c r="M223" s="249" t="s">
        <v>1</v>
      </c>
      <c r="N223" s="250" t="s">
        <v>41</v>
      </c>
      <c r="O223" s="92"/>
      <c r="P223" s="251">
        <f>O223*H223</f>
        <v>0</v>
      </c>
      <c r="Q223" s="251">
        <v>0</v>
      </c>
      <c r="R223" s="251">
        <f>Q223*H223</f>
        <v>0</v>
      </c>
      <c r="S223" s="251">
        <v>0</v>
      </c>
      <c r="T223" s="252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53" t="s">
        <v>258</v>
      </c>
      <c r="AT223" s="253" t="s">
        <v>253</v>
      </c>
      <c r="AU223" s="253" t="s">
        <v>86</v>
      </c>
      <c r="AY223" s="18" t="s">
        <v>251</v>
      </c>
      <c r="BE223" s="254">
        <f>IF(N223="základní",J223,0)</f>
        <v>0</v>
      </c>
      <c r="BF223" s="254">
        <f>IF(N223="snížená",J223,0)</f>
        <v>0</v>
      </c>
      <c r="BG223" s="254">
        <f>IF(N223="zákl. přenesená",J223,0)</f>
        <v>0</v>
      </c>
      <c r="BH223" s="254">
        <f>IF(N223="sníž. přenesená",J223,0)</f>
        <v>0</v>
      </c>
      <c r="BI223" s="254">
        <f>IF(N223="nulová",J223,0)</f>
        <v>0</v>
      </c>
      <c r="BJ223" s="18" t="s">
        <v>84</v>
      </c>
      <c r="BK223" s="254">
        <f>ROUND(I223*H223,2)</f>
        <v>0</v>
      </c>
      <c r="BL223" s="18" t="s">
        <v>258</v>
      </c>
      <c r="BM223" s="253" t="s">
        <v>357</v>
      </c>
    </row>
    <row r="224" s="2" customFormat="1" ht="14.4" customHeight="1">
      <c r="A224" s="39"/>
      <c r="B224" s="40"/>
      <c r="C224" s="243" t="s">
        <v>358</v>
      </c>
      <c r="D224" s="243" t="s">
        <v>253</v>
      </c>
      <c r="E224" s="244" t="s">
        <v>359</v>
      </c>
      <c r="F224" s="245" t="s">
        <v>360</v>
      </c>
      <c r="G224" s="246" t="s">
        <v>277</v>
      </c>
      <c r="H224" s="247">
        <v>0.040000000000000001</v>
      </c>
      <c r="I224" s="248"/>
      <c r="J224" s="247">
        <f>ROUND(I224*H224,2)</f>
        <v>0</v>
      </c>
      <c r="K224" s="245" t="s">
        <v>257</v>
      </c>
      <c r="L224" s="45"/>
      <c r="M224" s="249" t="s">
        <v>1</v>
      </c>
      <c r="N224" s="250" t="s">
        <v>41</v>
      </c>
      <c r="O224" s="92"/>
      <c r="P224" s="251">
        <f>O224*H224</f>
        <v>0</v>
      </c>
      <c r="Q224" s="251">
        <v>1.0593999999999999</v>
      </c>
      <c r="R224" s="251">
        <f>Q224*H224</f>
        <v>0.042375999999999997</v>
      </c>
      <c r="S224" s="251">
        <v>0</v>
      </c>
      <c r="T224" s="252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53" t="s">
        <v>258</v>
      </c>
      <c r="AT224" s="253" t="s">
        <v>253</v>
      </c>
      <c r="AU224" s="253" t="s">
        <v>86</v>
      </c>
      <c r="AY224" s="18" t="s">
        <v>251</v>
      </c>
      <c r="BE224" s="254">
        <f>IF(N224="základní",J224,0)</f>
        <v>0</v>
      </c>
      <c r="BF224" s="254">
        <f>IF(N224="snížená",J224,0)</f>
        <v>0</v>
      </c>
      <c r="BG224" s="254">
        <f>IF(N224="zákl. přenesená",J224,0)</f>
        <v>0</v>
      </c>
      <c r="BH224" s="254">
        <f>IF(N224="sníž. přenesená",J224,0)</f>
        <v>0</v>
      </c>
      <c r="BI224" s="254">
        <f>IF(N224="nulová",J224,0)</f>
        <v>0</v>
      </c>
      <c r="BJ224" s="18" t="s">
        <v>84</v>
      </c>
      <c r="BK224" s="254">
        <f>ROUND(I224*H224,2)</f>
        <v>0</v>
      </c>
      <c r="BL224" s="18" t="s">
        <v>258</v>
      </c>
      <c r="BM224" s="253" t="s">
        <v>361</v>
      </c>
    </row>
    <row r="225" s="13" customFormat="1">
      <c r="A225" s="13"/>
      <c r="B225" s="255"/>
      <c r="C225" s="256"/>
      <c r="D225" s="257" t="s">
        <v>260</v>
      </c>
      <c r="E225" s="258" t="s">
        <v>1</v>
      </c>
      <c r="F225" s="259" t="s">
        <v>309</v>
      </c>
      <c r="G225" s="256"/>
      <c r="H225" s="258" t="s">
        <v>1</v>
      </c>
      <c r="I225" s="260"/>
      <c r="J225" s="256"/>
      <c r="K225" s="256"/>
      <c r="L225" s="261"/>
      <c r="M225" s="262"/>
      <c r="N225" s="263"/>
      <c r="O225" s="263"/>
      <c r="P225" s="263"/>
      <c r="Q225" s="263"/>
      <c r="R225" s="263"/>
      <c r="S225" s="263"/>
      <c r="T225" s="26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5" t="s">
        <v>260</v>
      </c>
      <c r="AU225" s="265" t="s">
        <v>86</v>
      </c>
      <c r="AV225" s="13" t="s">
        <v>84</v>
      </c>
      <c r="AW225" s="13" t="s">
        <v>31</v>
      </c>
      <c r="AX225" s="13" t="s">
        <v>76</v>
      </c>
      <c r="AY225" s="265" t="s">
        <v>251</v>
      </c>
    </row>
    <row r="226" s="14" customFormat="1">
      <c r="A226" s="14"/>
      <c r="B226" s="266"/>
      <c r="C226" s="267"/>
      <c r="D226" s="257" t="s">
        <v>260</v>
      </c>
      <c r="E226" s="268" t="s">
        <v>1</v>
      </c>
      <c r="F226" s="269" t="s">
        <v>362</v>
      </c>
      <c r="G226" s="267"/>
      <c r="H226" s="270">
        <v>0.029999999999999999</v>
      </c>
      <c r="I226" s="271"/>
      <c r="J226" s="267"/>
      <c r="K226" s="267"/>
      <c r="L226" s="272"/>
      <c r="M226" s="273"/>
      <c r="N226" s="274"/>
      <c r="O226" s="274"/>
      <c r="P226" s="274"/>
      <c r="Q226" s="274"/>
      <c r="R226" s="274"/>
      <c r="S226" s="274"/>
      <c r="T226" s="27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6" t="s">
        <v>260</v>
      </c>
      <c r="AU226" s="276" t="s">
        <v>86</v>
      </c>
      <c r="AV226" s="14" t="s">
        <v>86</v>
      </c>
      <c r="AW226" s="14" t="s">
        <v>31</v>
      </c>
      <c r="AX226" s="14" t="s">
        <v>76</v>
      </c>
      <c r="AY226" s="276" t="s">
        <v>251</v>
      </c>
    </row>
    <row r="227" s="13" customFormat="1">
      <c r="A227" s="13"/>
      <c r="B227" s="255"/>
      <c r="C227" s="256"/>
      <c r="D227" s="257" t="s">
        <v>260</v>
      </c>
      <c r="E227" s="258" t="s">
        <v>1</v>
      </c>
      <c r="F227" s="259" t="s">
        <v>363</v>
      </c>
      <c r="G227" s="256"/>
      <c r="H227" s="258" t="s">
        <v>1</v>
      </c>
      <c r="I227" s="260"/>
      <c r="J227" s="256"/>
      <c r="K227" s="256"/>
      <c r="L227" s="261"/>
      <c r="M227" s="262"/>
      <c r="N227" s="263"/>
      <c r="O227" s="263"/>
      <c r="P227" s="263"/>
      <c r="Q227" s="263"/>
      <c r="R227" s="263"/>
      <c r="S227" s="263"/>
      <c r="T227" s="26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5" t="s">
        <v>260</v>
      </c>
      <c r="AU227" s="265" t="s">
        <v>86</v>
      </c>
      <c r="AV227" s="13" t="s">
        <v>84</v>
      </c>
      <c r="AW227" s="13" t="s">
        <v>31</v>
      </c>
      <c r="AX227" s="13" t="s">
        <v>76</v>
      </c>
      <c r="AY227" s="265" t="s">
        <v>251</v>
      </c>
    </row>
    <row r="228" s="14" customFormat="1">
      <c r="A228" s="14"/>
      <c r="B228" s="266"/>
      <c r="C228" s="267"/>
      <c r="D228" s="257" t="s">
        <v>260</v>
      </c>
      <c r="E228" s="268" t="s">
        <v>1</v>
      </c>
      <c r="F228" s="269" t="s">
        <v>364</v>
      </c>
      <c r="G228" s="267"/>
      <c r="H228" s="270">
        <v>0.01</v>
      </c>
      <c r="I228" s="271"/>
      <c r="J228" s="267"/>
      <c r="K228" s="267"/>
      <c r="L228" s="272"/>
      <c r="M228" s="273"/>
      <c r="N228" s="274"/>
      <c r="O228" s="274"/>
      <c r="P228" s="274"/>
      <c r="Q228" s="274"/>
      <c r="R228" s="274"/>
      <c r="S228" s="274"/>
      <c r="T228" s="27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76" t="s">
        <v>260</v>
      </c>
      <c r="AU228" s="276" t="s">
        <v>86</v>
      </c>
      <c r="AV228" s="14" t="s">
        <v>86</v>
      </c>
      <c r="AW228" s="14" t="s">
        <v>31</v>
      </c>
      <c r="AX228" s="14" t="s">
        <v>76</v>
      </c>
      <c r="AY228" s="276" t="s">
        <v>251</v>
      </c>
    </row>
    <row r="229" s="15" customFormat="1">
      <c r="A229" s="15"/>
      <c r="B229" s="277"/>
      <c r="C229" s="278"/>
      <c r="D229" s="257" t="s">
        <v>260</v>
      </c>
      <c r="E229" s="279" t="s">
        <v>1</v>
      </c>
      <c r="F229" s="280" t="s">
        <v>264</v>
      </c>
      <c r="G229" s="278"/>
      <c r="H229" s="281">
        <v>0.040000000000000001</v>
      </c>
      <c r="I229" s="282"/>
      <c r="J229" s="278"/>
      <c r="K229" s="278"/>
      <c r="L229" s="283"/>
      <c r="M229" s="284"/>
      <c r="N229" s="285"/>
      <c r="O229" s="285"/>
      <c r="P229" s="285"/>
      <c r="Q229" s="285"/>
      <c r="R229" s="285"/>
      <c r="S229" s="285"/>
      <c r="T229" s="286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87" t="s">
        <v>260</v>
      </c>
      <c r="AU229" s="287" t="s">
        <v>86</v>
      </c>
      <c r="AV229" s="15" t="s">
        <v>258</v>
      </c>
      <c r="AW229" s="15" t="s">
        <v>31</v>
      </c>
      <c r="AX229" s="15" t="s">
        <v>84</v>
      </c>
      <c r="AY229" s="287" t="s">
        <v>251</v>
      </c>
    </row>
    <row r="230" s="12" customFormat="1" ht="22.8" customHeight="1">
      <c r="A230" s="12"/>
      <c r="B230" s="227"/>
      <c r="C230" s="228"/>
      <c r="D230" s="229" t="s">
        <v>75</v>
      </c>
      <c r="E230" s="241" t="s">
        <v>271</v>
      </c>
      <c r="F230" s="241" t="s">
        <v>365</v>
      </c>
      <c r="G230" s="228"/>
      <c r="H230" s="228"/>
      <c r="I230" s="231"/>
      <c r="J230" s="242">
        <f>BK230</f>
        <v>0</v>
      </c>
      <c r="K230" s="228"/>
      <c r="L230" s="233"/>
      <c r="M230" s="234"/>
      <c r="N230" s="235"/>
      <c r="O230" s="235"/>
      <c r="P230" s="236">
        <f>SUM(P231:P311)</f>
        <v>0</v>
      </c>
      <c r="Q230" s="235"/>
      <c r="R230" s="236">
        <f>SUM(R231:R311)</f>
        <v>5.9417216999999996</v>
      </c>
      <c r="S230" s="235"/>
      <c r="T230" s="237">
        <f>SUM(T231:T311)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38" t="s">
        <v>84</v>
      </c>
      <c r="AT230" s="239" t="s">
        <v>75</v>
      </c>
      <c r="AU230" s="239" t="s">
        <v>84</v>
      </c>
      <c r="AY230" s="238" t="s">
        <v>251</v>
      </c>
      <c r="BK230" s="240">
        <f>SUM(BK231:BK311)</f>
        <v>0</v>
      </c>
    </row>
    <row r="231" s="2" customFormat="1" ht="14.4" customHeight="1">
      <c r="A231" s="39"/>
      <c r="B231" s="40"/>
      <c r="C231" s="243" t="s">
        <v>366</v>
      </c>
      <c r="D231" s="243" t="s">
        <v>253</v>
      </c>
      <c r="E231" s="244" t="s">
        <v>367</v>
      </c>
      <c r="F231" s="245" t="s">
        <v>368</v>
      </c>
      <c r="G231" s="246" t="s">
        <v>369</v>
      </c>
      <c r="H231" s="247">
        <v>1</v>
      </c>
      <c r="I231" s="248"/>
      <c r="J231" s="247">
        <f>ROUND(I231*H231,2)</f>
        <v>0</v>
      </c>
      <c r="K231" s="245" t="s">
        <v>257</v>
      </c>
      <c r="L231" s="45"/>
      <c r="M231" s="249" t="s">
        <v>1</v>
      </c>
      <c r="N231" s="250" t="s">
        <v>41</v>
      </c>
      <c r="O231" s="92"/>
      <c r="P231" s="251">
        <f>O231*H231</f>
        <v>0</v>
      </c>
      <c r="Q231" s="251">
        <v>0.022280000000000001</v>
      </c>
      <c r="R231" s="251">
        <f>Q231*H231</f>
        <v>0.022280000000000001</v>
      </c>
      <c r="S231" s="251">
        <v>0</v>
      </c>
      <c r="T231" s="252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53" t="s">
        <v>258</v>
      </c>
      <c r="AT231" s="253" t="s">
        <v>253</v>
      </c>
      <c r="AU231" s="253" t="s">
        <v>86</v>
      </c>
      <c r="AY231" s="18" t="s">
        <v>251</v>
      </c>
      <c r="BE231" s="254">
        <f>IF(N231="základní",J231,0)</f>
        <v>0</v>
      </c>
      <c r="BF231" s="254">
        <f>IF(N231="snížená",J231,0)</f>
        <v>0</v>
      </c>
      <c r="BG231" s="254">
        <f>IF(N231="zákl. přenesená",J231,0)</f>
        <v>0</v>
      </c>
      <c r="BH231" s="254">
        <f>IF(N231="sníž. přenesená",J231,0)</f>
        <v>0</v>
      </c>
      <c r="BI231" s="254">
        <f>IF(N231="nulová",J231,0)</f>
        <v>0</v>
      </c>
      <c r="BJ231" s="18" t="s">
        <v>84</v>
      </c>
      <c r="BK231" s="254">
        <f>ROUND(I231*H231,2)</f>
        <v>0</v>
      </c>
      <c r="BL231" s="18" t="s">
        <v>258</v>
      </c>
      <c r="BM231" s="253" t="s">
        <v>370</v>
      </c>
    </row>
    <row r="232" s="2" customFormat="1" ht="19.8" customHeight="1">
      <c r="A232" s="39"/>
      <c r="B232" s="40"/>
      <c r="C232" s="243" t="s">
        <v>7</v>
      </c>
      <c r="D232" s="243" t="s">
        <v>253</v>
      </c>
      <c r="E232" s="244" t="s">
        <v>371</v>
      </c>
      <c r="F232" s="245" t="s">
        <v>372</v>
      </c>
      <c r="G232" s="246" t="s">
        <v>369</v>
      </c>
      <c r="H232" s="247">
        <v>1</v>
      </c>
      <c r="I232" s="248"/>
      <c r="J232" s="247">
        <f>ROUND(I232*H232,2)</f>
        <v>0</v>
      </c>
      <c r="K232" s="245" t="s">
        <v>257</v>
      </c>
      <c r="L232" s="45"/>
      <c r="M232" s="249" t="s">
        <v>1</v>
      </c>
      <c r="N232" s="250" t="s">
        <v>41</v>
      </c>
      <c r="O232" s="92"/>
      <c r="P232" s="251">
        <f>O232*H232</f>
        <v>0</v>
      </c>
      <c r="Q232" s="251">
        <v>0.026280000000000001</v>
      </c>
      <c r="R232" s="251">
        <f>Q232*H232</f>
        <v>0.026280000000000001</v>
      </c>
      <c r="S232" s="251">
        <v>0</v>
      </c>
      <c r="T232" s="252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53" t="s">
        <v>258</v>
      </c>
      <c r="AT232" s="253" t="s">
        <v>253</v>
      </c>
      <c r="AU232" s="253" t="s">
        <v>86</v>
      </c>
      <c r="AY232" s="18" t="s">
        <v>251</v>
      </c>
      <c r="BE232" s="254">
        <f>IF(N232="základní",J232,0)</f>
        <v>0</v>
      </c>
      <c r="BF232" s="254">
        <f>IF(N232="snížená",J232,0)</f>
        <v>0</v>
      </c>
      <c r="BG232" s="254">
        <f>IF(N232="zákl. přenesená",J232,0)</f>
        <v>0</v>
      </c>
      <c r="BH232" s="254">
        <f>IF(N232="sníž. přenesená",J232,0)</f>
        <v>0</v>
      </c>
      <c r="BI232" s="254">
        <f>IF(N232="nulová",J232,0)</f>
        <v>0</v>
      </c>
      <c r="BJ232" s="18" t="s">
        <v>84</v>
      </c>
      <c r="BK232" s="254">
        <f>ROUND(I232*H232,2)</f>
        <v>0</v>
      </c>
      <c r="BL232" s="18" t="s">
        <v>258</v>
      </c>
      <c r="BM232" s="253" t="s">
        <v>373</v>
      </c>
    </row>
    <row r="233" s="2" customFormat="1" ht="19.8" customHeight="1">
      <c r="A233" s="39"/>
      <c r="B233" s="40"/>
      <c r="C233" s="243" t="s">
        <v>374</v>
      </c>
      <c r="D233" s="243" t="s">
        <v>253</v>
      </c>
      <c r="E233" s="244" t="s">
        <v>375</v>
      </c>
      <c r="F233" s="245" t="s">
        <v>376</v>
      </c>
      <c r="G233" s="246" t="s">
        <v>369</v>
      </c>
      <c r="H233" s="247">
        <v>2</v>
      </c>
      <c r="I233" s="248"/>
      <c r="J233" s="247">
        <f>ROUND(I233*H233,2)</f>
        <v>0</v>
      </c>
      <c r="K233" s="245" t="s">
        <v>257</v>
      </c>
      <c r="L233" s="45"/>
      <c r="M233" s="249" t="s">
        <v>1</v>
      </c>
      <c r="N233" s="250" t="s">
        <v>41</v>
      </c>
      <c r="O233" s="92"/>
      <c r="P233" s="251">
        <f>O233*H233</f>
        <v>0</v>
      </c>
      <c r="Q233" s="251">
        <v>0.034279999999999998</v>
      </c>
      <c r="R233" s="251">
        <f>Q233*H233</f>
        <v>0.068559999999999996</v>
      </c>
      <c r="S233" s="251">
        <v>0</v>
      </c>
      <c r="T233" s="252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53" t="s">
        <v>258</v>
      </c>
      <c r="AT233" s="253" t="s">
        <v>253</v>
      </c>
      <c r="AU233" s="253" t="s">
        <v>86</v>
      </c>
      <c r="AY233" s="18" t="s">
        <v>251</v>
      </c>
      <c r="BE233" s="254">
        <f>IF(N233="základní",J233,0)</f>
        <v>0</v>
      </c>
      <c r="BF233" s="254">
        <f>IF(N233="snížená",J233,0)</f>
        <v>0</v>
      </c>
      <c r="BG233" s="254">
        <f>IF(N233="zákl. přenesená",J233,0)</f>
        <v>0</v>
      </c>
      <c r="BH233" s="254">
        <f>IF(N233="sníž. přenesená",J233,0)</f>
        <v>0</v>
      </c>
      <c r="BI233" s="254">
        <f>IF(N233="nulová",J233,0)</f>
        <v>0</v>
      </c>
      <c r="BJ233" s="18" t="s">
        <v>84</v>
      </c>
      <c r="BK233" s="254">
        <f>ROUND(I233*H233,2)</f>
        <v>0</v>
      </c>
      <c r="BL233" s="18" t="s">
        <v>258</v>
      </c>
      <c r="BM233" s="253" t="s">
        <v>377</v>
      </c>
    </row>
    <row r="234" s="2" customFormat="1" ht="19.8" customHeight="1">
      <c r="A234" s="39"/>
      <c r="B234" s="40"/>
      <c r="C234" s="243" t="s">
        <v>378</v>
      </c>
      <c r="D234" s="243" t="s">
        <v>253</v>
      </c>
      <c r="E234" s="244" t="s">
        <v>379</v>
      </c>
      <c r="F234" s="245" t="s">
        <v>380</v>
      </c>
      <c r="G234" s="246" t="s">
        <v>369</v>
      </c>
      <c r="H234" s="247">
        <v>2</v>
      </c>
      <c r="I234" s="248"/>
      <c r="J234" s="247">
        <f>ROUND(I234*H234,2)</f>
        <v>0</v>
      </c>
      <c r="K234" s="245" t="s">
        <v>257</v>
      </c>
      <c r="L234" s="45"/>
      <c r="M234" s="249" t="s">
        <v>1</v>
      </c>
      <c r="N234" s="250" t="s">
        <v>41</v>
      </c>
      <c r="O234" s="92"/>
      <c r="P234" s="251">
        <f>O234*H234</f>
        <v>0</v>
      </c>
      <c r="Q234" s="251">
        <v>0.055280000000000003</v>
      </c>
      <c r="R234" s="251">
        <f>Q234*H234</f>
        <v>0.11056000000000001</v>
      </c>
      <c r="S234" s="251">
        <v>0</v>
      </c>
      <c r="T234" s="252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53" t="s">
        <v>258</v>
      </c>
      <c r="AT234" s="253" t="s">
        <v>253</v>
      </c>
      <c r="AU234" s="253" t="s">
        <v>86</v>
      </c>
      <c r="AY234" s="18" t="s">
        <v>251</v>
      </c>
      <c r="BE234" s="254">
        <f>IF(N234="základní",J234,0)</f>
        <v>0</v>
      </c>
      <c r="BF234" s="254">
        <f>IF(N234="snížená",J234,0)</f>
        <v>0</v>
      </c>
      <c r="BG234" s="254">
        <f>IF(N234="zákl. přenesená",J234,0)</f>
        <v>0</v>
      </c>
      <c r="BH234" s="254">
        <f>IF(N234="sníž. přenesená",J234,0)</f>
        <v>0</v>
      </c>
      <c r="BI234" s="254">
        <f>IF(N234="nulová",J234,0)</f>
        <v>0</v>
      </c>
      <c r="BJ234" s="18" t="s">
        <v>84</v>
      </c>
      <c r="BK234" s="254">
        <f>ROUND(I234*H234,2)</f>
        <v>0</v>
      </c>
      <c r="BL234" s="18" t="s">
        <v>258</v>
      </c>
      <c r="BM234" s="253" t="s">
        <v>381</v>
      </c>
    </row>
    <row r="235" s="2" customFormat="1" ht="14.4" customHeight="1">
      <c r="A235" s="39"/>
      <c r="B235" s="40"/>
      <c r="C235" s="243" t="s">
        <v>382</v>
      </c>
      <c r="D235" s="243" t="s">
        <v>253</v>
      </c>
      <c r="E235" s="244" t="s">
        <v>383</v>
      </c>
      <c r="F235" s="245" t="s">
        <v>384</v>
      </c>
      <c r="G235" s="246" t="s">
        <v>256</v>
      </c>
      <c r="H235" s="247">
        <v>0.31</v>
      </c>
      <c r="I235" s="248"/>
      <c r="J235" s="247">
        <f>ROUND(I235*H235,2)</f>
        <v>0</v>
      </c>
      <c r="K235" s="245" t="s">
        <v>257</v>
      </c>
      <c r="L235" s="45"/>
      <c r="M235" s="249" t="s">
        <v>1</v>
      </c>
      <c r="N235" s="250" t="s">
        <v>41</v>
      </c>
      <c r="O235" s="92"/>
      <c r="P235" s="251">
        <f>O235*H235</f>
        <v>0</v>
      </c>
      <c r="Q235" s="251">
        <v>1.94302</v>
      </c>
      <c r="R235" s="251">
        <f>Q235*H235</f>
        <v>0.60233619999999999</v>
      </c>
      <c r="S235" s="251">
        <v>0</v>
      </c>
      <c r="T235" s="252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53" t="s">
        <v>258</v>
      </c>
      <c r="AT235" s="253" t="s">
        <v>253</v>
      </c>
      <c r="AU235" s="253" t="s">
        <v>86</v>
      </c>
      <c r="AY235" s="18" t="s">
        <v>251</v>
      </c>
      <c r="BE235" s="254">
        <f>IF(N235="základní",J235,0)</f>
        <v>0</v>
      </c>
      <c r="BF235" s="254">
        <f>IF(N235="snížená",J235,0)</f>
        <v>0</v>
      </c>
      <c r="BG235" s="254">
        <f>IF(N235="zákl. přenesená",J235,0)</f>
        <v>0</v>
      </c>
      <c r="BH235" s="254">
        <f>IF(N235="sníž. přenesená",J235,0)</f>
        <v>0</v>
      </c>
      <c r="BI235" s="254">
        <f>IF(N235="nulová",J235,0)</f>
        <v>0</v>
      </c>
      <c r="BJ235" s="18" t="s">
        <v>84</v>
      </c>
      <c r="BK235" s="254">
        <f>ROUND(I235*H235,2)</f>
        <v>0</v>
      </c>
      <c r="BL235" s="18" t="s">
        <v>258</v>
      </c>
      <c r="BM235" s="253" t="s">
        <v>385</v>
      </c>
    </row>
    <row r="236" s="13" customFormat="1">
      <c r="A236" s="13"/>
      <c r="B236" s="255"/>
      <c r="C236" s="256"/>
      <c r="D236" s="257" t="s">
        <v>260</v>
      </c>
      <c r="E236" s="258" t="s">
        <v>1</v>
      </c>
      <c r="F236" s="259" t="s">
        <v>386</v>
      </c>
      <c r="G236" s="256"/>
      <c r="H236" s="258" t="s">
        <v>1</v>
      </c>
      <c r="I236" s="260"/>
      <c r="J236" s="256"/>
      <c r="K236" s="256"/>
      <c r="L236" s="261"/>
      <c r="M236" s="262"/>
      <c r="N236" s="263"/>
      <c r="O236" s="263"/>
      <c r="P236" s="263"/>
      <c r="Q236" s="263"/>
      <c r="R236" s="263"/>
      <c r="S236" s="263"/>
      <c r="T236" s="26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5" t="s">
        <v>260</v>
      </c>
      <c r="AU236" s="265" t="s">
        <v>86</v>
      </c>
      <c r="AV236" s="13" t="s">
        <v>84</v>
      </c>
      <c r="AW236" s="13" t="s">
        <v>31</v>
      </c>
      <c r="AX236" s="13" t="s">
        <v>76</v>
      </c>
      <c r="AY236" s="265" t="s">
        <v>251</v>
      </c>
    </row>
    <row r="237" s="14" customFormat="1">
      <c r="A237" s="14"/>
      <c r="B237" s="266"/>
      <c r="C237" s="267"/>
      <c r="D237" s="257" t="s">
        <v>260</v>
      </c>
      <c r="E237" s="268" t="s">
        <v>1</v>
      </c>
      <c r="F237" s="269" t="s">
        <v>387</v>
      </c>
      <c r="G237" s="267"/>
      <c r="H237" s="270">
        <v>0.11</v>
      </c>
      <c r="I237" s="271"/>
      <c r="J237" s="267"/>
      <c r="K237" s="267"/>
      <c r="L237" s="272"/>
      <c r="M237" s="273"/>
      <c r="N237" s="274"/>
      <c r="O237" s="274"/>
      <c r="P237" s="274"/>
      <c r="Q237" s="274"/>
      <c r="R237" s="274"/>
      <c r="S237" s="274"/>
      <c r="T237" s="27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76" t="s">
        <v>260</v>
      </c>
      <c r="AU237" s="276" t="s">
        <v>86</v>
      </c>
      <c r="AV237" s="14" t="s">
        <v>86</v>
      </c>
      <c r="AW237" s="14" t="s">
        <v>31</v>
      </c>
      <c r="AX237" s="14" t="s">
        <v>76</v>
      </c>
      <c r="AY237" s="276" t="s">
        <v>251</v>
      </c>
    </row>
    <row r="238" s="14" customFormat="1">
      <c r="A238" s="14"/>
      <c r="B238" s="266"/>
      <c r="C238" s="267"/>
      <c r="D238" s="257" t="s">
        <v>260</v>
      </c>
      <c r="E238" s="268" t="s">
        <v>1</v>
      </c>
      <c r="F238" s="269" t="s">
        <v>388</v>
      </c>
      <c r="G238" s="267"/>
      <c r="H238" s="270">
        <v>0.040000000000000001</v>
      </c>
      <c r="I238" s="271"/>
      <c r="J238" s="267"/>
      <c r="K238" s="267"/>
      <c r="L238" s="272"/>
      <c r="M238" s="273"/>
      <c r="N238" s="274"/>
      <c r="O238" s="274"/>
      <c r="P238" s="274"/>
      <c r="Q238" s="274"/>
      <c r="R238" s="274"/>
      <c r="S238" s="274"/>
      <c r="T238" s="27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6" t="s">
        <v>260</v>
      </c>
      <c r="AU238" s="276" t="s">
        <v>86</v>
      </c>
      <c r="AV238" s="14" t="s">
        <v>86</v>
      </c>
      <c r="AW238" s="14" t="s">
        <v>31</v>
      </c>
      <c r="AX238" s="14" t="s">
        <v>76</v>
      </c>
      <c r="AY238" s="276" t="s">
        <v>251</v>
      </c>
    </row>
    <row r="239" s="14" customFormat="1">
      <c r="A239" s="14"/>
      <c r="B239" s="266"/>
      <c r="C239" s="267"/>
      <c r="D239" s="257" t="s">
        <v>260</v>
      </c>
      <c r="E239" s="268" t="s">
        <v>1</v>
      </c>
      <c r="F239" s="269" t="s">
        <v>389</v>
      </c>
      <c r="G239" s="267"/>
      <c r="H239" s="270">
        <v>0.12</v>
      </c>
      <c r="I239" s="271"/>
      <c r="J239" s="267"/>
      <c r="K239" s="267"/>
      <c r="L239" s="272"/>
      <c r="M239" s="273"/>
      <c r="N239" s="274"/>
      <c r="O239" s="274"/>
      <c r="P239" s="274"/>
      <c r="Q239" s="274"/>
      <c r="R239" s="274"/>
      <c r="S239" s="274"/>
      <c r="T239" s="27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6" t="s">
        <v>260</v>
      </c>
      <c r="AU239" s="276" t="s">
        <v>86</v>
      </c>
      <c r="AV239" s="14" t="s">
        <v>86</v>
      </c>
      <c r="AW239" s="14" t="s">
        <v>31</v>
      </c>
      <c r="AX239" s="14" t="s">
        <v>76</v>
      </c>
      <c r="AY239" s="276" t="s">
        <v>251</v>
      </c>
    </row>
    <row r="240" s="13" customFormat="1">
      <c r="A240" s="13"/>
      <c r="B240" s="255"/>
      <c r="C240" s="256"/>
      <c r="D240" s="257" t="s">
        <v>260</v>
      </c>
      <c r="E240" s="258" t="s">
        <v>1</v>
      </c>
      <c r="F240" s="259" t="s">
        <v>390</v>
      </c>
      <c r="G240" s="256"/>
      <c r="H240" s="258" t="s">
        <v>1</v>
      </c>
      <c r="I240" s="260"/>
      <c r="J240" s="256"/>
      <c r="K240" s="256"/>
      <c r="L240" s="261"/>
      <c r="M240" s="262"/>
      <c r="N240" s="263"/>
      <c r="O240" s="263"/>
      <c r="P240" s="263"/>
      <c r="Q240" s="263"/>
      <c r="R240" s="263"/>
      <c r="S240" s="263"/>
      <c r="T240" s="26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5" t="s">
        <v>260</v>
      </c>
      <c r="AU240" s="265" t="s">
        <v>86</v>
      </c>
      <c r="AV240" s="13" t="s">
        <v>84</v>
      </c>
      <c r="AW240" s="13" t="s">
        <v>31</v>
      </c>
      <c r="AX240" s="13" t="s">
        <v>76</v>
      </c>
      <c r="AY240" s="265" t="s">
        <v>251</v>
      </c>
    </row>
    <row r="241" s="14" customFormat="1">
      <c r="A241" s="14"/>
      <c r="B241" s="266"/>
      <c r="C241" s="267"/>
      <c r="D241" s="257" t="s">
        <v>260</v>
      </c>
      <c r="E241" s="268" t="s">
        <v>1</v>
      </c>
      <c r="F241" s="269" t="s">
        <v>391</v>
      </c>
      <c r="G241" s="267"/>
      <c r="H241" s="270">
        <v>0.040000000000000001</v>
      </c>
      <c r="I241" s="271"/>
      <c r="J241" s="267"/>
      <c r="K241" s="267"/>
      <c r="L241" s="272"/>
      <c r="M241" s="273"/>
      <c r="N241" s="274"/>
      <c r="O241" s="274"/>
      <c r="P241" s="274"/>
      <c r="Q241" s="274"/>
      <c r="R241" s="274"/>
      <c r="S241" s="274"/>
      <c r="T241" s="27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76" t="s">
        <v>260</v>
      </c>
      <c r="AU241" s="276" t="s">
        <v>86</v>
      </c>
      <c r="AV241" s="14" t="s">
        <v>86</v>
      </c>
      <c r="AW241" s="14" t="s">
        <v>31</v>
      </c>
      <c r="AX241" s="14" t="s">
        <v>76</v>
      </c>
      <c r="AY241" s="276" t="s">
        <v>251</v>
      </c>
    </row>
    <row r="242" s="15" customFormat="1">
      <c r="A242" s="15"/>
      <c r="B242" s="277"/>
      <c r="C242" s="278"/>
      <c r="D242" s="257" t="s">
        <v>260</v>
      </c>
      <c r="E242" s="279" t="s">
        <v>1</v>
      </c>
      <c r="F242" s="280" t="s">
        <v>264</v>
      </c>
      <c r="G242" s="278"/>
      <c r="H242" s="281">
        <v>0.31</v>
      </c>
      <c r="I242" s="282"/>
      <c r="J242" s="278"/>
      <c r="K242" s="278"/>
      <c r="L242" s="283"/>
      <c r="M242" s="284"/>
      <c r="N242" s="285"/>
      <c r="O242" s="285"/>
      <c r="P242" s="285"/>
      <c r="Q242" s="285"/>
      <c r="R242" s="285"/>
      <c r="S242" s="285"/>
      <c r="T242" s="286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87" t="s">
        <v>260</v>
      </c>
      <c r="AU242" s="287" t="s">
        <v>86</v>
      </c>
      <c r="AV242" s="15" t="s">
        <v>258</v>
      </c>
      <c r="AW242" s="15" t="s">
        <v>31</v>
      </c>
      <c r="AX242" s="15" t="s">
        <v>84</v>
      </c>
      <c r="AY242" s="287" t="s">
        <v>251</v>
      </c>
    </row>
    <row r="243" s="2" customFormat="1" ht="14.4" customHeight="1">
      <c r="A243" s="39"/>
      <c r="B243" s="40"/>
      <c r="C243" s="243" t="s">
        <v>392</v>
      </c>
      <c r="D243" s="243" t="s">
        <v>253</v>
      </c>
      <c r="E243" s="244" t="s">
        <v>393</v>
      </c>
      <c r="F243" s="245" t="s">
        <v>394</v>
      </c>
      <c r="G243" s="246" t="s">
        <v>277</v>
      </c>
      <c r="H243" s="247">
        <v>0.13</v>
      </c>
      <c r="I243" s="248"/>
      <c r="J243" s="247">
        <f>ROUND(I243*H243,2)</f>
        <v>0</v>
      </c>
      <c r="K243" s="245" t="s">
        <v>257</v>
      </c>
      <c r="L243" s="45"/>
      <c r="M243" s="249" t="s">
        <v>1</v>
      </c>
      <c r="N243" s="250" t="s">
        <v>41</v>
      </c>
      <c r="O243" s="92"/>
      <c r="P243" s="251">
        <f>O243*H243</f>
        <v>0</v>
      </c>
      <c r="Q243" s="251">
        <v>1.0900000000000001</v>
      </c>
      <c r="R243" s="251">
        <f>Q243*H243</f>
        <v>0.14170000000000002</v>
      </c>
      <c r="S243" s="251">
        <v>0</v>
      </c>
      <c r="T243" s="252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53" t="s">
        <v>258</v>
      </c>
      <c r="AT243" s="253" t="s">
        <v>253</v>
      </c>
      <c r="AU243" s="253" t="s">
        <v>86</v>
      </c>
      <c r="AY243" s="18" t="s">
        <v>251</v>
      </c>
      <c r="BE243" s="254">
        <f>IF(N243="základní",J243,0)</f>
        <v>0</v>
      </c>
      <c r="BF243" s="254">
        <f>IF(N243="snížená",J243,0)</f>
        <v>0</v>
      </c>
      <c r="BG243" s="254">
        <f>IF(N243="zákl. přenesená",J243,0)</f>
        <v>0</v>
      </c>
      <c r="BH243" s="254">
        <f>IF(N243="sníž. přenesená",J243,0)</f>
        <v>0</v>
      </c>
      <c r="BI243" s="254">
        <f>IF(N243="nulová",J243,0)</f>
        <v>0</v>
      </c>
      <c r="BJ243" s="18" t="s">
        <v>84</v>
      </c>
      <c r="BK243" s="254">
        <f>ROUND(I243*H243,2)</f>
        <v>0</v>
      </c>
      <c r="BL243" s="18" t="s">
        <v>258</v>
      </c>
      <c r="BM243" s="253" t="s">
        <v>395</v>
      </c>
    </row>
    <row r="244" s="13" customFormat="1">
      <c r="A244" s="13"/>
      <c r="B244" s="255"/>
      <c r="C244" s="256"/>
      <c r="D244" s="257" t="s">
        <v>260</v>
      </c>
      <c r="E244" s="258" t="s">
        <v>1</v>
      </c>
      <c r="F244" s="259" t="s">
        <v>396</v>
      </c>
      <c r="G244" s="256"/>
      <c r="H244" s="258" t="s">
        <v>1</v>
      </c>
      <c r="I244" s="260"/>
      <c r="J244" s="256"/>
      <c r="K244" s="256"/>
      <c r="L244" s="261"/>
      <c r="M244" s="262"/>
      <c r="N244" s="263"/>
      <c r="O244" s="263"/>
      <c r="P244" s="263"/>
      <c r="Q244" s="263"/>
      <c r="R244" s="263"/>
      <c r="S244" s="263"/>
      <c r="T244" s="26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5" t="s">
        <v>260</v>
      </c>
      <c r="AU244" s="265" t="s">
        <v>86</v>
      </c>
      <c r="AV244" s="13" t="s">
        <v>84</v>
      </c>
      <c r="AW244" s="13" t="s">
        <v>31</v>
      </c>
      <c r="AX244" s="13" t="s">
        <v>76</v>
      </c>
      <c r="AY244" s="265" t="s">
        <v>251</v>
      </c>
    </row>
    <row r="245" s="13" customFormat="1">
      <c r="A245" s="13"/>
      <c r="B245" s="255"/>
      <c r="C245" s="256"/>
      <c r="D245" s="257" t="s">
        <v>260</v>
      </c>
      <c r="E245" s="258" t="s">
        <v>1</v>
      </c>
      <c r="F245" s="259" t="s">
        <v>397</v>
      </c>
      <c r="G245" s="256"/>
      <c r="H245" s="258" t="s">
        <v>1</v>
      </c>
      <c r="I245" s="260"/>
      <c r="J245" s="256"/>
      <c r="K245" s="256"/>
      <c r="L245" s="261"/>
      <c r="M245" s="262"/>
      <c r="N245" s="263"/>
      <c r="O245" s="263"/>
      <c r="P245" s="263"/>
      <c r="Q245" s="263"/>
      <c r="R245" s="263"/>
      <c r="S245" s="263"/>
      <c r="T245" s="26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5" t="s">
        <v>260</v>
      </c>
      <c r="AU245" s="265" t="s">
        <v>86</v>
      </c>
      <c r="AV245" s="13" t="s">
        <v>84</v>
      </c>
      <c r="AW245" s="13" t="s">
        <v>31</v>
      </c>
      <c r="AX245" s="13" t="s">
        <v>76</v>
      </c>
      <c r="AY245" s="265" t="s">
        <v>251</v>
      </c>
    </row>
    <row r="246" s="14" customFormat="1">
      <c r="A246" s="14"/>
      <c r="B246" s="266"/>
      <c r="C246" s="267"/>
      <c r="D246" s="257" t="s">
        <v>260</v>
      </c>
      <c r="E246" s="268" t="s">
        <v>1</v>
      </c>
      <c r="F246" s="269" t="s">
        <v>398</v>
      </c>
      <c r="G246" s="267"/>
      <c r="H246" s="270">
        <v>0.02</v>
      </c>
      <c r="I246" s="271"/>
      <c r="J246" s="267"/>
      <c r="K246" s="267"/>
      <c r="L246" s="272"/>
      <c r="M246" s="273"/>
      <c r="N246" s="274"/>
      <c r="O246" s="274"/>
      <c r="P246" s="274"/>
      <c r="Q246" s="274"/>
      <c r="R246" s="274"/>
      <c r="S246" s="274"/>
      <c r="T246" s="27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6" t="s">
        <v>260</v>
      </c>
      <c r="AU246" s="276" t="s">
        <v>86</v>
      </c>
      <c r="AV246" s="14" t="s">
        <v>86</v>
      </c>
      <c r="AW246" s="14" t="s">
        <v>31</v>
      </c>
      <c r="AX246" s="14" t="s">
        <v>76</v>
      </c>
      <c r="AY246" s="276" t="s">
        <v>251</v>
      </c>
    </row>
    <row r="247" s="13" customFormat="1">
      <c r="A247" s="13"/>
      <c r="B247" s="255"/>
      <c r="C247" s="256"/>
      <c r="D247" s="257" t="s">
        <v>260</v>
      </c>
      <c r="E247" s="258" t="s">
        <v>1</v>
      </c>
      <c r="F247" s="259" t="s">
        <v>390</v>
      </c>
      <c r="G247" s="256"/>
      <c r="H247" s="258" t="s">
        <v>1</v>
      </c>
      <c r="I247" s="260"/>
      <c r="J247" s="256"/>
      <c r="K247" s="256"/>
      <c r="L247" s="261"/>
      <c r="M247" s="262"/>
      <c r="N247" s="263"/>
      <c r="O247" s="263"/>
      <c r="P247" s="263"/>
      <c r="Q247" s="263"/>
      <c r="R247" s="263"/>
      <c r="S247" s="263"/>
      <c r="T247" s="26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5" t="s">
        <v>260</v>
      </c>
      <c r="AU247" s="265" t="s">
        <v>86</v>
      </c>
      <c r="AV247" s="13" t="s">
        <v>84</v>
      </c>
      <c r="AW247" s="13" t="s">
        <v>31</v>
      </c>
      <c r="AX247" s="13" t="s">
        <v>76</v>
      </c>
      <c r="AY247" s="265" t="s">
        <v>251</v>
      </c>
    </row>
    <row r="248" s="14" customFormat="1">
      <c r="A248" s="14"/>
      <c r="B248" s="266"/>
      <c r="C248" s="267"/>
      <c r="D248" s="257" t="s">
        <v>260</v>
      </c>
      <c r="E248" s="268" t="s">
        <v>1</v>
      </c>
      <c r="F248" s="269" t="s">
        <v>399</v>
      </c>
      <c r="G248" s="267"/>
      <c r="H248" s="270">
        <v>0.02</v>
      </c>
      <c r="I248" s="271"/>
      <c r="J248" s="267"/>
      <c r="K248" s="267"/>
      <c r="L248" s="272"/>
      <c r="M248" s="273"/>
      <c r="N248" s="274"/>
      <c r="O248" s="274"/>
      <c r="P248" s="274"/>
      <c r="Q248" s="274"/>
      <c r="R248" s="274"/>
      <c r="S248" s="274"/>
      <c r="T248" s="27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76" t="s">
        <v>260</v>
      </c>
      <c r="AU248" s="276" t="s">
        <v>86</v>
      </c>
      <c r="AV248" s="14" t="s">
        <v>86</v>
      </c>
      <c r="AW248" s="14" t="s">
        <v>31</v>
      </c>
      <c r="AX248" s="14" t="s">
        <v>76</v>
      </c>
      <c r="AY248" s="276" t="s">
        <v>251</v>
      </c>
    </row>
    <row r="249" s="13" customFormat="1">
      <c r="A249" s="13"/>
      <c r="B249" s="255"/>
      <c r="C249" s="256"/>
      <c r="D249" s="257" t="s">
        <v>260</v>
      </c>
      <c r="E249" s="258" t="s">
        <v>1</v>
      </c>
      <c r="F249" s="259" t="s">
        <v>400</v>
      </c>
      <c r="G249" s="256"/>
      <c r="H249" s="258" t="s">
        <v>1</v>
      </c>
      <c r="I249" s="260"/>
      <c r="J249" s="256"/>
      <c r="K249" s="256"/>
      <c r="L249" s="261"/>
      <c r="M249" s="262"/>
      <c r="N249" s="263"/>
      <c r="O249" s="263"/>
      <c r="P249" s="263"/>
      <c r="Q249" s="263"/>
      <c r="R249" s="263"/>
      <c r="S249" s="263"/>
      <c r="T249" s="26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5" t="s">
        <v>260</v>
      </c>
      <c r="AU249" s="265" t="s">
        <v>86</v>
      </c>
      <c r="AV249" s="13" t="s">
        <v>84</v>
      </c>
      <c r="AW249" s="13" t="s">
        <v>31</v>
      </c>
      <c r="AX249" s="13" t="s">
        <v>76</v>
      </c>
      <c r="AY249" s="265" t="s">
        <v>251</v>
      </c>
    </row>
    <row r="250" s="13" customFormat="1">
      <c r="A250" s="13"/>
      <c r="B250" s="255"/>
      <c r="C250" s="256"/>
      <c r="D250" s="257" t="s">
        <v>260</v>
      </c>
      <c r="E250" s="258" t="s">
        <v>1</v>
      </c>
      <c r="F250" s="259" t="s">
        <v>401</v>
      </c>
      <c r="G250" s="256"/>
      <c r="H250" s="258" t="s">
        <v>1</v>
      </c>
      <c r="I250" s="260"/>
      <c r="J250" s="256"/>
      <c r="K250" s="256"/>
      <c r="L250" s="261"/>
      <c r="M250" s="262"/>
      <c r="N250" s="263"/>
      <c r="O250" s="263"/>
      <c r="P250" s="263"/>
      <c r="Q250" s="263"/>
      <c r="R250" s="263"/>
      <c r="S250" s="263"/>
      <c r="T250" s="26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5" t="s">
        <v>260</v>
      </c>
      <c r="AU250" s="265" t="s">
        <v>86</v>
      </c>
      <c r="AV250" s="13" t="s">
        <v>84</v>
      </c>
      <c r="AW250" s="13" t="s">
        <v>31</v>
      </c>
      <c r="AX250" s="13" t="s">
        <v>76</v>
      </c>
      <c r="AY250" s="265" t="s">
        <v>251</v>
      </c>
    </row>
    <row r="251" s="14" customFormat="1">
      <c r="A251" s="14"/>
      <c r="B251" s="266"/>
      <c r="C251" s="267"/>
      <c r="D251" s="257" t="s">
        <v>260</v>
      </c>
      <c r="E251" s="268" t="s">
        <v>1</v>
      </c>
      <c r="F251" s="269" t="s">
        <v>402</v>
      </c>
      <c r="G251" s="267"/>
      <c r="H251" s="270">
        <v>0.089999999999999997</v>
      </c>
      <c r="I251" s="271"/>
      <c r="J251" s="267"/>
      <c r="K251" s="267"/>
      <c r="L251" s="272"/>
      <c r="M251" s="273"/>
      <c r="N251" s="274"/>
      <c r="O251" s="274"/>
      <c r="P251" s="274"/>
      <c r="Q251" s="274"/>
      <c r="R251" s="274"/>
      <c r="S251" s="274"/>
      <c r="T251" s="27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76" t="s">
        <v>260</v>
      </c>
      <c r="AU251" s="276" t="s">
        <v>86</v>
      </c>
      <c r="AV251" s="14" t="s">
        <v>86</v>
      </c>
      <c r="AW251" s="14" t="s">
        <v>31</v>
      </c>
      <c r="AX251" s="14" t="s">
        <v>76</v>
      </c>
      <c r="AY251" s="276" t="s">
        <v>251</v>
      </c>
    </row>
    <row r="252" s="15" customFormat="1">
      <c r="A252" s="15"/>
      <c r="B252" s="277"/>
      <c r="C252" s="278"/>
      <c r="D252" s="257" t="s">
        <v>260</v>
      </c>
      <c r="E252" s="279" t="s">
        <v>1</v>
      </c>
      <c r="F252" s="280" t="s">
        <v>264</v>
      </c>
      <c r="G252" s="278"/>
      <c r="H252" s="281">
        <v>0.13</v>
      </c>
      <c r="I252" s="282"/>
      <c r="J252" s="278"/>
      <c r="K252" s="278"/>
      <c r="L252" s="283"/>
      <c r="M252" s="284"/>
      <c r="N252" s="285"/>
      <c r="O252" s="285"/>
      <c r="P252" s="285"/>
      <c r="Q252" s="285"/>
      <c r="R252" s="285"/>
      <c r="S252" s="285"/>
      <c r="T252" s="286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87" t="s">
        <v>260</v>
      </c>
      <c r="AU252" s="287" t="s">
        <v>86</v>
      </c>
      <c r="AV252" s="15" t="s">
        <v>258</v>
      </c>
      <c r="AW252" s="15" t="s">
        <v>31</v>
      </c>
      <c r="AX252" s="15" t="s">
        <v>84</v>
      </c>
      <c r="AY252" s="287" t="s">
        <v>251</v>
      </c>
    </row>
    <row r="253" s="2" customFormat="1" ht="14.4" customHeight="1">
      <c r="A253" s="39"/>
      <c r="B253" s="40"/>
      <c r="C253" s="243" t="s">
        <v>403</v>
      </c>
      <c r="D253" s="243" t="s">
        <v>253</v>
      </c>
      <c r="E253" s="244" t="s">
        <v>404</v>
      </c>
      <c r="F253" s="245" t="s">
        <v>405</v>
      </c>
      <c r="G253" s="246" t="s">
        <v>406</v>
      </c>
      <c r="H253" s="247">
        <v>32.619999999999997</v>
      </c>
      <c r="I253" s="248"/>
      <c r="J253" s="247">
        <f>ROUND(I253*H253,2)</f>
        <v>0</v>
      </c>
      <c r="K253" s="245" t="s">
        <v>257</v>
      </c>
      <c r="L253" s="45"/>
      <c r="M253" s="249" t="s">
        <v>1</v>
      </c>
      <c r="N253" s="250" t="s">
        <v>41</v>
      </c>
      <c r="O253" s="92"/>
      <c r="P253" s="251">
        <f>O253*H253</f>
        <v>0</v>
      </c>
      <c r="Q253" s="251">
        <v>0</v>
      </c>
      <c r="R253" s="251">
        <f>Q253*H253</f>
        <v>0</v>
      </c>
      <c r="S253" s="251">
        <v>0</v>
      </c>
      <c r="T253" s="252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53" t="s">
        <v>258</v>
      </c>
      <c r="AT253" s="253" t="s">
        <v>253</v>
      </c>
      <c r="AU253" s="253" t="s">
        <v>86</v>
      </c>
      <c r="AY253" s="18" t="s">
        <v>251</v>
      </c>
      <c r="BE253" s="254">
        <f>IF(N253="základní",J253,0)</f>
        <v>0</v>
      </c>
      <c r="BF253" s="254">
        <f>IF(N253="snížená",J253,0)</f>
        <v>0</v>
      </c>
      <c r="BG253" s="254">
        <f>IF(N253="zákl. přenesená",J253,0)</f>
        <v>0</v>
      </c>
      <c r="BH253" s="254">
        <f>IF(N253="sníž. přenesená",J253,0)</f>
        <v>0</v>
      </c>
      <c r="BI253" s="254">
        <f>IF(N253="nulová",J253,0)</f>
        <v>0</v>
      </c>
      <c r="BJ253" s="18" t="s">
        <v>84</v>
      </c>
      <c r="BK253" s="254">
        <f>ROUND(I253*H253,2)</f>
        <v>0</v>
      </c>
      <c r="BL253" s="18" t="s">
        <v>258</v>
      </c>
      <c r="BM253" s="253" t="s">
        <v>407</v>
      </c>
    </row>
    <row r="254" s="13" customFormat="1">
      <c r="A254" s="13"/>
      <c r="B254" s="255"/>
      <c r="C254" s="256"/>
      <c r="D254" s="257" t="s">
        <v>260</v>
      </c>
      <c r="E254" s="258" t="s">
        <v>1</v>
      </c>
      <c r="F254" s="259" t="s">
        <v>408</v>
      </c>
      <c r="G254" s="256"/>
      <c r="H254" s="258" t="s">
        <v>1</v>
      </c>
      <c r="I254" s="260"/>
      <c r="J254" s="256"/>
      <c r="K254" s="256"/>
      <c r="L254" s="261"/>
      <c r="M254" s="262"/>
      <c r="N254" s="263"/>
      <c r="O254" s="263"/>
      <c r="P254" s="263"/>
      <c r="Q254" s="263"/>
      <c r="R254" s="263"/>
      <c r="S254" s="263"/>
      <c r="T254" s="26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5" t="s">
        <v>260</v>
      </c>
      <c r="AU254" s="265" t="s">
        <v>86</v>
      </c>
      <c r="AV254" s="13" t="s">
        <v>84</v>
      </c>
      <c r="AW254" s="13" t="s">
        <v>31</v>
      </c>
      <c r="AX254" s="13" t="s">
        <v>76</v>
      </c>
      <c r="AY254" s="265" t="s">
        <v>251</v>
      </c>
    </row>
    <row r="255" s="13" customFormat="1">
      <c r="A255" s="13"/>
      <c r="B255" s="255"/>
      <c r="C255" s="256"/>
      <c r="D255" s="257" t="s">
        <v>260</v>
      </c>
      <c r="E255" s="258" t="s">
        <v>1</v>
      </c>
      <c r="F255" s="259" t="s">
        <v>409</v>
      </c>
      <c r="G255" s="256"/>
      <c r="H255" s="258" t="s">
        <v>1</v>
      </c>
      <c r="I255" s="260"/>
      <c r="J255" s="256"/>
      <c r="K255" s="256"/>
      <c r="L255" s="261"/>
      <c r="M255" s="262"/>
      <c r="N255" s="263"/>
      <c r="O255" s="263"/>
      <c r="P255" s="263"/>
      <c r="Q255" s="263"/>
      <c r="R255" s="263"/>
      <c r="S255" s="263"/>
      <c r="T255" s="26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5" t="s">
        <v>260</v>
      </c>
      <c r="AU255" s="265" t="s">
        <v>86</v>
      </c>
      <c r="AV255" s="13" t="s">
        <v>84</v>
      </c>
      <c r="AW255" s="13" t="s">
        <v>31</v>
      </c>
      <c r="AX255" s="13" t="s">
        <v>76</v>
      </c>
      <c r="AY255" s="265" t="s">
        <v>251</v>
      </c>
    </row>
    <row r="256" s="14" customFormat="1">
      <c r="A256" s="14"/>
      <c r="B256" s="266"/>
      <c r="C256" s="267"/>
      <c r="D256" s="257" t="s">
        <v>260</v>
      </c>
      <c r="E256" s="268" t="s">
        <v>1</v>
      </c>
      <c r="F256" s="269" t="s">
        <v>410</v>
      </c>
      <c r="G256" s="267"/>
      <c r="H256" s="270">
        <v>5.0899999999999999</v>
      </c>
      <c r="I256" s="271"/>
      <c r="J256" s="267"/>
      <c r="K256" s="267"/>
      <c r="L256" s="272"/>
      <c r="M256" s="273"/>
      <c r="N256" s="274"/>
      <c r="O256" s="274"/>
      <c r="P256" s="274"/>
      <c r="Q256" s="274"/>
      <c r="R256" s="274"/>
      <c r="S256" s="274"/>
      <c r="T256" s="27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6" t="s">
        <v>260</v>
      </c>
      <c r="AU256" s="276" t="s">
        <v>86</v>
      </c>
      <c r="AV256" s="14" t="s">
        <v>86</v>
      </c>
      <c r="AW256" s="14" t="s">
        <v>31</v>
      </c>
      <c r="AX256" s="14" t="s">
        <v>76</v>
      </c>
      <c r="AY256" s="276" t="s">
        <v>251</v>
      </c>
    </row>
    <row r="257" s="13" customFormat="1">
      <c r="A257" s="13"/>
      <c r="B257" s="255"/>
      <c r="C257" s="256"/>
      <c r="D257" s="257" t="s">
        <v>260</v>
      </c>
      <c r="E257" s="258" t="s">
        <v>1</v>
      </c>
      <c r="F257" s="259" t="s">
        <v>411</v>
      </c>
      <c r="G257" s="256"/>
      <c r="H257" s="258" t="s">
        <v>1</v>
      </c>
      <c r="I257" s="260"/>
      <c r="J257" s="256"/>
      <c r="K257" s="256"/>
      <c r="L257" s="261"/>
      <c r="M257" s="262"/>
      <c r="N257" s="263"/>
      <c r="O257" s="263"/>
      <c r="P257" s="263"/>
      <c r="Q257" s="263"/>
      <c r="R257" s="263"/>
      <c r="S257" s="263"/>
      <c r="T257" s="26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5" t="s">
        <v>260</v>
      </c>
      <c r="AU257" s="265" t="s">
        <v>86</v>
      </c>
      <c r="AV257" s="13" t="s">
        <v>84</v>
      </c>
      <c r="AW257" s="13" t="s">
        <v>31</v>
      </c>
      <c r="AX257" s="13" t="s">
        <v>76</v>
      </c>
      <c r="AY257" s="265" t="s">
        <v>251</v>
      </c>
    </row>
    <row r="258" s="14" customFormat="1">
      <c r="A258" s="14"/>
      <c r="B258" s="266"/>
      <c r="C258" s="267"/>
      <c r="D258" s="257" t="s">
        <v>260</v>
      </c>
      <c r="E258" s="268" t="s">
        <v>1</v>
      </c>
      <c r="F258" s="269" t="s">
        <v>412</v>
      </c>
      <c r="G258" s="267"/>
      <c r="H258" s="270">
        <v>16.48</v>
      </c>
      <c r="I258" s="271"/>
      <c r="J258" s="267"/>
      <c r="K258" s="267"/>
      <c r="L258" s="272"/>
      <c r="M258" s="273"/>
      <c r="N258" s="274"/>
      <c r="O258" s="274"/>
      <c r="P258" s="274"/>
      <c r="Q258" s="274"/>
      <c r="R258" s="274"/>
      <c r="S258" s="274"/>
      <c r="T258" s="27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76" t="s">
        <v>260</v>
      </c>
      <c r="AU258" s="276" t="s">
        <v>86</v>
      </c>
      <c r="AV258" s="14" t="s">
        <v>86</v>
      </c>
      <c r="AW258" s="14" t="s">
        <v>31</v>
      </c>
      <c r="AX258" s="14" t="s">
        <v>76</v>
      </c>
      <c r="AY258" s="276" t="s">
        <v>251</v>
      </c>
    </row>
    <row r="259" s="13" customFormat="1">
      <c r="A259" s="13"/>
      <c r="B259" s="255"/>
      <c r="C259" s="256"/>
      <c r="D259" s="257" t="s">
        <v>260</v>
      </c>
      <c r="E259" s="258" t="s">
        <v>1</v>
      </c>
      <c r="F259" s="259" t="s">
        <v>413</v>
      </c>
      <c r="G259" s="256"/>
      <c r="H259" s="258" t="s">
        <v>1</v>
      </c>
      <c r="I259" s="260"/>
      <c r="J259" s="256"/>
      <c r="K259" s="256"/>
      <c r="L259" s="261"/>
      <c r="M259" s="262"/>
      <c r="N259" s="263"/>
      <c r="O259" s="263"/>
      <c r="P259" s="263"/>
      <c r="Q259" s="263"/>
      <c r="R259" s="263"/>
      <c r="S259" s="263"/>
      <c r="T259" s="26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5" t="s">
        <v>260</v>
      </c>
      <c r="AU259" s="265" t="s">
        <v>86</v>
      </c>
      <c r="AV259" s="13" t="s">
        <v>84</v>
      </c>
      <c r="AW259" s="13" t="s">
        <v>31</v>
      </c>
      <c r="AX259" s="13" t="s">
        <v>76</v>
      </c>
      <c r="AY259" s="265" t="s">
        <v>251</v>
      </c>
    </row>
    <row r="260" s="14" customFormat="1">
      <c r="A260" s="14"/>
      <c r="B260" s="266"/>
      <c r="C260" s="267"/>
      <c r="D260" s="257" t="s">
        <v>260</v>
      </c>
      <c r="E260" s="268" t="s">
        <v>1</v>
      </c>
      <c r="F260" s="269" t="s">
        <v>414</v>
      </c>
      <c r="G260" s="267"/>
      <c r="H260" s="270">
        <v>11.050000000000001</v>
      </c>
      <c r="I260" s="271"/>
      <c r="J260" s="267"/>
      <c r="K260" s="267"/>
      <c r="L260" s="272"/>
      <c r="M260" s="273"/>
      <c r="N260" s="274"/>
      <c r="O260" s="274"/>
      <c r="P260" s="274"/>
      <c r="Q260" s="274"/>
      <c r="R260" s="274"/>
      <c r="S260" s="274"/>
      <c r="T260" s="27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76" t="s">
        <v>260</v>
      </c>
      <c r="AU260" s="276" t="s">
        <v>86</v>
      </c>
      <c r="AV260" s="14" t="s">
        <v>86</v>
      </c>
      <c r="AW260" s="14" t="s">
        <v>31</v>
      </c>
      <c r="AX260" s="14" t="s">
        <v>76</v>
      </c>
      <c r="AY260" s="276" t="s">
        <v>251</v>
      </c>
    </row>
    <row r="261" s="15" customFormat="1">
      <c r="A261" s="15"/>
      <c r="B261" s="277"/>
      <c r="C261" s="278"/>
      <c r="D261" s="257" t="s">
        <v>260</v>
      </c>
      <c r="E261" s="279" t="s">
        <v>1</v>
      </c>
      <c r="F261" s="280" t="s">
        <v>264</v>
      </c>
      <c r="G261" s="278"/>
      <c r="H261" s="281">
        <v>32.619999999999997</v>
      </c>
      <c r="I261" s="282"/>
      <c r="J261" s="278"/>
      <c r="K261" s="278"/>
      <c r="L261" s="283"/>
      <c r="M261" s="284"/>
      <c r="N261" s="285"/>
      <c r="O261" s="285"/>
      <c r="P261" s="285"/>
      <c r="Q261" s="285"/>
      <c r="R261" s="285"/>
      <c r="S261" s="285"/>
      <c r="T261" s="286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87" t="s">
        <v>260</v>
      </c>
      <c r="AU261" s="287" t="s">
        <v>86</v>
      </c>
      <c r="AV261" s="15" t="s">
        <v>258</v>
      </c>
      <c r="AW261" s="15" t="s">
        <v>31</v>
      </c>
      <c r="AX261" s="15" t="s">
        <v>84</v>
      </c>
      <c r="AY261" s="287" t="s">
        <v>251</v>
      </c>
    </row>
    <row r="262" s="2" customFormat="1" ht="14.4" customHeight="1">
      <c r="A262" s="39"/>
      <c r="B262" s="40"/>
      <c r="C262" s="243" t="s">
        <v>415</v>
      </c>
      <c r="D262" s="243" t="s">
        <v>253</v>
      </c>
      <c r="E262" s="244" t="s">
        <v>416</v>
      </c>
      <c r="F262" s="245" t="s">
        <v>417</v>
      </c>
      <c r="G262" s="246" t="s">
        <v>406</v>
      </c>
      <c r="H262" s="247">
        <v>10.58</v>
      </c>
      <c r="I262" s="248"/>
      <c r="J262" s="247">
        <f>ROUND(I262*H262,2)</f>
        <v>0</v>
      </c>
      <c r="K262" s="245" t="s">
        <v>257</v>
      </c>
      <c r="L262" s="45"/>
      <c r="M262" s="249" t="s">
        <v>1</v>
      </c>
      <c r="N262" s="250" t="s">
        <v>41</v>
      </c>
      <c r="O262" s="92"/>
      <c r="P262" s="251">
        <f>O262*H262</f>
        <v>0</v>
      </c>
      <c r="Q262" s="251">
        <v>0</v>
      </c>
      <c r="R262" s="251">
        <f>Q262*H262</f>
        <v>0</v>
      </c>
      <c r="S262" s="251">
        <v>0</v>
      </c>
      <c r="T262" s="252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53" t="s">
        <v>258</v>
      </c>
      <c r="AT262" s="253" t="s">
        <v>253</v>
      </c>
      <c r="AU262" s="253" t="s">
        <v>86</v>
      </c>
      <c r="AY262" s="18" t="s">
        <v>251</v>
      </c>
      <c r="BE262" s="254">
        <f>IF(N262="základní",J262,0)</f>
        <v>0</v>
      </c>
      <c r="BF262" s="254">
        <f>IF(N262="snížená",J262,0)</f>
        <v>0</v>
      </c>
      <c r="BG262" s="254">
        <f>IF(N262="zákl. přenesená",J262,0)</f>
        <v>0</v>
      </c>
      <c r="BH262" s="254">
        <f>IF(N262="sníž. přenesená",J262,0)</f>
        <v>0</v>
      </c>
      <c r="BI262" s="254">
        <f>IF(N262="nulová",J262,0)</f>
        <v>0</v>
      </c>
      <c r="BJ262" s="18" t="s">
        <v>84</v>
      </c>
      <c r="BK262" s="254">
        <f>ROUND(I262*H262,2)</f>
        <v>0</v>
      </c>
      <c r="BL262" s="18" t="s">
        <v>258</v>
      </c>
      <c r="BM262" s="253" t="s">
        <v>418</v>
      </c>
    </row>
    <row r="263" s="13" customFormat="1">
      <c r="A263" s="13"/>
      <c r="B263" s="255"/>
      <c r="C263" s="256"/>
      <c r="D263" s="257" t="s">
        <v>260</v>
      </c>
      <c r="E263" s="258" t="s">
        <v>1</v>
      </c>
      <c r="F263" s="259" t="s">
        <v>419</v>
      </c>
      <c r="G263" s="256"/>
      <c r="H263" s="258" t="s">
        <v>1</v>
      </c>
      <c r="I263" s="260"/>
      <c r="J263" s="256"/>
      <c r="K263" s="256"/>
      <c r="L263" s="261"/>
      <c r="M263" s="262"/>
      <c r="N263" s="263"/>
      <c r="O263" s="263"/>
      <c r="P263" s="263"/>
      <c r="Q263" s="263"/>
      <c r="R263" s="263"/>
      <c r="S263" s="263"/>
      <c r="T263" s="26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5" t="s">
        <v>260</v>
      </c>
      <c r="AU263" s="265" t="s">
        <v>86</v>
      </c>
      <c r="AV263" s="13" t="s">
        <v>84</v>
      </c>
      <c r="AW263" s="13" t="s">
        <v>31</v>
      </c>
      <c r="AX263" s="13" t="s">
        <v>76</v>
      </c>
      <c r="AY263" s="265" t="s">
        <v>251</v>
      </c>
    </row>
    <row r="264" s="14" customFormat="1">
      <c r="A264" s="14"/>
      <c r="B264" s="266"/>
      <c r="C264" s="267"/>
      <c r="D264" s="257" t="s">
        <v>260</v>
      </c>
      <c r="E264" s="268" t="s">
        <v>1</v>
      </c>
      <c r="F264" s="269" t="s">
        <v>420</v>
      </c>
      <c r="G264" s="267"/>
      <c r="H264" s="270">
        <v>10.58</v>
      </c>
      <c r="I264" s="271"/>
      <c r="J264" s="267"/>
      <c r="K264" s="267"/>
      <c r="L264" s="272"/>
      <c r="M264" s="273"/>
      <c r="N264" s="274"/>
      <c r="O264" s="274"/>
      <c r="P264" s="274"/>
      <c r="Q264" s="274"/>
      <c r="R264" s="274"/>
      <c r="S264" s="274"/>
      <c r="T264" s="27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76" t="s">
        <v>260</v>
      </c>
      <c r="AU264" s="276" t="s">
        <v>86</v>
      </c>
      <c r="AV264" s="14" t="s">
        <v>86</v>
      </c>
      <c r="AW264" s="14" t="s">
        <v>31</v>
      </c>
      <c r="AX264" s="14" t="s">
        <v>76</v>
      </c>
      <c r="AY264" s="276" t="s">
        <v>251</v>
      </c>
    </row>
    <row r="265" s="15" customFormat="1">
      <c r="A265" s="15"/>
      <c r="B265" s="277"/>
      <c r="C265" s="278"/>
      <c r="D265" s="257" t="s">
        <v>260</v>
      </c>
      <c r="E265" s="279" t="s">
        <v>1</v>
      </c>
      <c r="F265" s="280" t="s">
        <v>264</v>
      </c>
      <c r="G265" s="278"/>
      <c r="H265" s="281">
        <v>10.58</v>
      </c>
      <c r="I265" s="282"/>
      <c r="J265" s="278"/>
      <c r="K265" s="278"/>
      <c r="L265" s="283"/>
      <c r="M265" s="284"/>
      <c r="N265" s="285"/>
      <c r="O265" s="285"/>
      <c r="P265" s="285"/>
      <c r="Q265" s="285"/>
      <c r="R265" s="285"/>
      <c r="S265" s="285"/>
      <c r="T265" s="286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87" t="s">
        <v>260</v>
      </c>
      <c r="AU265" s="287" t="s">
        <v>86</v>
      </c>
      <c r="AV265" s="15" t="s">
        <v>258</v>
      </c>
      <c r="AW265" s="15" t="s">
        <v>31</v>
      </c>
      <c r="AX265" s="15" t="s">
        <v>84</v>
      </c>
      <c r="AY265" s="287" t="s">
        <v>251</v>
      </c>
    </row>
    <row r="266" s="2" customFormat="1" ht="14.4" customHeight="1">
      <c r="A266" s="39"/>
      <c r="B266" s="40"/>
      <c r="C266" s="243" t="s">
        <v>421</v>
      </c>
      <c r="D266" s="243" t="s">
        <v>253</v>
      </c>
      <c r="E266" s="244" t="s">
        <v>422</v>
      </c>
      <c r="F266" s="245" t="s">
        <v>423</v>
      </c>
      <c r="G266" s="246" t="s">
        <v>406</v>
      </c>
      <c r="H266" s="247">
        <v>28.640000000000001</v>
      </c>
      <c r="I266" s="248"/>
      <c r="J266" s="247">
        <f>ROUND(I266*H266,2)</f>
        <v>0</v>
      </c>
      <c r="K266" s="245" t="s">
        <v>257</v>
      </c>
      <c r="L266" s="45"/>
      <c r="M266" s="249" t="s">
        <v>1</v>
      </c>
      <c r="N266" s="250" t="s">
        <v>41</v>
      </c>
      <c r="O266" s="92"/>
      <c r="P266" s="251">
        <f>O266*H266</f>
        <v>0</v>
      </c>
      <c r="Q266" s="251">
        <v>0</v>
      </c>
      <c r="R266" s="251">
        <f>Q266*H266</f>
        <v>0</v>
      </c>
      <c r="S266" s="251">
        <v>0</v>
      </c>
      <c r="T266" s="252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53" t="s">
        <v>258</v>
      </c>
      <c r="AT266" s="253" t="s">
        <v>253</v>
      </c>
      <c r="AU266" s="253" t="s">
        <v>86</v>
      </c>
      <c r="AY266" s="18" t="s">
        <v>251</v>
      </c>
      <c r="BE266" s="254">
        <f>IF(N266="základní",J266,0)</f>
        <v>0</v>
      </c>
      <c r="BF266" s="254">
        <f>IF(N266="snížená",J266,0)</f>
        <v>0</v>
      </c>
      <c r="BG266" s="254">
        <f>IF(N266="zákl. přenesená",J266,0)</f>
        <v>0</v>
      </c>
      <c r="BH266" s="254">
        <f>IF(N266="sníž. přenesená",J266,0)</f>
        <v>0</v>
      </c>
      <c r="BI266" s="254">
        <f>IF(N266="nulová",J266,0)</f>
        <v>0</v>
      </c>
      <c r="BJ266" s="18" t="s">
        <v>84</v>
      </c>
      <c r="BK266" s="254">
        <f>ROUND(I266*H266,2)</f>
        <v>0</v>
      </c>
      <c r="BL266" s="18" t="s">
        <v>258</v>
      </c>
      <c r="BM266" s="253" t="s">
        <v>424</v>
      </c>
    </row>
    <row r="267" s="13" customFormat="1">
      <c r="A267" s="13"/>
      <c r="B267" s="255"/>
      <c r="C267" s="256"/>
      <c r="D267" s="257" t="s">
        <v>260</v>
      </c>
      <c r="E267" s="258" t="s">
        <v>1</v>
      </c>
      <c r="F267" s="259" t="s">
        <v>425</v>
      </c>
      <c r="G267" s="256"/>
      <c r="H267" s="258" t="s">
        <v>1</v>
      </c>
      <c r="I267" s="260"/>
      <c r="J267" s="256"/>
      <c r="K267" s="256"/>
      <c r="L267" s="261"/>
      <c r="M267" s="262"/>
      <c r="N267" s="263"/>
      <c r="O267" s="263"/>
      <c r="P267" s="263"/>
      <c r="Q267" s="263"/>
      <c r="R267" s="263"/>
      <c r="S267" s="263"/>
      <c r="T267" s="26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5" t="s">
        <v>260</v>
      </c>
      <c r="AU267" s="265" t="s">
        <v>86</v>
      </c>
      <c r="AV267" s="13" t="s">
        <v>84</v>
      </c>
      <c r="AW267" s="13" t="s">
        <v>31</v>
      </c>
      <c r="AX267" s="13" t="s">
        <v>76</v>
      </c>
      <c r="AY267" s="265" t="s">
        <v>251</v>
      </c>
    </row>
    <row r="268" s="14" customFormat="1">
      <c r="A268" s="14"/>
      <c r="B268" s="266"/>
      <c r="C268" s="267"/>
      <c r="D268" s="257" t="s">
        <v>260</v>
      </c>
      <c r="E268" s="268" t="s">
        <v>1</v>
      </c>
      <c r="F268" s="269" t="s">
        <v>426</v>
      </c>
      <c r="G268" s="267"/>
      <c r="H268" s="270">
        <v>17.59</v>
      </c>
      <c r="I268" s="271"/>
      <c r="J268" s="267"/>
      <c r="K268" s="267"/>
      <c r="L268" s="272"/>
      <c r="M268" s="273"/>
      <c r="N268" s="274"/>
      <c r="O268" s="274"/>
      <c r="P268" s="274"/>
      <c r="Q268" s="274"/>
      <c r="R268" s="274"/>
      <c r="S268" s="274"/>
      <c r="T268" s="27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76" t="s">
        <v>260</v>
      </c>
      <c r="AU268" s="276" t="s">
        <v>86</v>
      </c>
      <c r="AV268" s="14" t="s">
        <v>86</v>
      </c>
      <c r="AW268" s="14" t="s">
        <v>31</v>
      </c>
      <c r="AX268" s="14" t="s">
        <v>76</v>
      </c>
      <c r="AY268" s="276" t="s">
        <v>251</v>
      </c>
    </row>
    <row r="269" s="13" customFormat="1">
      <c r="A269" s="13"/>
      <c r="B269" s="255"/>
      <c r="C269" s="256"/>
      <c r="D269" s="257" t="s">
        <v>260</v>
      </c>
      <c r="E269" s="258" t="s">
        <v>1</v>
      </c>
      <c r="F269" s="259" t="s">
        <v>427</v>
      </c>
      <c r="G269" s="256"/>
      <c r="H269" s="258" t="s">
        <v>1</v>
      </c>
      <c r="I269" s="260"/>
      <c r="J269" s="256"/>
      <c r="K269" s="256"/>
      <c r="L269" s="261"/>
      <c r="M269" s="262"/>
      <c r="N269" s="263"/>
      <c r="O269" s="263"/>
      <c r="P269" s="263"/>
      <c r="Q269" s="263"/>
      <c r="R269" s="263"/>
      <c r="S269" s="263"/>
      <c r="T269" s="26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5" t="s">
        <v>260</v>
      </c>
      <c r="AU269" s="265" t="s">
        <v>86</v>
      </c>
      <c r="AV269" s="13" t="s">
        <v>84</v>
      </c>
      <c r="AW269" s="13" t="s">
        <v>31</v>
      </c>
      <c r="AX269" s="13" t="s">
        <v>76</v>
      </c>
      <c r="AY269" s="265" t="s">
        <v>251</v>
      </c>
    </row>
    <row r="270" s="14" customFormat="1">
      <c r="A270" s="14"/>
      <c r="B270" s="266"/>
      <c r="C270" s="267"/>
      <c r="D270" s="257" t="s">
        <v>260</v>
      </c>
      <c r="E270" s="268" t="s">
        <v>1</v>
      </c>
      <c r="F270" s="269" t="s">
        <v>414</v>
      </c>
      <c r="G270" s="267"/>
      <c r="H270" s="270">
        <v>11.050000000000001</v>
      </c>
      <c r="I270" s="271"/>
      <c r="J270" s="267"/>
      <c r="K270" s="267"/>
      <c r="L270" s="272"/>
      <c r="M270" s="273"/>
      <c r="N270" s="274"/>
      <c r="O270" s="274"/>
      <c r="P270" s="274"/>
      <c r="Q270" s="274"/>
      <c r="R270" s="274"/>
      <c r="S270" s="274"/>
      <c r="T270" s="27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76" t="s">
        <v>260</v>
      </c>
      <c r="AU270" s="276" t="s">
        <v>86</v>
      </c>
      <c r="AV270" s="14" t="s">
        <v>86</v>
      </c>
      <c r="AW270" s="14" t="s">
        <v>31</v>
      </c>
      <c r="AX270" s="14" t="s">
        <v>76</v>
      </c>
      <c r="AY270" s="276" t="s">
        <v>251</v>
      </c>
    </row>
    <row r="271" s="15" customFormat="1">
      <c r="A271" s="15"/>
      <c r="B271" s="277"/>
      <c r="C271" s="278"/>
      <c r="D271" s="257" t="s">
        <v>260</v>
      </c>
      <c r="E271" s="279" t="s">
        <v>1</v>
      </c>
      <c r="F271" s="280" t="s">
        <v>264</v>
      </c>
      <c r="G271" s="278"/>
      <c r="H271" s="281">
        <v>28.640000000000001</v>
      </c>
      <c r="I271" s="282"/>
      <c r="J271" s="278"/>
      <c r="K271" s="278"/>
      <c r="L271" s="283"/>
      <c r="M271" s="284"/>
      <c r="N271" s="285"/>
      <c r="O271" s="285"/>
      <c r="P271" s="285"/>
      <c r="Q271" s="285"/>
      <c r="R271" s="285"/>
      <c r="S271" s="285"/>
      <c r="T271" s="286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87" t="s">
        <v>260</v>
      </c>
      <c r="AU271" s="287" t="s">
        <v>86</v>
      </c>
      <c r="AV271" s="15" t="s">
        <v>258</v>
      </c>
      <c r="AW271" s="15" t="s">
        <v>31</v>
      </c>
      <c r="AX271" s="15" t="s">
        <v>84</v>
      </c>
      <c r="AY271" s="287" t="s">
        <v>251</v>
      </c>
    </row>
    <row r="272" s="2" customFormat="1" ht="19.8" customHeight="1">
      <c r="A272" s="39"/>
      <c r="B272" s="40"/>
      <c r="C272" s="243" t="s">
        <v>428</v>
      </c>
      <c r="D272" s="243" t="s">
        <v>253</v>
      </c>
      <c r="E272" s="244" t="s">
        <v>429</v>
      </c>
      <c r="F272" s="245" t="s">
        <v>430</v>
      </c>
      <c r="G272" s="246" t="s">
        <v>149</v>
      </c>
      <c r="H272" s="247">
        <v>5</v>
      </c>
      <c r="I272" s="248"/>
      <c r="J272" s="247">
        <f>ROUND(I272*H272,2)</f>
        <v>0</v>
      </c>
      <c r="K272" s="245" t="s">
        <v>257</v>
      </c>
      <c r="L272" s="45"/>
      <c r="M272" s="249" t="s">
        <v>1</v>
      </c>
      <c r="N272" s="250" t="s">
        <v>41</v>
      </c>
      <c r="O272" s="92"/>
      <c r="P272" s="251">
        <f>O272*H272</f>
        <v>0</v>
      </c>
      <c r="Q272" s="251">
        <v>0.063070000000000001</v>
      </c>
      <c r="R272" s="251">
        <f>Q272*H272</f>
        <v>0.31535000000000002</v>
      </c>
      <c r="S272" s="251">
        <v>0</v>
      </c>
      <c r="T272" s="252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53" t="s">
        <v>258</v>
      </c>
      <c r="AT272" s="253" t="s">
        <v>253</v>
      </c>
      <c r="AU272" s="253" t="s">
        <v>86</v>
      </c>
      <c r="AY272" s="18" t="s">
        <v>251</v>
      </c>
      <c r="BE272" s="254">
        <f>IF(N272="základní",J272,0)</f>
        <v>0</v>
      </c>
      <c r="BF272" s="254">
        <f>IF(N272="snížená",J272,0)</f>
        <v>0</v>
      </c>
      <c r="BG272" s="254">
        <f>IF(N272="zákl. přenesená",J272,0)</f>
        <v>0</v>
      </c>
      <c r="BH272" s="254">
        <f>IF(N272="sníž. přenesená",J272,0)</f>
        <v>0</v>
      </c>
      <c r="BI272" s="254">
        <f>IF(N272="nulová",J272,0)</f>
        <v>0</v>
      </c>
      <c r="BJ272" s="18" t="s">
        <v>84</v>
      </c>
      <c r="BK272" s="254">
        <f>ROUND(I272*H272,2)</f>
        <v>0</v>
      </c>
      <c r="BL272" s="18" t="s">
        <v>258</v>
      </c>
      <c r="BM272" s="253" t="s">
        <v>431</v>
      </c>
    </row>
    <row r="273" s="13" customFormat="1">
      <c r="A273" s="13"/>
      <c r="B273" s="255"/>
      <c r="C273" s="256"/>
      <c r="D273" s="257" t="s">
        <v>260</v>
      </c>
      <c r="E273" s="258" t="s">
        <v>1</v>
      </c>
      <c r="F273" s="259" t="s">
        <v>432</v>
      </c>
      <c r="G273" s="256"/>
      <c r="H273" s="258" t="s">
        <v>1</v>
      </c>
      <c r="I273" s="260"/>
      <c r="J273" s="256"/>
      <c r="K273" s="256"/>
      <c r="L273" s="261"/>
      <c r="M273" s="262"/>
      <c r="N273" s="263"/>
      <c r="O273" s="263"/>
      <c r="P273" s="263"/>
      <c r="Q273" s="263"/>
      <c r="R273" s="263"/>
      <c r="S273" s="263"/>
      <c r="T273" s="26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5" t="s">
        <v>260</v>
      </c>
      <c r="AU273" s="265" t="s">
        <v>86</v>
      </c>
      <c r="AV273" s="13" t="s">
        <v>84</v>
      </c>
      <c r="AW273" s="13" t="s">
        <v>31</v>
      </c>
      <c r="AX273" s="13" t="s">
        <v>76</v>
      </c>
      <c r="AY273" s="265" t="s">
        <v>251</v>
      </c>
    </row>
    <row r="274" s="14" customFormat="1">
      <c r="A274" s="14"/>
      <c r="B274" s="266"/>
      <c r="C274" s="267"/>
      <c r="D274" s="257" t="s">
        <v>260</v>
      </c>
      <c r="E274" s="268" t="s">
        <v>1</v>
      </c>
      <c r="F274" s="269" t="s">
        <v>433</v>
      </c>
      <c r="G274" s="267"/>
      <c r="H274" s="270">
        <v>5</v>
      </c>
      <c r="I274" s="271"/>
      <c r="J274" s="267"/>
      <c r="K274" s="267"/>
      <c r="L274" s="272"/>
      <c r="M274" s="273"/>
      <c r="N274" s="274"/>
      <c r="O274" s="274"/>
      <c r="P274" s="274"/>
      <c r="Q274" s="274"/>
      <c r="R274" s="274"/>
      <c r="S274" s="274"/>
      <c r="T274" s="27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76" t="s">
        <v>260</v>
      </c>
      <c r="AU274" s="276" t="s">
        <v>86</v>
      </c>
      <c r="AV274" s="14" t="s">
        <v>86</v>
      </c>
      <c r="AW274" s="14" t="s">
        <v>31</v>
      </c>
      <c r="AX274" s="14" t="s">
        <v>76</v>
      </c>
      <c r="AY274" s="276" t="s">
        <v>251</v>
      </c>
    </row>
    <row r="275" s="15" customFormat="1">
      <c r="A275" s="15"/>
      <c r="B275" s="277"/>
      <c r="C275" s="278"/>
      <c r="D275" s="257" t="s">
        <v>260</v>
      </c>
      <c r="E275" s="279" t="s">
        <v>1</v>
      </c>
      <c r="F275" s="280" t="s">
        <v>264</v>
      </c>
      <c r="G275" s="278"/>
      <c r="H275" s="281">
        <v>5</v>
      </c>
      <c r="I275" s="282"/>
      <c r="J275" s="278"/>
      <c r="K275" s="278"/>
      <c r="L275" s="283"/>
      <c r="M275" s="284"/>
      <c r="N275" s="285"/>
      <c r="O275" s="285"/>
      <c r="P275" s="285"/>
      <c r="Q275" s="285"/>
      <c r="R275" s="285"/>
      <c r="S275" s="285"/>
      <c r="T275" s="286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87" t="s">
        <v>260</v>
      </c>
      <c r="AU275" s="287" t="s">
        <v>86</v>
      </c>
      <c r="AV275" s="15" t="s">
        <v>258</v>
      </c>
      <c r="AW275" s="15" t="s">
        <v>31</v>
      </c>
      <c r="AX275" s="15" t="s">
        <v>84</v>
      </c>
      <c r="AY275" s="287" t="s">
        <v>251</v>
      </c>
    </row>
    <row r="276" s="2" customFormat="1" ht="19.8" customHeight="1">
      <c r="A276" s="39"/>
      <c r="B276" s="40"/>
      <c r="C276" s="243" t="s">
        <v>434</v>
      </c>
      <c r="D276" s="243" t="s">
        <v>253</v>
      </c>
      <c r="E276" s="244" t="s">
        <v>435</v>
      </c>
      <c r="F276" s="245" t="s">
        <v>436</v>
      </c>
      <c r="G276" s="246" t="s">
        <v>149</v>
      </c>
      <c r="H276" s="247">
        <v>3.2000000000000002</v>
      </c>
      <c r="I276" s="248"/>
      <c r="J276" s="247">
        <f>ROUND(I276*H276,2)</f>
        <v>0</v>
      </c>
      <c r="K276" s="245" t="s">
        <v>257</v>
      </c>
      <c r="L276" s="45"/>
      <c r="M276" s="249" t="s">
        <v>1</v>
      </c>
      <c r="N276" s="250" t="s">
        <v>41</v>
      </c>
      <c r="O276" s="92"/>
      <c r="P276" s="251">
        <f>O276*H276</f>
        <v>0</v>
      </c>
      <c r="Q276" s="251">
        <v>0.061969999999999997</v>
      </c>
      <c r="R276" s="251">
        <f>Q276*H276</f>
        <v>0.19830400000000001</v>
      </c>
      <c r="S276" s="251">
        <v>0</v>
      </c>
      <c r="T276" s="252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53" t="s">
        <v>258</v>
      </c>
      <c r="AT276" s="253" t="s">
        <v>253</v>
      </c>
      <c r="AU276" s="253" t="s">
        <v>86</v>
      </c>
      <c r="AY276" s="18" t="s">
        <v>251</v>
      </c>
      <c r="BE276" s="254">
        <f>IF(N276="základní",J276,0)</f>
        <v>0</v>
      </c>
      <c r="BF276" s="254">
        <f>IF(N276="snížená",J276,0)</f>
        <v>0</v>
      </c>
      <c r="BG276" s="254">
        <f>IF(N276="zákl. přenesená",J276,0)</f>
        <v>0</v>
      </c>
      <c r="BH276" s="254">
        <f>IF(N276="sníž. přenesená",J276,0)</f>
        <v>0</v>
      </c>
      <c r="BI276" s="254">
        <f>IF(N276="nulová",J276,0)</f>
        <v>0</v>
      </c>
      <c r="BJ276" s="18" t="s">
        <v>84</v>
      </c>
      <c r="BK276" s="254">
        <f>ROUND(I276*H276,2)</f>
        <v>0</v>
      </c>
      <c r="BL276" s="18" t="s">
        <v>258</v>
      </c>
      <c r="BM276" s="253" t="s">
        <v>437</v>
      </c>
    </row>
    <row r="277" s="13" customFormat="1">
      <c r="A277" s="13"/>
      <c r="B277" s="255"/>
      <c r="C277" s="256"/>
      <c r="D277" s="257" t="s">
        <v>260</v>
      </c>
      <c r="E277" s="258" t="s">
        <v>1</v>
      </c>
      <c r="F277" s="259" t="s">
        <v>438</v>
      </c>
      <c r="G277" s="256"/>
      <c r="H277" s="258" t="s">
        <v>1</v>
      </c>
      <c r="I277" s="260"/>
      <c r="J277" s="256"/>
      <c r="K277" s="256"/>
      <c r="L277" s="261"/>
      <c r="M277" s="262"/>
      <c r="N277" s="263"/>
      <c r="O277" s="263"/>
      <c r="P277" s="263"/>
      <c r="Q277" s="263"/>
      <c r="R277" s="263"/>
      <c r="S277" s="263"/>
      <c r="T277" s="26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5" t="s">
        <v>260</v>
      </c>
      <c r="AU277" s="265" t="s">
        <v>86</v>
      </c>
      <c r="AV277" s="13" t="s">
        <v>84</v>
      </c>
      <c r="AW277" s="13" t="s">
        <v>31</v>
      </c>
      <c r="AX277" s="13" t="s">
        <v>76</v>
      </c>
      <c r="AY277" s="265" t="s">
        <v>251</v>
      </c>
    </row>
    <row r="278" s="14" customFormat="1">
      <c r="A278" s="14"/>
      <c r="B278" s="266"/>
      <c r="C278" s="267"/>
      <c r="D278" s="257" t="s">
        <v>260</v>
      </c>
      <c r="E278" s="268" t="s">
        <v>1</v>
      </c>
      <c r="F278" s="269" t="s">
        <v>439</v>
      </c>
      <c r="G278" s="267"/>
      <c r="H278" s="270">
        <v>3.1800000000000002</v>
      </c>
      <c r="I278" s="271"/>
      <c r="J278" s="267"/>
      <c r="K278" s="267"/>
      <c r="L278" s="272"/>
      <c r="M278" s="273"/>
      <c r="N278" s="274"/>
      <c r="O278" s="274"/>
      <c r="P278" s="274"/>
      <c r="Q278" s="274"/>
      <c r="R278" s="274"/>
      <c r="S278" s="274"/>
      <c r="T278" s="27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76" t="s">
        <v>260</v>
      </c>
      <c r="AU278" s="276" t="s">
        <v>86</v>
      </c>
      <c r="AV278" s="14" t="s">
        <v>86</v>
      </c>
      <c r="AW278" s="14" t="s">
        <v>31</v>
      </c>
      <c r="AX278" s="14" t="s">
        <v>76</v>
      </c>
      <c r="AY278" s="276" t="s">
        <v>251</v>
      </c>
    </row>
    <row r="279" s="14" customFormat="1">
      <c r="A279" s="14"/>
      <c r="B279" s="266"/>
      <c r="C279" s="267"/>
      <c r="D279" s="257" t="s">
        <v>260</v>
      </c>
      <c r="E279" s="268" t="s">
        <v>1</v>
      </c>
      <c r="F279" s="269" t="s">
        <v>440</v>
      </c>
      <c r="G279" s="267"/>
      <c r="H279" s="270">
        <v>0.02</v>
      </c>
      <c r="I279" s="271"/>
      <c r="J279" s="267"/>
      <c r="K279" s="267"/>
      <c r="L279" s="272"/>
      <c r="M279" s="273"/>
      <c r="N279" s="274"/>
      <c r="O279" s="274"/>
      <c r="P279" s="274"/>
      <c r="Q279" s="274"/>
      <c r="R279" s="274"/>
      <c r="S279" s="274"/>
      <c r="T279" s="27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76" t="s">
        <v>260</v>
      </c>
      <c r="AU279" s="276" t="s">
        <v>86</v>
      </c>
      <c r="AV279" s="14" t="s">
        <v>86</v>
      </c>
      <c r="AW279" s="14" t="s">
        <v>31</v>
      </c>
      <c r="AX279" s="14" t="s">
        <v>76</v>
      </c>
      <c r="AY279" s="276" t="s">
        <v>251</v>
      </c>
    </row>
    <row r="280" s="15" customFormat="1">
      <c r="A280" s="15"/>
      <c r="B280" s="277"/>
      <c r="C280" s="278"/>
      <c r="D280" s="257" t="s">
        <v>260</v>
      </c>
      <c r="E280" s="279" t="s">
        <v>1</v>
      </c>
      <c r="F280" s="280" t="s">
        <v>264</v>
      </c>
      <c r="G280" s="278"/>
      <c r="H280" s="281">
        <v>3.2000000000000002</v>
      </c>
      <c r="I280" s="282"/>
      <c r="J280" s="278"/>
      <c r="K280" s="278"/>
      <c r="L280" s="283"/>
      <c r="M280" s="284"/>
      <c r="N280" s="285"/>
      <c r="O280" s="285"/>
      <c r="P280" s="285"/>
      <c r="Q280" s="285"/>
      <c r="R280" s="285"/>
      <c r="S280" s="285"/>
      <c r="T280" s="286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87" t="s">
        <v>260</v>
      </c>
      <c r="AU280" s="287" t="s">
        <v>86</v>
      </c>
      <c r="AV280" s="15" t="s">
        <v>258</v>
      </c>
      <c r="AW280" s="15" t="s">
        <v>31</v>
      </c>
      <c r="AX280" s="15" t="s">
        <v>84</v>
      </c>
      <c r="AY280" s="287" t="s">
        <v>251</v>
      </c>
    </row>
    <row r="281" s="2" customFormat="1" ht="19.8" customHeight="1">
      <c r="A281" s="39"/>
      <c r="B281" s="40"/>
      <c r="C281" s="243" t="s">
        <v>441</v>
      </c>
      <c r="D281" s="243" t="s">
        <v>253</v>
      </c>
      <c r="E281" s="244" t="s">
        <v>442</v>
      </c>
      <c r="F281" s="245" t="s">
        <v>443</v>
      </c>
      <c r="G281" s="246" t="s">
        <v>149</v>
      </c>
      <c r="H281" s="247">
        <v>0.45000000000000001</v>
      </c>
      <c r="I281" s="248"/>
      <c r="J281" s="247">
        <f>ROUND(I281*H281,2)</f>
        <v>0</v>
      </c>
      <c r="K281" s="245" t="s">
        <v>257</v>
      </c>
      <c r="L281" s="45"/>
      <c r="M281" s="249" t="s">
        <v>1</v>
      </c>
      <c r="N281" s="250" t="s">
        <v>41</v>
      </c>
      <c r="O281" s="92"/>
      <c r="P281" s="251">
        <f>O281*H281</f>
        <v>0</v>
      </c>
      <c r="Q281" s="251">
        <v>0.080610000000000001</v>
      </c>
      <c r="R281" s="251">
        <f>Q281*H281</f>
        <v>0.036274500000000001</v>
      </c>
      <c r="S281" s="251">
        <v>0</v>
      </c>
      <c r="T281" s="252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53" t="s">
        <v>258</v>
      </c>
      <c r="AT281" s="253" t="s">
        <v>253</v>
      </c>
      <c r="AU281" s="253" t="s">
        <v>86</v>
      </c>
      <c r="AY281" s="18" t="s">
        <v>251</v>
      </c>
      <c r="BE281" s="254">
        <f>IF(N281="základní",J281,0)</f>
        <v>0</v>
      </c>
      <c r="BF281" s="254">
        <f>IF(N281="snížená",J281,0)</f>
        <v>0</v>
      </c>
      <c r="BG281" s="254">
        <f>IF(N281="zákl. přenesená",J281,0)</f>
        <v>0</v>
      </c>
      <c r="BH281" s="254">
        <f>IF(N281="sníž. přenesená",J281,0)</f>
        <v>0</v>
      </c>
      <c r="BI281" s="254">
        <f>IF(N281="nulová",J281,0)</f>
        <v>0</v>
      </c>
      <c r="BJ281" s="18" t="s">
        <v>84</v>
      </c>
      <c r="BK281" s="254">
        <f>ROUND(I281*H281,2)</f>
        <v>0</v>
      </c>
      <c r="BL281" s="18" t="s">
        <v>258</v>
      </c>
      <c r="BM281" s="253" t="s">
        <v>444</v>
      </c>
    </row>
    <row r="282" s="13" customFormat="1">
      <c r="A282" s="13"/>
      <c r="B282" s="255"/>
      <c r="C282" s="256"/>
      <c r="D282" s="257" t="s">
        <v>260</v>
      </c>
      <c r="E282" s="258" t="s">
        <v>1</v>
      </c>
      <c r="F282" s="259" t="s">
        <v>445</v>
      </c>
      <c r="G282" s="256"/>
      <c r="H282" s="258" t="s">
        <v>1</v>
      </c>
      <c r="I282" s="260"/>
      <c r="J282" s="256"/>
      <c r="K282" s="256"/>
      <c r="L282" s="261"/>
      <c r="M282" s="262"/>
      <c r="N282" s="263"/>
      <c r="O282" s="263"/>
      <c r="P282" s="263"/>
      <c r="Q282" s="263"/>
      <c r="R282" s="263"/>
      <c r="S282" s="263"/>
      <c r="T282" s="26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5" t="s">
        <v>260</v>
      </c>
      <c r="AU282" s="265" t="s">
        <v>86</v>
      </c>
      <c r="AV282" s="13" t="s">
        <v>84</v>
      </c>
      <c r="AW282" s="13" t="s">
        <v>31</v>
      </c>
      <c r="AX282" s="13" t="s">
        <v>76</v>
      </c>
      <c r="AY282" s="265" t="s">
        <v>251</v>
      </c>
    </row>
    <row r="283" s="14" customFormat="1">
      <c r="A283" s="14"/>
      <c r="B283" s="266"/>
      <c r="C283" s="267"/>
      <c r="D283" s="257" t="s">
        <v>260</v>
      </c>
      <c r="E283" s="268" t="s">
        <v>1</v>
      </c>
      <c r="F283" s="269" t="s">
        <v>446</v>
      </c>
      <c r="G283" s="267"/>
      <c r="H283" s="270">
        <v>0.45000000000000001</v>
      </c>
      <c r="I283" s="271"/>
      <c r="J283" s="267"/>
      <c r="K283" s="267"/>
      <c r="L283" s="272"/>
      <c r="M283" s="273"/>
      <c r="N283" s="274"/>
      <c r="O283" s="274"/>
      <c r="P283" s="274"/>
      <c r="Q283" s="274"/>
      <c r="R283" s="274"/>
      <c r="S283" s="274"/>
      <c r="T283" s="27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76" t="s">
        <v>260</v>
      </c>
      <c r="AU283" s="276" t="s">
        <v>86</v>
      </c>
      <c r="AV283" s="14" t="s">
        <v>86</v>
      </c>
      <c r="AW283" s="14" t="s">
        <v>31</v>
      </c>
      <c r="AX283" s="14" t="s">
        <v>76</v>
      </c>
      <c r="AY283" s="276" t="s">
        <v>251</v>
      </c>
    </row>
    <row r="284" s="15" customFormat="1">
      <c r="A284" s="15"/>
      <c r="B284" s="277"/>
      <c r="C284" s="278"/>
      <c r="D284" s="257" t="s">
        <v>260</v>
      </c>
      <c r="E284" s="279" t="s">
        <v>1</v>
      </c>
      <c r="F284" s="280" t="s">
        <v>264</v>
      </c>
      <c r="G284" s="278"/>
      <c r="H284" s="281">
        <v>0.45000000000000001</v>
      </c>
      <c r="I284" s="282"/>
      <c r="J284" s="278"/>
      <c r="K284" s="278"/>
      <c r="L284" s="283"/>
      <c r="M284" s="284"/>
      <c r="N284" s="285"/>
      <c r="O284" s="285"/>
      <c r="P284" s="285"/>
      <c r="Q284" s="285"/>
      <c r="R284" s="285"/>
      <c r="S284" s="285"/>
      <c r="T284" s="286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87" t="s">
        <v>260</v>
      </c>
      <c r="AU284" s="287" t="s">
        <v>86</v>
      </c>
      <c r="AV284" s="15" t="s">
        <v>258</v>
      </c>
      <c r="AW284" s="15" t="s">
        <v>31</v>
      </c>
      <c r="AX284" s="15" t="s">
        <v>84</v>
      </c>
      <c r="AY284" s="287" t="s">
        <v>251</v>
      </c>
    </row>
    <row r="285" s="2" customFormat="1" ht="14.4" customHeight="1">
      <c r="A285" s="39"/>
      <c r="B285" s="40"/>
      <c r="C285" s="243" t="s">
        <v>447</v>
      </c>
      <c r="D285" s="243" t="s">
        <v>253</v>
      </c>
      <c r="E285" s="244" t="s">
        <v>448</v>
      </c>
      <c r="F285" s="245" t="s">
        <v>449</v>
      </c>
      <c r="G285" s="246" t="s">
        <v>149</v>
      </c>
      <c r="H285" s="247">
        <v>20.5</v>
      </c>
      <c r="I285" s="248"/>
      <c r="J285" s="247">
        <f>ROUND(I285*H285,2)</f>
        <v>0</v>
      </c>
      <c r="K285" s="245" t="s">
        <v>257</v>
      </c>
      <c r="L285" s="45"/>
      <c r="M285" s="249" t="s">
        <v>1</v>
      </c>
      <c r="N285" s="250" t="s">
        <v>41</v>
      </c>
      <c r="O285" s="92"/>
      <c r="P285" s="251">
        <f>O285*H285</f>
        <v>0</v>
      </c>
      <c r="Q285" s="251">
        <v>0.061719999999999997</v>
      </c>
      <c r="R285" s="251">
        <f>Q285*H285</f>
        <v>1.2652600000000001</v>
      </c>
      <c r="S285" s="251">
        <v>0</v>
      </c>
      <c r="T285" s="252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53" t="s">
        <v>258</v>
      </c>
      <c r="AT285" s="253" t="s">
        <v>253</v>
      </c>
      <c r="AU285" s="253" t="s">
        <v>86</v>
      </c>
      <c r="AY285" s="18" t="s">
        <v>251</v>
      </c>
      <c r="BE285" s="254">
        <f>IF(N285="základní",J285,0)</f>
        <v>0</v>
      </c>
      <c r="BF285" s="254">
        <f>IF(N285="snížená",J285,0)</f>
        <v>0</v>
      </c>
      <c r="BG285" s="254">
        <f>IF(N285="zákl. přenesená",J285,0)</f>
        <v>0</v>
      </c>
      <c r="BH285" s="254">
        <f>IF(N285="sníž. přenesená",J285,0)</f>
        <v>0</v>
      </c>
      <c r="BI285" s="254">
        <f>IF(N285="nulová",J285,0)</f>
        <v>0</v>
      </c>
      <c r="BJ285" s="18" t="s">
        <v>84</v>
      </c>
      <c r="BK285" s="254">
        <f>ROUND(I285*H285,2)</f>
        <v>0</v>
      </c>
      <c r="BL285" s="18" t="s">
        <v>258</v>
      </c>
      <c r="BM285" s="253" t="s">
        <v>450</v>
      </c>
    </row>
    <row r="286" s="13" customFormat="1">
      <c r="A286" s="13"/>
      <c r="B286" s="255"/>
      <c r="C286" s="256"/>
      <c r="D286" s="257" t="s">
        <v>260</v>
      </c>
      <c r="E286" s="258" t="s">
        <v>1</v>
      </c>
      <c r="F286" s="259" t="s">
        <v>451</v>
      </c>
      <c r="G286" s="256"/>
      <c r="H286" s="258" t="s">
        <v>1</v>
      </c>
      <c r="I286" s="260"/>
      <c r="J286" s="256"/>
      <c r="K286" s="256"/>
      <c r="L286" s="261"/>
      <c r="M286" s="262"/>
      <c r="N286" s="263"/>
      <c r="O286" s="263"/>
      <c r="P286" s="263"/>
      <c r="Q286" s="263"/>
      <c r="R286" s="263"/>
      <c r="S286" s="263"/>
      <c r="T286" s="26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5" t="s">
        <v>260</v>
      </c>
      <c r="AU286" s="265" t="s">
        <v>86</v>
      </c>
      <c r="AV286" s="13" t="s">
        <v>84</v>
      </c>
      <c r="AW286" s="13" t="s">
        <v>31</v>
      </c>
      <c r="AX286" s="13" t="s">
        <v>76</v>
      </c>
      <c r="AY286" s="265" t="s">
        <v>251</v>
      </c>
    </row>
    <row r="287" s="14" customFormat="1">
      <c r="A287" s="14"/>
      <c r="B287" s="266"/>
      <c r="C287" s="267"/>
      <c r="D287" s="257" t="s">
        <v>260</v>
      </c>
      <c r="E287" s="268" t="s">
        <v>1</v>
      </c>
      <c r="F287" s="269" t="s">
        <v>452</v>
      </c>
      <c r="G287" s="267"/>
      <c r="H287" s="270">
        <v>7.8399999999999999</v>
      </c>
      <c r="I287" s="271"/>
      <c r="J287" s="267"/>
      <c r="K287" s="267"/>
      <c r="L287" s="272"/>
      <c r="M287" s="273"/>
      <c r="N287" s="274"/>
      <c r="O287" s="274"/>
      <c r="P287" s="274"/>
      <c r="Q287" s="274"/>
      <c r="R287" s="274"/>
      <c r="S287" s="274"/>
      <c r="T287" s="27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76" t="s">
        <v>260</v>
      </c>
      <c r="AU287" s="276" t="s">
        <v>86</v>
      </c>
      <c r="AV287" s="14" t="s">
        <v>86</v>
      </c>
      <c r="AW287" s="14" t="s">
        <v>31</v>
      </c>
      <c r="AX287" s="14" t="s">
        <v>76</v>
      </c>
      <c r="AY287" s="276" t="s">
        <v>251</v>
      </c>
    </row>
    <row r="288" s="14" customFormat="1">
      <c r="A288" s="14"/>
      <c r="B288" s="266"/>
      <c r="C288" s="267"/>
      <c r="D288" s="257" t="s">
        <v>260</v>
      </c>
      <c r="E288" s="268" t="s">
        <v>1</v>
      </c>
      <c r="F288" s="269" t="s">
        <v>453</v>
      </c>
      <c r="G288" s="267"/>
      <c r="H288" s="270">
        <v>12.619999999999999</v>
      </c>
      <c r="I288" s="271"/>
      <c r="J288" s="267"/>
      <c r="K288" s="267"/>
      <c r="L288" s="272"/>
      <c r="M288" s="273"/>
      <c r="N288" s="274"/>
      <c r="O288" s="274"/>
      <c r="P288" s="274"/>
      <c r="Q288" s="274"/>
      <c r="R288" s="274"/>
      <c r="S288" s="274"/>
      <c r="T288" s="27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76" t="s">
        <v>260</v>
      </c>
      <c r="AU288" s="276" t="s">
        <v>86</v>
      </c>
      <c r="AV288" s="14" t="s">
        <v>86</v>
      </c>
      <c r="AW288" s="14" t="s">
        <v>31</v>
      </c>
      <c r="AX288" s="14" t="s">
        <v>76</v>
      </c>
      <c r="AY288" s="276" t="s">
        <v>251</v>
      </c>
    </row>
    <row r="289" s="14" customFormat="1">
      <c r="A289" s="14"/>
      <c r="B289" s="266"/>
      <c r="C289" s="267"/>
      <c r="D289" s="257" t="s">
        <v>260</v>
      </c>
      <c r="E289" s="268" t="s">
        <v>1</v>
      </c>
      <c r="F289" s="269" t="s">
        <v>454</v>
      </c>
      <c r="G289" s="267"/>
      <c r="H289" s="270">
        <v>0.040000000000000001</v>
      </c>
      <c r="I289" s="271"/>
      <c r="J289" s="267"/>
      <c r="K289" s="267"/>
      <c r="L289" s="272"/>
      <c r="M289" s="273"/>
      <c r="N289" s="274"/>
      <c r="O289" s="274"/>
      <c r="P289" s="274"/>
      <c r="Q289" s="274"/>
      <c r="R289" s="274"/>
      <c r="S289" s="274"/>
      <c r="T289" s="27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76" t="s">
        <v>260</v>
      </c>
      <c r="AU289" s="276" t="s">
        <v>86</v>
      </c>
      <c r="AV289" s="14" t="s">
        <v>86</v>
      </c>
      <c r="AW289" s="14" t="s">
        <v>31</v>
      </c>
      <c r="AX289" s="14" t="s">
        <v>76</v>
      </c>
      <c r="AY289" s="276" t="s">
        <v>251</v>
      </c>
    </row>
    <row r="290" s="15" customFormat="1">
      <c r="A290" s="15"/>
      <c r="B290" s="277"/>
      <c r="C290" s="278"/>
      <c r="D290" s="257" t="s">
        <v>260</v>
      </c>
      <c r="E290" s="279" t="s">
        <v>1</v>
      </c>
      <c r="F290" s="280" t="s">
        <v>264</v>
      </c>
      <c r="G290" s="278"/>
      <c r="H290" s="281">
        <v>20.5</v>
      </c>
      <c r="I290" s="282"/>
      <c r="J290" s="278"/>
      <c r="K290" s="278"/>
      <c r="L290" s="283"/>
      <c r="M290" s="284"/>
      <c r="N290" s="285"/>
      <c r="O290" s="285"/>
      <c r="P290" s="285"/>
      <c r="Q290" s="285"/>
      <c r="R290" s="285"/>
      <c r="S290" s="285"/>
      <c r="T290" s="286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87" t="s">
        <v>260</v>
      </c>
      <c r="AU290" s="287" t="s">
        <v>86</v>
      </c>
      <c r="AV290" s="15" t="s">
        <v>258</v>
      </c>
      <c r="AW290" s="15" t="s">
        <v>31</v>
      </c>
      <c r="AX290" s="15" t="s">
        <v>84</v>
      </c>
      <c r="AY290" s="287" t="s">
        <v>251</v>
      </c>
    </row>
    <row r="291" s="2" customFormat="1" ht="14.4" customHeight="1">
      <c r="A291" s="39"/>
      <c r="B291" s="40"/>
      <c r="C291" s="243" t="s">
        <v>455</v>
      </c>
      <c r="D291" s="243" t="s">
        <v>253</v>
      </c>
      <c r="E291" s="244" t="s">
        <v>456</v>
      </c>
      <c r="F291" s="245" t="s">
        <v>457</v>
      </c>
      <c r="G291" s="246" t="s">
        <v>149</v>
      </c>
      <c r="H291" s="247">
        <v>36.5</v>
      </c>
      <c r="I291" s="248"/>
      <c r="J291" s="247">
        <f>ROUND(I291*H291,2)</f>
        <v>0</v>
      </c>
      <c r="K291" s="245" t="s">
        <v>257</v>
      </c>
      <c r="L291" s="45"/>
      <c r="M291" s="249" t="s">
        <v>1</v>
      </c>
      <c r="N291" s="250" t="s">
        <v>41</v>
      </c>
      <c r="O291" s="92"/>
      <c r="P291" s="251">
        <f>O291*H291</f>
        <v>0</v>
      </c>
      <c r="Q291" s="251">
        <v>0.079210000000000003</v>
      </c>
      <c r="R291" s="251">
        <f>Q291*H291</f>
        <v>2.891165</v>
      </c>
      <c r="S291" s="251">
        <v>0</v>
      </c>
      <c r="T291" s="252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53" t="s">
        <v>258</v>
      </c>
      <c r="AT291" s="253" t="s">
        <v>253</v>
      </c>
      <c r="AU291" s="253" t="s">
        <v>86</v>
      </c>
      <c r="AY291" s="18" t="s">
        <v>251</v>
      </c>
      <c r="BE291" s="254">
        <f>IF(N291="základní",J291,0)</f>
        <v>0</v>
      </c>
      <c r="BF291" s="254">
        <f>IF(N291="snížená",J291,0)</f>
        <v>0</v>
      </c>
      <c r="BG291" s="254">
        <f>IF(N291="zákl. přenesená",J291,0)</f>
        <v>0</v>
      </c>
      <c r="BH291" s="254">
        <f>IF(N291="sníž. přenesená",J291,0)</f>
        <v>0</v>
      </c>
      <c r="BI291" s="254">
        <f>IF(N291="nulová",J291,0)</f>
        <v>0</v>
      </c>
      <c r="BJ291" s="18" t="s">
        <v>84</v>
      </c>
      <c r="BK291" s="254">
        <f>ROUND(I291*H291,2)</f>
        <v>0</v>
      </c>
      <c r="BL291" s="18" t="s">
        <v>258</v>
      </c>
      <c r="BM291" s="253" t="s">
        <v>458</v>
      </c>
    </row>
    <row r="292" s="13" customFormat="1">
      <c r="A292" s="13"/>
      <c r="B292" s="255"/>
      <c r="C292" s="256"/>
      <c r="D292" s="257" t="s">
        <v>260</v>
      </c>
      <c r="E292" s="258" t="s">
        <v>1</v>
      </c>
      <c r="F292" s="259" t="s">
        <v>459</v>
      </c>
      <c r="G292" s="256"/>
      <c r="H292" s="258" t="s">
        <v>1</v>
      </c>
      <c r="I292" s="260"/>
      <c r="J292" s="256"/>
      <c r="K292" s="256"/>
      <c r="L292" s="261"/>
      <c r="M292" s="262"/>
      <c r="N292" s="263"/>
      <c r="O292" s="263"/>
      <c r="P292" s="263"/>
      <c r="Q292" s="263"/>
      <c r="R292" s="263"/>
      <c r="S292" s="263"/>
      <c r="T292" s="26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5" t="s">
        <v>260</v>
      </c>
      <c r="AU292" s="265" t="s">
        <v>86</v>
      </c>
      <c r="AV292" s="13" t="s">
        <v>84</v>
      </c>
      <c r="AW292" s="13" t="s">
        <v>31</v>
      </c>
      <c r="AX292" s="13" t="s">
        <v>76</v>
      </c>
      <c r="AY292" s="265" t="s">
        <v>251</v>
      </c>
    </row>
    <row r="293" s="14" customFormat="1">
      <c r="A293" s="14"/>
      <c r="B293" s="266"/>
      <c r="C293" s="267"/>
      <c r="D293" s="257" t="s">
        <v>260</v>
      </c>
      <c r="E293" s="268" t="s">
        <v>1</v>
      </c>
      <c r="F293" s="269" t="s">
        <v>460</v>
      </c>
      <c r="G293" s="267"/>
      <c r="H293" s="270">
        <v>13.76</v>
      </c>
      <c r="I293" s="271"/>
      <c r="J293" s="267"/>
      <c r="K293" s="267"/>
      <c r="L293" s="272"/>
      <c r="M293" s="273"/>
      <c r="N293" s="274"/>
      <c r="O293" s="274"/>
      <c r="P293" s="274"/>
      <c r="Q293" s="274"/>
      <c r="R293" s="274"/>
      <c r="S293" s="274"/>
      <c r="T293" s="27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76" t="s">
        <v>260</v>
      </c>
      <c r="AU293" s="276" t="s">
        <v>86</v>
      </c>
      <c r="AV293" s="14" t="s">
        <v>86</v>
      </c>
      <c r="AW293" s="14" t="s">
        <v>31</v>
      </c>
      <c r="AX293" s="14" t="s">
        <v>76</v>
      </c>
      <c r="AY293" s="276" t="s">
        <v>251</v>
      </c>
    </row>
    <row r="294" s="14" customFormat="1">
      <c r="A294" s="14"/>
      <c r="B294" s="266"/>
      <c r="C294" s="267"/>
      <c r="D294" s="257" t="s">
        <v>260</v>
      </c>
      <c r="E294" s="268" t="s">
        <v>1</v>
      </c>
      <c r="F294" s="269" t="s">
        <v>461</v>
      </c>
      <c r="G294" s="267"/>
      <c r="H294" s="270">
        <v>8.8599999999999994</v>
      </c>
      <c r="I294" s="271"/>
      <c r="J294" s="267"/>
      <c r="K294" s="267"/>
      <c r="L294" s="272"/>
      <c r="M294" s="273"/>
      <c r="N294" s="274"/>
      <c r="O294" s="274"/>
      <c r="P294" s="274"/>
      <c r="Q294" s="274"/>
      <c r="R294" s="274"/>
      <c r="S294" s="274"/>
      <c r="T294" s="27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76" t="s">
        <v>260</v>
      </c>
      <c r="AU294" s="276" t="s">
        <v>86</v>
      </c>
      <c r="AV294" s="14" t="s">
        <v>86</v>
      </c>
      <c r="AW294" s="14" t="s">
        <v>31</v>
      </c>
      <c r="AX294" s="14" t="s">
        <v>76</v>
      </c>
      <c r="AY294" s="276" t="s">
        <v>251</v>
      </c>
    </row>
    <row r="295" s="13" customFormat="1">
      <c r="A295" s="13"/>
      <c r="B295" s="255"/>
      <c r="C295" s="256"/>
      <c r="D295" s="257" t="s">
        <v>260</v>
      </c>
      <c r="E295" s="258" t="s">
        <v>1</v>
      </c>
      <c r="F295" s="259" t="s">
        <v>462</v>
      </c>
      <c r="G295" s="256"/>
      <c r="H295" s="258" t="s">
        <v>1</v>
      </c>
      <c r="I295" s="260"/>
      <c r="J295" s="256"/>
      <c r="K295" s="256"/>
      <c r="L295" s="261"/>
      <c r="M295" s="262"/>
      <c r="N295" s="263"/>
      <c r="O295" s="263"/>
      <c r="P295" s="263"/>
      <c r="Q295" s="263"/>
      <c r="R295" s="263"/>
      <c r="S295" s="263"/>
      <c r="T295" s="26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5" t="s">
        <v>260</v>
      </c>
      <c r="AU295" s="265" t="s">
        <v>86</v>
      </c>
      <c r="AV295" s="13" t="s">
        <v>84</v>
      </c>
      <c r="AW295" s="13" t="s">
        <v>31</v>
      </c>
      <c r="AX295" s="13" t="s">
        <v>76</v>
      </c>
      <c r="AY295" s="265" t="s">
        <v>251</v>
      </c>
    </row>
    <row r="296" s="13" customFormat="1">
      <c r="A296" s="13"/>
      <c r="B296" s="255"/>
      <c r="C296" s="256"/>
      <c r="D296" s="257" t="s">
        <v>260</v>
      </c>
      <c r="E296" s="258" t="s">
        <v>1</v>
      </c>
      <c r="F296" s="259" t="s">
        <v>463</v>
      </c>
      <c r="G296" s="256"/>
      <c r="H296" s="258" t="s">
        <v>1</v>
      </c>
      <c r="I296" s="260"/>
      <c r="J296" s="256"/>
      <c r="K296" s="256"/>
      <c r="L296" s="261"/>
      <c r="M296" s="262"/>
      <c r="N296" s="263"/>
      <c r="O296" s="263"/>
      <c r="P296" s="263"/>
      <c r="Q296" s="263"/>
      <c r="R296" s="263"/>
      <c r="S296" s="263"/>
      <c r="T296" s="26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5" t="s">
        <v>260</v>
      </c>
      <c r="AU296" s="265" t="s">
        <v>86</v>
      </c>
      <c r="AV296" s="13" t="s">
        <v>84</v>
      </c>
      <c r="AW296" s="13" t="s">
        <v>31</v>
      </c>
      <c r="AX296" s="13" t="s">
        <v>76</v>
      </c>
      <c r="AY296" s="265" t="s">
        <v>251</v>
      </c>
    </row>
    <row r="297" s="14" customFormat="1">
      <c r="A297" s="14"/>
      <c r="B297" s="266"/>
      <c r="C297" s="267"/>
      <c r="D297" s="257" t="s">
        <v>260</v>
      </c>
      <c r="E297" s="268" t="s">
        <v>1</v>
      </c>
      <c r="F297" s="269" t="s">
        <v>464</v>
      </c>
      <c r="G297" s="267"/>
      <c r="H297" s="270">
        <v>3.6299999999999999</v>
      </c>
      <c r="I297" s="271"/>
      <c r="J297" s="267"/>
      <c r="K297" s="267"/>
      <c r="L297" s="272"/>
      <c r="M297" s="273"/>
      <c r="N297" s="274"/>
      <c r="O297" s="274"/>
      <c r="P297" s="274"/>
      <c r="Q297" s="274"/>
      <c r="R297" s="274"/>
      <c r="S297" s="274"/>
      <c r="T297" s="27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76" t="s">
        <v>260</v>
      </c>
      <c r="AU297" s="276" t="s">
        <v>86</v>
      </c>
      <c r="AV297" s="14" t="s">
        <v>86</v>
      </c>
      <c r="AW297" s="14" t="s">
        <v>31</v>
      </c>
      <c r="AX297" s="14" t="s">
        <v>76</v>
      </c>
      <c r="AY297" s="276" t="s">
        <v>251</v>
      </c>
    </row>
    <row r="298" s="13" customFormat="1">
      <c r="A298" s="13"/>
      <c r="B298" s="255"/>
      <c r="C298" s="256"/>
      <c r="D298" s="257" t="s">
        <v>260</v>
      </c>
      <c r="E298" s="258" t="s">
        <v>1</v>
      </c>
      <c r="F298" s="259" t="s">
        <v>465</v>
      </c>
      <c r="G298" s="256"/>
      <c r="H298" s="258" t="s">
        <v>1</v>
      </c>
      <c r="I298" s="260"/>
      <c r="J298" s="256"/>
      <c r="K298" s="256"/>
      <c r="L298" s="261"/>
      <c r="M298" s="262"/>
      <c r="N298" s="263"/>
      <c r="O298" s="263"/>
      <c r="P298" s="263"/>
      <c r="Q298" s="263"/>
      <c r="R298" s="263"/>
      <c r="S298" s="263"/>
      <c r="T298" s="26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65" t="s">
        <v>260</v>
      </c>
      <c r="AU298" s="265" t="s">
        <v>86</v>
      </c>
      <c r="AV298" s="13" t="s">
        <v>84</v>
      </c>
      <c r="AW298" s="13" t="s">
        <v>31</v>
      </c>
      <c r="AX298" s="13" t="s">
        <v>76</v>
      </c>
      <c r="AY298" s="265" t="s">
        <v>251</v>
      </c>
    </row>
    <row r="299" s="14" customFormat="1">
      <c r="A299" s="14"/>
      <c r="B299" s="266"/>
      <c r="C299" s="267"/>
      <c r="D299" s="257" t="s">
        <v>260</v>
      </c>
      <c r="E299" s="268" t="s">
        <v>1</v>
      </c>
      <c r="F299" s="269" t="s">
        <v>466</v>
      </c>
      <c r="G299" s="267"/>
      <c r="H299" s="270">
        <v>10.07</v>
      </c>
      <c r="I299" s="271"/>
      <c r="J299" s="267"/>
      <c r="K299" s="267"/>
      <c r="L299" s="272"/>
      <c r="M299" s="273"/>
      <c r="N299" s="274"/>
      <c r="O299" s="274"/>
      <c r="P299" s="274"/>
      <c r="Q299" s="274"/>
      <c r="R299" s="274"/>
      <c r="S299" s="274"/>
      <c r="T299" s="27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76" t="s">
        <v>260</v>
      </c>
      <c r="AU299" s="276" t="s">
        <v>86</v>
      </c>
      <c r="AV299" s="14" t="s">
        <v>86</v>
      </c>
      <c r="AW299" s="14" t="s">
        <v>31</v>
      </c>
      <c r="AX299" s="14" t="s">
        <v>76</v>
      </c>
      <c r="AY299" s="276" t="s">
        <v>251</v>
      </c>
    </row>
    <row r="300" s="14" customFormat="1">
      <c r="A300" s="14"/>
      <c r="B300" s="266"/>
      <c r="C300" s="267"/>
      <c r="D300" s="257" t="s">
        <v>260</v>
      </c>
      <c r="E300" s="268" t="s">
        <v>1</v>
      </c>
      <c r="F300" s="269" t="s">
        <v>467</v>
      </c>
      <c r="G300" s="267"/>
      <c r="H300" s="270">
        <v>0.17999999999999999</v>
      </c>
      <c r="I300" s="271"/>
      <c r="J300" s="267"/>
      <c r="K300" s="267"/>
      <c r="L300" s="272"/>
      <c r="M300" s="273"/>
      <c r="N300" s="274"/>
      <c r="O300" s="274"/>
      <c r="P300" s="274"/>
      <c r="Q300" s="274"/>
      <c r="R300" s="274"/>
      <c r="S300" s="274"/>
      <c r="T300" s="27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76" t="s">
        <v>260</v>
      </c>
      <c r="AU300" s="276" t="s">
        <v>86</v>
      </c>
      <c r="AV300" s="14" t="s">
        <v>86</v>
      </c>
      <c r="AW300" s="14" t="s">
        <v>31</v>
      </c>
      <c r="AX300" s="14" t="s">
        <v>76</v>
      </c>
      <c r="AY300" s="276" t="s">
        <v>251</v>
      </c>
    </row>
    <row r="301" s="15" customFormat="1">
      <c r="A301" s="15"/>
      <c r="B301" s="277"/>
      <c r="C301" s="278"/>
      <c r="D301" s="257" t="s">
        <v>260</v>
      </c>
      <c r="E301" s="279" t="s">
        <v>1</v>
      </c>
      <c r="F301" s="280" t="s">
        <v>264</v>
      </c>
      <c r="G301" s="278"/>
      <c r="H301" s="281">
        <v>36.5</v>
      </c>
      <c r="I301" s="282"/>
      <c r="J301" s="278"/>
      <c r="K301" s="278"/>
      <c r="L301" s="283"/>
      <c r="M301" s="284"/>
      <c r="N301" s="285"/>
      <c r="O301" s="285"/>
      <c r="P301" s="285"/>
      <c r="Q301" s="285"/>
      <c r="R301" s="285"/>
      <c r="S301" s="285"/>
      <c r="T301" s="286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87" t="s">
        <v>260</v>
      </c>
      <c r="AU301" s="287" t="s">
        <v>86</v>
      </c>
      <c r="AV301" s="15" t="s">
        <v>258</v>
      </c>
      <c r="AW301" s="15" t="s">
        <v>31</v>
      </c>
      <c r="AX301" s="15" t="s">
        <v>84</v>
      </c>
      <c r="AY301" s="287" t="s">
        <v>251</v>
      </c>
    </row>
    <row r="302" s="2" customFormat="1" ht="14.4" customHeight="1">
      <c r="A302" s="39"/>
      <c r="B302" s="40"/>
      <c r="C302" s="243" t="s">
        <v>468</v>
      </c>
      <c r="D302" s="243" t="s">
        <v>253</v>
      </c>
      <c r="E302" s="244" t="s">
        <v>469</v>
      </c>
      <c r="F302" s="245" t="s">
        <v>470</v>
      </c>
      <c r="G302" s="246" t="s">
        <v>406</v>
      </c>
      <c r="H302" s="247">
        <v>71</v>
      </c>
      <c r="I302" s="248"/>
      <c r="J302" s="247">
        <f>ROUND(I302*H302,2)</f>
        <v>0</v>
      </c>
      <c r="K302" s="245" t="s">
        <v>257</v>
      </c>
      <c r="L302" s="45"/>
      <c r="M302" s="249" t="s">
        <v>1</v>
      </c>
      <c r="N302" s="250" t="s">
        <v>41</v>
      </c>
      <c r="O302" s="92"/>
      <c r="P302" s="251">
        <f>O302*H302</f>
        <v>0</v>
      </c>
      <c r="Q302" s="251">
        <v>0.00020000000000000001</v>
      </c>
      <c r="R302" s="251">
        <f>Q302*H302</f>
        <v>0.014200000000000001</v>
      </c>
      <c r="S302" s="251">
        <v>0</v>
      </c>
      <c r="T302" s="252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53" t="s">
        <v>258</v>
      </c>
      <c r="AT302" s="253" t="s">
        <v>253</v>
      </c>
      <c r="AU302" s="253" t="s">
        <v>86</v>
      </c>
      <c r="AY302" s="18" t="s">
        <v>251</v>
      </c>
      <c r="BE302" s="254">
        <f>IF(N302="základní",J302,0)</f>
        <v>0</v>
      </c>
      <c r="BF302" s="254">
        <f>IF(N302="snížená",J302,0)</f>
        <v>0</v>
      </c>
      <c r="BG302" s="254">
        <f>IF(N302="zákl. přenesená",J302,0)</f>
        <v>0</v>
      </c>
      <c r="BH302" s="254">
        <f>IF(N302="sníž. přenesená",J302,0)</f>
        <v>0</v>
      </c>
      <c r="BI302" s="254">
        <f>IF(N302="nulová",J302,0)</f>
        <v>0</v>
      </c>
      <c r="BJ302" s="18" t="s">
        <v>84</v>
      </c>
      <c r="BK302" s="254">
        <f>ROUND(I302*H302,2)</f>
        <v>0</v>
      </c>
      <c r="BL302" s="18" t="s">
        <v>258</v>
      </c>
      <c r="BM302" s="253" t="s">
        <v>471</v>
      </c>
    </row>
    <row r="303" s="14" customFormat="1">
      <c r="A303" s="14"/>
      <c r="B303" s="266"/>
      <c r="C303" s="267"/>
      <c r="D303" s="257" t="s">
        <v>260</v>
      </c>
      <c r="E303" s="268" t="s">
        <v>1</v>
      </c>
      <c r="F303" s="269" t="s">
        <v>472</v>
      </c>
      <c r="G303" s="267"/>
      <c r="H303" s="270">
        <v>45.450000000000003</v>
      </c>
      <c r="I303" s="271"/>
      <c r="J303" s="267"/>
      <c r="K303" s="267"/>
      <c r="L303" s="272"/>
      <c r="M303" s="273"/>
      <c r="N303" s="274"/>
      <c r="O303" s="274"/>
      <c r="P303" s="274"/>
      <c r="Q303" s="274"/>
      <c r="R303" s="274"/>
      <c r="S303" s="274"/>
      <c r="T303" s="27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76" t="s">
        <v>260</v>
      </c>
      <c r="AU303" s="276" t="s">
        <v>86</v>
      </c>
      <c r="AV303" s="14" t="s">
        <v>86</v>
      </c>
      <c r="AW303" s="14" t="s">
        <v>31</v>
      </c>
      <c r="AX303" s="14" t="s">
        <v>76</v>
      </c>
      <c r="AY303" s="276" t="s">
        <v>251</v>
      </c>
    </row>
    <row r="304" s="14" customFormat="1">
      <c r="A304" s="14"/>
      <c r="B304" s="266"/>
      <c r="C304" s="267"/>
      <c r="D304" s="257" t="s">
        <v>260</v>
      </c>
      <c r="E304" s="268" t="s">
        <v>1</v>
      </c>
      <c r="F304" s="269" t="s">
        <v>473</v>
      </c>
      <c r="G304" s="267"/>
      <c r="H304" s="270">
        <v>24.98</v>
      </c>
      <c r="I304" s="271"/>
      <c r="J304" s="267"/>
      <c r="K304" s="267"/>
      <c r="L304" s="272"/>
      <c r="M304" s="273"/>
      <c r="N304" s="274"/>
      <c r="O304" s="274"/>
      <c r="P304" s="274"/>
      <c r="Q304" s="274"/>
      <c r="R304" s="274"/>
      <c r="S304" s="274"/>
      <c r="T304" s="27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76" t="s">
        <v>260</v>
      </c>
      <c r="AU304" s="276" t="s">
        <v>86</v>
      </c>
      <c r="AV304" s="14" t="s">
        <v>86</v>
      </c>
      <c r="AW304" s="14" t="s">
        <v>31</v>
      </c>
      <c r="AX304" s="14" t="s">
        <v>76</v>
      </c>
      <c r="AY304" s="276" t="s">
        <v>251</v>
      </c>
    </row>
    <row r="305" s="14" customFormat="1">
      <c r="A305" s="14"/>
      <c r="B305" s="266"/>
      <c r="C305" s="267"/>
      <c r="D305" s="257" t="s">
        <v>260</v>
      </c>
      <c r="E305" s="268" t="s">
        <v>1</v>
      </c>
      <c r="F305" s="269" t="s">
        <v>474</v>
      </c>
      <c r="G305" s="267"/>
      <c r="H305" s="270">
        <v>0.56999999999999995</v>
      </c>
      <c r="I305" s="271"/>
      <c r="J305" s="267"/>
      <c r="K305" s="267"/>
      <c r="L305" s="272"/>
      <c r="M305" s="273"/>
      <c r="N305" s="274"/>
      <c r="O305" s="274"/>
      <c r="P305" s="274"/>
      <c r="Q305" s="274"/>
      <c r="R305" s="274"/>
      <c r="S305" s="274"/>
      <c r="T305" s="27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76" t="s">
        <v>260</v>
      </c>
      <c r="AU305" s="276" t="s">
        <v>86</v>
      </c>
      <c r="AV305" s="14" t="s">
        <v>86</v>
      </c>
      <c r="AW305" s="14" t="s">
        <v>31</v>
      </c>
      <c r="AX305" s="14" t="s">
        <v>76</v>
      </c>
      <c r="AY305" s="276" t="s">
        <v>251</v>
      </c>
    </row>
    <row r="306" s="15" customFormat="1">
      <c r="A306" s="15"/>
      <c r="B306" s="277"/>
      <c r="C306" s="278"/>
      <c r="D306" s="257" t="s">
        <v>260</v>
      </c>
      <c r="E306" s="279" t="s">
        <v>1</v>
      </c>
      <c r="F306" s="280" t="s">
        <v>264</v>
      </c>
      <c r="G306" s="278"/>
      <c r="H306" s="281">
        <v>71</v>
      </c>
      <c r="I306" s="282"/>
      <c r="J306" s="278"/>
      <c r="K306" s="278"/>
      <c r="L306" s="283"/>
      <c r="M306" s="284"/>
      <c r="N306" s="285"/>
      <c r="O306" s="285"/>
      <c r="P306" s="285"/>
      <c r="Q306" s="285"/>
      <c r="R306" s="285"/>
      <c r="S306" s="285"/>
      <c r="T306" s="286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87" t="s">
        <v>260</v>
      </c>
      <c r="AU306" s="287" t="s">
        <v>86</v>
      </c>
      <c r="AV306" s="15" t="s">
        <v>258</v>
      </c>
      <c r="AW306" s="15" t="s">
        <v>31</v>
      </c>
      <c r="AX306" s="15" t="s">
        <v>84</v>
      </c>
      <c r="AY306" s="287" t="s">
        <v>251</v>
      </c>
    </row>
    <row r="307" s="2" customFormat="1" ht="14.4" customHeight="1">
      <c r="A307" s="39"/>
      <c r="B307" s="40"/>
      <c r="C307" s="243" t="s">
        <v>475</v>
      </c>
      <c r="D307" s="243" t="s">
        <v>253</v>
      </c>
      <c r="E307" s="244" t="s">
        <v>476</v>
      </c>
      <c r="F307" s="245" t="s">
        <v>477</v>
      </c>
      <c r="G307" s="246" t="s">
        <v>149</v>
      </c>
      <c r="H307" s="247">
        <v>1.3999999999999999</v>
      </c>
      <c r="I307" s="248"/>
      <c r="J307" s="247">
        <f>ROUND(I307*H307,2)</f>
        <v>0</v>
      </c>
      <c r="K307" s="245" t="s">
        <v>257</v>
      </c>
      <c r="L307" s="45"/>
      <c r="M307" s="249" t="s">
        <v>1</v>
      </c>
      <c r="N307" s="250" t="s">
        <v>41</v>
      </c>
      <c r="O307" s="92"/>
      <c r="P307" s="251">
        <f>O307*H307</f>
        <v>0</v>
      </c>
      <c r="Q307" s="251">
        <v>0.17818000000000001</v>
      </c>
      <c r="R307" s="251">
        <f>Q307*H307</f>
        <v>0.24945199999999998</v>
      </c>
      <c r="S307" s="251">
        <v>0</v>
      </c>
      <c r="T307" s="252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53" t="s">
        <v>258</v>
      </c>
      <c r="AT307" s="253" t="s">
        <v>253</v>
      </c>
      <c r="AU307" s="253" t="s">
        <v>86</v>
      </c>
      <c r="AY307" s="18" t="s">
        <v>251</v>
      </c>
      <c r="BE307" s="254">
        <f>IF(N307="základní",J307,0)</f>
        <v>0</v>
      </c>
      <c r="BF307" s="254">
        <f>IF(N307="snížená",J307,0)</f>
        <v>0</v>
      </c>
      <c r="BG307" s="254">
        <f>IF(N307="zákl. přenesená",J307,0)</f>
        <v>0</v>
      </c>
      <c r="BH307" s="254">
        <f>IF(N307="sníž. přenesená",J307,0)</f>
        <v>0</v>
      </c>
      <c r="BI307" s="254">
        <f>IF(N307="nulová",J307,0)</f>
        <v>0</v>
      </c>
      <c r="BJ307" s="18" t="s">
        <v>84</v>
      </c>
      <c r="BK307" s="254">
        <f>ROUND(I307*H307,2)</f>
        <v>0</v>
      </c>
      <c r="BL307" s="18" t="s">
        <v>258</v>
      </c>
      <c r="BM307" s="253" t="s">
        <v>478</v>
      </c>
    </row>
    <row r="308" s="13" customFormat="1">
      <c r="A308" s="13"/>
      <c r="B308" s="255"/>
      <c r="C308" s="256"/>
      <c r="D308" s="257" t="s">
        <v>260</v>
      </c>
      <c r="E308" s="258" t="s">
        <v>1</v>
      </c>
      <c r="F308" s="259" t="s">
        <v>479</v>
      </c>
      <c r="G308" s="256"/>
      <c r="H308" s="258" t="s">
        <v>1</v>
      </c>
      <c r="I308" s="260"/>
      <c r="J308" s="256"/>
      <c r="K308" s="256"/>
      <c r="L308" s="261"/>
      <c r="M308" s="262"/>
      <c r="N308" s="263"/>
      <c r="O308" s="263"/>
      <c r="P308" s="263"/>
      <c r="Q308" s="263"/>
      <c r="R308" s="263"/>
      <c r="S308" s="263"/>
      <c r="T308" s="26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5" t="s">
        <v>260</v>
      </c>
      <c r="AU308" s="265" t="s">
        <v>86</v>
      </c>
      <c r="AV308" s="13" t="s">
        <v>84</v>
      </c>
      <c r="AW308" s="13" t="s">
        <v>31</v>
      </c>
      <c r="AX308" s="13" t="s">
        <v>76</v>
      </c>
      <c r="AY308" s="265" t="s">
        <v>251</v>
      </c>
    </row>
    <row r="309" s="14" customFormat="1">
      <c r="A309" s="14"/>
      <c r="B309" s="266"/>
      <c r="C309" s="267"/>
      <c r="D309" s="257" t="s">
        <v>260</v>
      </c>
      <c r="E309" s="268" t="s">
        <v>1</v>
      </c>
      <c r="F309" s="269" t="s">
        <v>480</v>
      </c>
      <c r="G309" s="267"/>
      <c r="H309" s="270">
        <v>1.3400000000000001</v>
      </c>
      <c r="I309" s="271"/>
      <c r="J309" s="267"/>
      <c r="K309" s="267"/>
      <c r="L309" s="272"/>
      <c r="M309" s="273"/>
      <c r="N309" s="274"/>
      <c r="O309" s="274"/>
      <c r="P309" s="274"/>
      <c r="Q309" s="274"/>
      <c r="R309" s="274"/>
      <c r="S309" s="274"/>
      <c r="T309" s="27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76" t="s">
        <v>260</v>
      </c>
      <c r="AU309" s="276" t="s">
        <v>86</v>
      </c>
      <c r="AV309" s="14" t="s">
        <v>86</v>
      </c>
      <c r="AW309" s="14" t="s">
        <v>31</v>
      </c>
      <c r="AX309" s="14" t="s">
        <v>76</v>
      </c>
      <c r="AY309" s="276" t="s">
        <v>251</v>
      </c>
    </row>
    <row r="310" s="14" customFormat="1">
      <c r="A310" s="14"/>
      <c r="B310" s="266"/>
      <c r="C310" s="267"/>
      <c r="D310" s="257" t="s">
        <v>260</v>
      </c>
      <c r="E310" s="268" t="s">
        <v>1</v>
      </c>
      <c r="F310" s="269" t="s">
        <v>329</v>
      </c>
      <c r="G310" s="267"/>
      <c r="H310" s="270">
        <v>0.059999999999999998</v>
      </c>
      <c r="I310" s="271"/>
      <c r="J310" s="267"/>
      <c r="K310" s="267"/>
      <c r="L310" s="272"/>
      <c r="M310" s="273"/>
      <c r="N310" s="274"/>
      <c r="O310" s="274"/>
      <c r="P310" s="274"/>
      <c r="Q310" s="274"/>
      <c r="R310" s="274"/>
      <c r="S310" s="274"/>
      <c r="T310" s="27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76" t="s">
        <v>260</v>
      </c>
      <c r="AU310" s="276" t="s">
        <v>86</v>
      </c>
      <c r="AV310" s="14" t="s">
        <v>86</v>
      </c>
      <c r="AW310" s="14" t="s">
        <v>31</v>
      </c>
      <c r="AX310" s="14" t="s">
        <v>76</v>
      </c>
      <c r="AY310" s="276" t="s">
        <v>251</v>
      </c>
    </row>
    <row r="311" s="15" customFormat="1">
      <c r="A311" s="15"/>
      <c r="B311" s="277"/>
      <c r="C311" s="278"/>
      <c r="D311" s="257" t="s">
        <v>260</v>
      </c>
      <c r="E311" s="279" t="s">
        <v>1</v>
      </c>
      <c r="F311" s="280" t="s">
        <v>264</v>
      </c>
      <c r="G311" s="278"/>
      <c r="H311" s="281">
        <v>1.3999999999999999</v>
      </c>
      <c r="I311" s="282"/>
      <c r="J311" s="278"/>
      <c r="K311" s="278"/>
      <c r="L311" s="283"/>
      <c r="M311" s="284"/>
      <c r="N311" s="285"/>
      <c r="O311" s="285"/>
      <c r="P311" s="285"/>
      <c r="Q311" s="285"/>
      <c r="R311" s="285"/>
      <c r="S311" s="285"/>
      <c r="T311" s="286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87" t="s">
        <v>260</v>
      </c>
      <c r="AU311" s="287" t="s">
        <v>86</v>
      </c>
      <c r="AV311" s="15" t="s">
        <v>258</v>
      </c>
      <c r="AW311" s="15" t="s">
        <v>31</v>
      </c>
      <c r="AX311" s="15" t="s">
        <v>84</v>
      </c>
      <c r="AY311" s="287" t="s">
        <v>251</v>
      </c>
    </row>
    <row r="312" s="12" customFormat="1" ht="22.8" customHeight="1">
      <c r="A312" s="12"/>
      <c r="B312" s="227"/>
      <c r="C312" s="228"/>
      <c r="D312" s="229" t="s">
        <v>75</v>
      </c>
      <c r="E312" s="241" t="s">
        <v>287</v>
      </c>
      <c r="F312" s="241" t="s">
        <v>481</v>
      </c>
      <c r="G312" s="228"/>
      <c r="H312" s="228"/>
      <c r="I312" s="231"/>
      <c r="J312" s="242">
        <f>BK312</f>
        <v>0</v>
      </c>
      <c r="K312" s="228"/>
      <c r="L312" s="233"/>
      <c r="M312" s="234"/>
      <c r="N312" s="235"/>
      <c r="O312" s="235"/>
      <c r="P312" s="236">
        <f>P313+P388+P409+P474</f>
        <v>0</v>
      </c>
      <c r="Q312" s="235"/>
      <c r="R312" s="236">
        <f>R313+R388+R409+R474</f>
        <v>118.66396999999999</v>
      </c>
      <c r="S312" s="235"/>
      <c r="T312" s="237">
        <f>T313+T388+T409+T474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38" t="s">
        <v>84</v>
      </c>
      <c r="AT312" s="239" t="s">
        <v>75</v>
      </c>
      <c r="AU312" s="239" t="s">
        <v>84</v>
      </c>
      <c r="AY312" s="238" t="s">
        <v>251</v>
      </c>
      <c r="BK312" s="240">
        <f>BK313+BK388+BK409+BK474</f>
        <v>0</v>
      </c>
    </row>
    <row r="313" s="12" customFormat="1" ht="20.88" customHeight="1">
      <c r="A313" s="12"/>
      <c r="B313" s="227"/>
      <c r="C313" s="228"/>
      <c r="D313" s="229" t="s">
        <v>75</v>
      </c>
      <c r="E313" s="241" t="s">
        <v>482</v>
      </c>
      <c r="F313" s="241" t="s">
        <v>483</v>
      </c>
      <c r="G313" s="228"/>
      <c r="H313" s="228"/>
      <c r="I313" s="231"/>
      <c r="J313" s="242">
        <f>BK313</f>
        <v>0</v>
      </c>
      <c r="K313" s="228"/>
      <c r="L313" s="233"/>
      <c r="M313" s="234"/>
      <c r="N313" s="235"/>
      <c r="O313" s="235"/>
      <c r="P313" s="236">
        <f>SUM(P314:P387)</f>
        <v>0</v>
      </c>
      <c r="Q313" s="235"/>
      <c r="R313" s="236">
        <f>SUM(R314:R387)</f>
        <v>28.197289000000001</v>
      </c>
      <c r="S313" s="235"/>
      <c r="T313" s="237">
        <f>SUM(T314:T387)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38" t="s">
        <v>84</v>
      </c>
      <c r="AT313" s="239" t="s">
        <v>75</v>
      </c>
      <c r="AU313" s="239" t="s">
        <v>86</v>
      </c>
      <c r="AY313" s="238" t="s">
        <v>251</v>
      </c>
      <c r="BK313" s="240">
        <f>SUM(BK314:BK387)</f>
        <v>0</v>
      </c>
    </row>
    <row r="314" s="2" customFormat="1" ht="14.4" customHeight="1">
      <c r="A314" s="39"/>
      <c r="B314" s="40"/>
      <c r="C314" s="243" t="s">
        <v>484</v>
      </c>
      <c r="D314" s="243" t="s">
        <v>253</v>
      </c>
      <c r="E314" s="244" t="s">
        <v>485</v>
      </c>
      <c r="F314" s="245" t="s">
        <v>486</v>
      </c>
      <c r="G314" s="246" t="s">
        <v>369</v>
      </c>
      <c r="H314" s="247">
        <v>4</v>
      </c>
      <c r="I314" s="248"/>
      <c r="J314" s="247">
        <f>ROUND(I314*H314,2)</f>
        <v>0</v>
      </c>
      <c r="K314" s="245" t="s">
        <v>257</v>
      </c>
      <c r="L314" s="45"/>
      <c r="M314" s="249" t="s">
        <v>1</v>
      </c>
      <c r="N314" s="250" t="s">
        <v>41</v>
      </c>
      <c r="O314" s="92"/>
      <c r="P314" s="251">
        <f>O314*H314</f>
        <v>0</v>
      </c>
      <c r="Q314" s="251">
        <v>0.029929999999999998</v>
      </c>
      <c r="R314" s="251">
        <f>Q314*H314</f>
        <v>0.11971999999999999</v>
      </c>
      <c r="S314" s="251">
        <v>0</v>
      </c>
      <c r="T314" s="252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53" t="s">
        <v>258</v>
      </c>
      <c r="AT314" s="253" t="s">
        <v>253</v>
      </c>
      <c r="AU314" s="253" t="s">
        <v>271</v>
      </c>
      <c r="AY314" s="18" t="s">
        <v>251</v>
      </c>
      <c r="BE314" s="254">
        <f>IF(N314="základní",J314,0)</f>
        <v>0</v>
      </c>
      <c r="BF314" s="254">
        <f>IF(N314="snížená",J314,0)</f>
        <v>0</v>
      </c>
      <c r="BG314" s="254">
        <f>IF(N314="zákl. přenesená",J314,0)</f>
        <v>0</v>
      </c>
      <c r="BH314" s="254">
        <f>IF(N314="sníž. přenesená",J314,0)</f>
        <v>0</v>
      </c>
      <c r="BI314" s="254">
        <f>IF(N314="nulová",J314,0)</f>
        <v>0</v>
      </c>
      <c r="BJ314" s="18" t="s">
        <v>84</v>
      </c>
      <c r="BK314" s="254">
        <f>ROUND(I314*H314,2)</f>
        <v>0</v>
      </c>
      <c r="BL314" s="18" t="s">
        <v>258</v>
      </c>
      <c r="BM314" s="253" t="s">
        <v>487</v>
      </c>
    </row>
    <row r="315" s="13" customFormat="1">
      <c r="A315" s="13"/>
      <c r="B315" s="255"/>
      <c r="C315" s="256"/>
      <c r="D315" s="257" t="s">
        <v>260</v>
      </c>
      <c r="E315" s="258" t="s">
        <v>1</v>
      </c>
      <c r="F315" s="259" t="s">
        <v>488</v>
      </c>
      <c r="G315" s="256"/>
      <c r="H315" s="258" t="s">
        <v>1</v>
      </c>
      <c r="I315" s="260"/>
      <c r="J315" s="256"/>
      <c r="K315" s="256"/>
      <c r="L315" s="261"/>
      <c r="M315" s="262"/>
      <c r="N315" s="263"/>
      <c r="O315" s="263"/>
      <c r="P315" s="263"/>
      <c r="Q315" s="263"/>
      <c r="R315" s="263"/>
      <c r="S315" s="263"/>
      <c r="T315" s="26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5" t="s">
        <v>260</v>
      </c>
      <c r="AU315" s="265" t="s">
        <v>271</v>
      </c>
      <c r="AV315" s="13" t="s">
        <v>84</v>
      </c>
      <c r="AW315" s="13" t="s">
        <v>31</v>
      </c>
      <c r="AX315" s="13" t="s">
        <v>76</v>
      </c>
      <c r="AY315" s="265" t="s">
        <v>251</v>
      </c>
    </row>
    <row r="316" s="14" customFormat="1">
      <c r="A316" s="14"/>
      <c r="B316" s="266"/>
      <c r="C316" s="267"/>
      <c r="D316" s="257" t="s">
        <v>260</v>
      </c>
      <c r="E316" s="268" t="s">
        <v>1</v>
      </c>
      <c r="F316" s="269" t="s">
        <v>258</v>
      </c>
      <c r="G316" s="267"/>
      <c r="H316" s="270">
        <v>4</v>
      </c>
      <c r="I316" s="271"/>
      <c r="J316" s="267"/>
      <c r="K316" s="267"/>
      <c r="L316" s="272"/>
      <c r="M316" s="273"/>
      <c r="N316" s="274"/>
      <c r="O316" s="274"/>
      <c r="P316" s="274"/>
      <c r="Q316" s="274"/>
      <c r="R316" s="274"/>
      <c r="S316" s="274"/>
      <c r="T316" s="27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76" t="s">
        <v>260</v>
      </c>
      <c r="AU316" s="276" t="s">
        <v>271</v>
      </c>
      <c r="AV316" s="14" t="s">
        <v>86</v>
      </c>
      <c r="AW316" s="14" t="s">
        <v>31</v>
      </c>
      <c r="AX316" s="14" t="s">
        <v>76</v>
      </c>
      <c r="AY316" s="276" t="s">
        <v>251</v>
      </c>
    </row>
    <row r="317" s="15" customFormat="1">
      <c r="A317" s="15"/>
      <c r="B317" s="277"/>
      <c r="C317" s="278"/>
      <c r="D317" s="257" t="s">
        <v>260</v>
      </c>
      <c r="E317" s="279" t="s">
        <v>1</v>
      </c>
      <c r="F317" s="280" t="s">
        <v>264</v>
      </c>
      <c r="G317" s="278"/>
      <c r="H317" s="281">
        <v>4</v>
      </c>
      <c r="I317" s="282"/>
      <c r="J317" s="278"/>
      <c r="K317" s="278"/>
      <c r="L317" s="283"/>
      <c r="M317" s="284"/>
      <c r="N317" s="285"/>
      <c r="O317" s="285"/>
      <c r="P317" s="285"/>
      <c r="Q317" s="285"/>
      <c r="R317" s="285"/>
      <c r="S317" s="285"/>
      <c r="T317" s="286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87" t="s">
        <v>260</v>
      </c>
      <c r="AU317" s="287" t="s">
        <v>271</v>
      </c>
      <c r="AV317" s="15" t="s">
        <v>258</v>
      </c>
      <c r="AW317" s="15" t="s">
        <v>31</v>
      </c>
      <c r="AX317" s="15" t="s">
        <v>84</v>
      </c>
      <c r="AY317" s="287" t="s">
        <v>251</v>
      </c>
    </row>
    <row r="318" s="2" customFormat="1" ht="22.2" customHeight="1">
      <c r="A318" s="39"/>
      <c r="B318" s="40"/>
      <c r="C318" s="243" t="s">
        <v>177</v>
      </c>
      <c r="D318" s="243" t="s">
        <v>253</v>
      </c>
      <c r="E318" s="244" t="s">
        <v>489</v>
      </c>
      <c r="F318" s="245" t="s">
        <v>490</v>
      </c>
      <c r="G318" s="246" t="s">
        <v>149</v>
      </c>
      <c r="H318" s="247">
        <v>172.30000000000001</v>
      </c>
      <c r="I318" s="248"/>
      <c r="J318" s="247">
        <f>ROUND(I318*H318,2)</f>
        <v>0</v>
      </c>
      <c r="K318" s="245" t="s">
        <v>257</v>
      </c>
      <c r="L318" s="45"/>
      <c r="M318" s="249" t="s">
        <v>1</v>
      </c>
      <c r="N318" s="250" t="s">
        <v>41</v>
      </c>
      <c r="O318" s="92"/>
      <c r="P318" s="251">
        <f>O318*H318</f>
        <v>0</v>
      </c>
      <c r="Q318" s="251">
        <v>0.017600000000000001</v>
      </c>
      <c r="R318" s="251">
        <f>Q318*H318</f>
        <v>3.0324800000000005</v>
      </c>
      <c r="S318" s="251">
        <v>0</v>
      </c>
      <c r="T318" s="252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53" t="s">
        <v>258</v>
      </c>
      <c r="AT318" s="253" t="s">
        <v>253</v>
      </c>
      <c r="AU318" s="253" t="s">
        <v>271</v>
      </c>
      <c r="AY318" s="18" t="s">
        <v>251</v>
      </c>
      <c r="BE318" s="254">
        <f>IF(N318="základní",J318,0)</f>
        <v>0</v>
      </c>
      <c r="BF318" s="254">
        <f>IF(N318="snížená",J318,0)</f>
        <v>0</v>
      </c>
      <c r="BG318" s="254">
        <f>IF(N318="zákl. přenesená",J318,0)</f>
        <v>0</v>
      </c>
      <c r="BH318" s="254">
        <f>IF(N318="sníž. přenesená",J318,0)</f>
        <v>0</v>
      </c>
      <c r="BI318" s="254">
        <f>IF(N318="nulová",J318,0)</f>
        <v>0</v>
      </c>
      <c r="BJ318" s="18" t="s">
        <v>84</v>
      </c>
      <c r="BK318" s="254">
        <f>ROUND(I318*H318,2)</f>
        <v>0</v>
      </c>
      <c r="BL318" s="18" t="s">
        <v>258</v>
      </c>
      <c r="BM318" s="253" t="s">
        <v>491</v>
      </c>
    </row>
    <row r="319" s="13" customFormat="1">
      <c r="A319" s="13"/>
      <c r="B319" s="255"/>
      <c r="C319" s="256"/>
      <c r="D319" s="257" t="s">
        <v>260</v>
      </c>
      <c r="E319" s="258" t="s">
        <v>1</v>
      </c>
      <c r="F319" s="259" t="s">
        <v>492</v>
      </c>
      <c r="G319" s="256"/>
      <c r="H319" s="258" t="s">
        <v>1</v>
      </c>
      <c r="I319" s="260"/>
      <c r="J319" s="256"/>
      <c r="K319" s="256"/>
      <c r="L319" s="261"/>
      <c r="M319" s="262"/>
      <c r="N319" s="263"/>
      <c r="O319" s="263"/>
      <c r="P319" s="263"/>
      <c r="Q319" s="263"/>
      <c r="R319" s="263"/>
      <c r="S319" s="263"/>
      <c r="T319" s="26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5" t="s">
        <v>260</v>
      </c>
      <c r="AU319" s="265" t="s">
        <v>271</v>
      </c>
      <c r="AV319" s="13" t="s">
        <v>84</v>
      </c>
      <c r="AW319" s="13" t="s">
        <v>31</v>
      </c>
      <c r="AX319" s="13" t="s">
        <v>76</v>
      </c>
      <c r="AY319" s="265" t="s">
        <v>251</v>
      </c>
    </row>
    <row r="320" s="14" customFormat="1">
      <c r="A320" s="14"/>
      <c r="B320" s="266"/>
      <c r="C320" s="267"/>
      <c r="D320" s="257" t="s">
        <v>260</v>
      </c>
      <c r="E320" s="268" t="s">
        <v>1</v>
      </c>
      <c r="F320" s="269" t="s">
        <v>493</v>
      </c>
      <c r="G320" s="267"/>
      <c r="H320" s="270">
        <v>11.800000000000001</v>
      </c>
      <c r="I320" s="271"/>
      <c r="J320" s="267"/>
      <c r="K320" s="267"/>
      <c r="L320" s="272"/>
      <c r="M320" s="273"/>
      <c r="N320" s="274"/>
      <c r="O320" s="274"/>
      <c r="P320" s="274"/>
      <c r="Q320" s="274"/>
      <c r="R320" s="274"/>
      <c r="S320" s="274"/>
      <c r="T320" s="27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76" t="s">
        <v>260</v>
      </c>
      <c r="AU320" s="276" t="s">
        <v>271</v>
      </c>
      <c r="AV320" s="14" t="s">
        <v>86</v>
      </c>
      <c r="AW320" s="14" t="s">
        <v>31</v>
      </c>
      <c r="AX320" s="14" t="s">
        <v>76</v>
      </c>
      <c r="AY320" s="276" t="s">
        <v>251</v>
      </c>
    </row>
    <row r="321" s="14" customFormat="1">
      <c r="A321" s="14"/>
      <c r="B321" s="266"/>
      <c r="C321" s="267"/>
      <c r="D321" s="257" t="s">
        <v>260</v>
      </c>
      <c r="E321" s="268" t="s">
        <v>1</v>
      </c>
      <c r="F321" s="269" t="s">
        <v>494</v>
      </c>
      <c r="G321" s="267"/>
      <c r="H321" s="270">
        <v>160.5</v>
      </c>
      <c r="I321" s="271"/>
      <c r="J321" s="267"/>
      <c r="K321" s="267"/>
      <c r="L321" s="272"/>
      <c r="M321" s="273"/>
      <c r="N321" s="274"/>
      <c r="O321" s="274"/>
      <c r="P321" s="274"/>
      <c r="Q321" s="274"/>
      <c r="R321" s="274"/>
      <c r="S321" s="274"/>
      <c r="T321" s="27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76" t="s">
        <v>260</v>
      </c>
      <c r="AU321" s="276" t="s">
        <v>271</v>
      </c>
      <c r="AV321" s="14" t="s">
        <v>86</v>
      </c>
      <c r="AW321" s="14" t="s">
        <v>31</v>
      </c>
      <c r="AX321" s="14" t="s">
        <v>76</v>
      </c>
      <c r="AY321" s="276" t="s">
        <v>251</v>
      </c>
    </row>
    <row r="322" s="15" customFormat="1">
      <c r="A322" s="15"/>
      <c r="B322" s="277"/>
      <c r="C322" s="278"/>
      <c r="D322" s="257" t="s">
        <v>260</v>
      </c>
      <c r="E322" s="279" t="s">
        <v>187</v>
      </c>
      <c r="F322" s="280" t="s">
        <v>264</v>
      </c>
      <c r="G322" s="278"/>
      <c r="H322" s="281">
        <v>172.30000000000001</v>
      </c>
      <c r="I322" s="282"/>
      <c r="J322" s="278"/>
      <c r="K322" s="278"/>
      <c r="L322" s="283"/>
      <c r="M322" s="284"/>
      <c r="N322" s="285"/>
      <c r="O322" s="285"/>
      <c r="P322" s="285"/>
      <c r="Q322" s="285"/>
      <c r="R322" s="285"/>
      <c r="S322" s="285"/>
      <c r="T322" s="286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87" t="s">
        <v>260</v>
      </c>
      <c r="AU322" s="287" t="s">
        <v>271</v>
      </c>
      <c r="AV322" s="15" t="s">
        <v>258</v>
      </c>
      <c r="AW322" s="15" t="s">
        <v>31</v>
      </c>
      <c r="AX322" s="15" t="s">
        <v>84</v>
      </c>
      <c r="AY322" s="287" t="s">
        <v>251</v>
      </c>
    </row>
    <row r="323" s="2" customFormat="1" ht="22.2" customHeight="1">
      <c r="A323" s="39"/>
      <c r="B323" s="40"/>
      <c r="C323" s="243" t="s">
        <v>495</v>
      </c>
      <c r="D323" s="243" t="s">
        <v>253</v>
      </c>
      <c r="E323" s="244" t="s">
        <v>496</v>
      </c>
      <c r="F323" s="245" t="s">
        <v>497</v>
      </c>
      <c r="G323" s="246" t="s">
        <v>149</v>
      </c>
      <c r="H323" s="247">
        <v>49.509999999999998</v>
      </c>
      <c r="I323" s="248"/>
      <c r="J323" s="247">
        <f>ROUND(I323*H323,2)</f>
        <v>0</v>
      </c>
      <c r="K323" s="245" t="s">
        <v>257</v>
      </c>
      <c r="L323" s="45"/>
      <c r="M323" s="249" t="s">
        <v>1</v>
      </c>
      <c r="N323" s="250" t="s">
        <v>41</v>
      </c>
      <c r="O323" s="92"/>
      <c r="P323" s="251">
        <f>O323*H323</f>
        <v>0</v>
      </c>
      <c r="Q323" s="251">
        <v>0.017600000000000001</v>
      </c>
      <c r="R323" s="251">
        <f>Q323*H323</f>
        <v>0.87137600000000004</v>
      </c>
      <c r="S323" s="251">
        <v>0</v>
      </c>
      <c r="T323" s="252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53" t="s">
        <v>258</v>
      </c>
      <c r="AT323" s="253" t="s">
        <v>253</v>
      </c>
      <c r="AU323" s="253" t="s">
        <v>271</v>
      </c>
      <c r="AY323" s="18" t="s">
        <v>251</v>
      </c>
      <c r="BE323" s="254">
        <f>IF(N323="základní",J323,0)</f>
        <v>0</v>
      </c>
      <c r="BF323" s="254">
        <f>IF(N323="snížená",J323,0)</f>
        <v>0</v>
      </c>
      <c r="BG323" s="254">
        <f>IF(N323="zákl. přenesená",J323,0)</f>
        <v>0</v>
      </c>
      <c r="BH323" s="254">
        <f>IF(N323="sníž. přenesená",J323,0)</f>
        <v>0</v>
      </c>
      <c r="BI323" s="254">
        <f>IF(N323="nulová",J323,0)</f>
        <v>0</v>
      </c>
      <c r="BJ323" s="18" t="s">
        <v>84</v>
      </c>
      <c r="BK323" s="254">
        <f>ROUND(I323*H323,2)</f>
        <v>0</v>
      </c>
      <c r="BL323" s="18" t="s">
        <v>258</v>
      </c>
      <c r="BM323" s="253" t="s">
        <v>498</v>
      </c>
    </row>
    <row r="324" s="14" customFormat="1">
      <c r="A324" s="14"/>
      <c r="B324" s="266"/>
      <c r="C324" s="267"/>
      <c r="D324" s="257" t="s">
        <v>260</v>
      </c>
      <c r="E324" s="268" t="s">
        <v>1</v>
      </c>
      <c r="F324" s="269" t="s">
        <v>499</v>
      </c>
      <c r="G324" s="267"/>
      <c r="H324" s="270">
        <v>54.649999999999999</v>
      </c>
      <c r="I324" s="271"/>
      <c r="J324" s="267"/>
      <c r="K324" s="267"/>
      <c r="L324" s="272"/>
      <c r="M324" s="273"/>
      <c r="N324" s="274"/>
      <c r="O324" s="274"/>
      <c r="P324" s="274"/>
      <c r="Q324" s="274"/>
      <c r="R324" s="274"/>
      <c r="S324" s="274"/>
      <c r="T324" s="27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76" t="s">
        <v>260</v>
      </c>
      <c r="AU324" s="276" t="s">
        <v>271</v>
      </c>
      <c r="AV324" s="14" t="s">
        <v>86</v>
      </c>
      <c r="AW324" s="14" t="s">
        <v>31</v>
      </c>
      <c r="AX324" s="14" t="s">
        <v>76</v>
      </c>
      <c r="AY324" s="276" t="s">
        <v>251</v>
      </c>
    </row>
    <row r="325" s="14" customFormat="1">
      <c r="A325" s="14"/>
      <c r="B325" s="266"/>
      <c r="C325" s="267"/>
      <c r="D325" s="257" t="s">
        <v>260</v>
      </c>
      <c r="E325" s="268" t="s">
        <v>1</v>
      </c>
      <c r="F325" s="269" t="s">
        <v>500</v>
      </c>
      <c r="G325" s="267"/>
      <c r="H325" s="270">
        <v>-8.8000000000000007</v>
      </c>
      <c r="I325" s="271"/>
      <c r="J325" s="267"/>
      <c r="K325" s="267"/>
      <c r="L325" s="272"/>
      <c r="M325" s="273"/>
      <c r="N325" s="274"/>
      <c r="O325" s="274"/>
      <c r="P325" s="274"/>
      <c r="Q325" s="274"/>
      <c r="R325" s="274"/>
      <c r="S325" s="274"/>
      <c r="T325" s="27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76" t="s">
        <v>260</v>
      </c>
      <c r="AU325" s="276" t="s">
        <v>271</v>
      </c>
      <c r="AV325" s="14" t="s">
        <v>86</v>
      </c>
      <c r="AW325" s="14" t="s">
        <v>31</v>
      </c>
      <c r="AX325" s="14" t="s">
        <v>76</v>
      </c>
      <c r="AY325" s="276" t="s">
        <v>251</v>
      </c>
    </row>
    <row r="326" s="14" customFormat="1">
      <c r="A326" s="14"/>
      <c r="B326" s="266"/>
      <c r="C326" s="267"/>
      <c r="D326" s="257" t="s">
        <v>260</v>
      </c>
      <c r="E326" s="268" t="s">
        <v>1</v>
      </c>
      <c r="F326" s="269" t="s">
        <v>501</v>
      </c>
      <c r="G326" s="267"/>
      <c r="H326" s="270">
        <v>3.6600000000000001</v>
      </c>
      <c r="I326" s="271"/>
      <c r="J326" s="267"/>
      <c r="K326" s="267"/>
      <c r="L326" s="272"/>
      <c r="M326" s="273"/>
      <c r="N326" s="274"/>
      <c r="O326" s="274"/>
      <c r="P326" s="274"/>
      <c r="Q326" s="274"/>
      <c r="R326" s="274"/>
      <c r="S326" s="274"/>
      <c r="T326" s="27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76" t="s">
        <v>260</v>
      </c>
      <c r="AU326" s="276" t="s">
        <v>271</v>
      </c>
      <c r="AV326" s="14" t="s">
        <v>86</v>
      </c>
      <c r="AW326" s="14" t="s">
        <v>31</v>
      </c>
      <c r="AX326" s="14" t="s">
        <v>76</v>
      </c>
      <c r="AY326" s="276" t="s">
        <v>251</v>
      </c>
    </row>
    <row r="327" s="2" customFormat="1" ht="14.4" customHeight="1">
      <c r="A327" s="39"/>
      <c r="B327" s="40"/>
      <c r="C327" s="243" t="s">
        <v>502</v>
      </c>
      <c r="D327" s="243" t="s">
        <v>253</v>
      </c>
      <c r="E327" s="244" t="s">
        <v>503</v>
      </c>
      <c r="F327" s="245" t="s">
        <v>504</v>
      </c>
      <c r="G327" s="246" t="s">
        <v>149</v>
      </c>
      <c r="H327" s="247">
        <v>239.80000000000001</v>
      </c>
      <c r="I327" s="248"/>
      <c r="J327" s="247">
        <f>ROUND(I327*H327,2)</f>
        <v>0</v>
      </c>
      <c r="K327" s="245" t="s">
        <v>257</v>
      </c>
      <c r="L327" s="45"/>
      <c r="M327" s="249" t="s">
        <v>1</v>
      </c>
      <c r="N327" s="250" t="s">
        <v>41</v>
      </c>
      <c r="O327" s="92"/>
      <c r="P327" s="251">
        <f>O327*H327</f>
        <v>0</v>
      </c>
      <c r="Q327" s="251">
        <v>0.020480000000000002</v>
      </c>
      <c r="R327" s="251">
        <f>Q327*H327</f>
        <v>4.9111040000000008</v>
      </c>
      <c r="S327" s="251">
        <v>0</v>
      </c>
      <c r="T327" s="252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53" t="s">
        <v>258</v>
      </c>
      <c r="AT327" s="253" t="s">
        <v>253</v>
      </c>
      <c r="AU327" s="253" t="s">
        <v>271</v>
      </c>
      <c r="AY327" s="18" t="s">
        <v>251</v>
      </c>
      <c r="BE327" s="254">
        <f>IF(N327="základní",J327,0)</f>
        <v>0</v>
      </c>
      <c r="BF327" s="254">
        <f>IF(N327="snížená",J327,0)</f>
        <v>0</v>
      </c>
      <c r="BG327" s="254">
        <f>IF(N327="zákl. přenesená",J327,0)</f>
        <v>0</v>
      </c>
      <c r="BH327" s="254">
        <f>IF(N327="sníž. přenesená",J327,0)</f>
        <v>0</v>
      </c>
      <c r="BI327" s="254">
        <f>IF(N327="nulová",J327,0)</f>
        <v>0</v>
      </c>
      <c r="BJ327" s="18" t="s">
        <v>84</v>
      </c>
      <c r="BK327" s="254">
        <f>ROUND(I327*H327,2)</f>
        <v>0</v>
      </c>
      <c r="BL327" s="18" t="s">
        <v>258</v>
      </c>
      <c r="BM327" s="253" t="s">
        <v>505</v>
      </c>
    </row>
    <row r="328" s="13" customFormat="1">
      <c r="A328" s="13"/>
      <c r="B328" s="255"/>
      <c r="C328" s="256"/>
      <c r="D328" s="257" t="s">
        <v>260</v>
      </c>
      <c r="E328" s="258" t="s">
        <v>1</v>
      </c>
      <c r="F328" s="259" t="s">
        <v>506</v>
      </c>
      <c r="G328" s="256"/>
      <c r="H328" s="258" t="s">
        <v>1</v>
      </c>
      <c r="I328" s="260"/>
      <c r="J328" s="256"/>
      <c r="K328" s="256"/>
      <c r="L328" s="261"/>
      <c r="M328" s="262"/>
      <c r="N328" s="263"/>
      <c r="O328" s="263"/>
      <c r="P328" s="263"/>
      <c r="Q328" s="263"/>
      <c r="R328" s="263"/>
      <c r="S328" s="263"/>
      <c r="T328" s="26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5" t="s">
        <v>260</v>
      </c>
      <c r="AU328" s="265" t="s">
        <v>271</v>
      </c>
      <c r="AV328" s="13" t="s">
        <v>84</v>
      </c>
      <c r="AW328" s="13" t="s">
        <v>31</v>
      </c>
      <c r="AX328" s="13" t="s">
        <v>76</v>
      </c>
      <c r="AY328" s="265" t="s">
        <v>251</v>
      </c>
    </row>
    <row r="329" s="14" customFormat="1">
      <c r="A329" s="14"/>
      <c r="B329" s="266"/>
      <c r="C329" s="267"/>
      <c r="D329" s="257" t="s">
        <v>260</v>
      </c>
      <c r="E329" s="268" t="s">
        <v>1</v>
      </c>
      <c r="F329" s="269" t="s">
        <v>507</v>
      </c>
      <c r="G329" s="267"/>
      <c r="H329" s="270">
        <v>164</v>
      </c>
      <c r="I329" s="271"/>
      <c r="J329" s="267"/>
      <c r="K329" s="267"/>
      <c r="L329" s="272"/>
      <c r="M329" s="273"/>
      <c r="N329" s="274"/>
      <c r="O329" s="274"/>
      <c r="P329" s="274"/>
      <c r="Q329" s="274"/>
      <c r="R329" s="274"/>
      <c r="S329" s="274"/>
      <c r="T329" s="27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76" t="s">
        <v>260</v>
      </c>
      <c r="AU329" s="276" t="s">
        <v>271</v>
      </c>
      <c r="AV329" s="14" t="s">
        <v>86</v>
      </c>
      <c r="AW329" s="14" t="s">
        <v>31</v>
      </c>
      <c r="AX329" s="14" t="s">
        <v>76</v>
      </c>
      <c r="AY329" s="276" t="s">
        <v>251</v>
      </c>
    </row>
    <row r="330" s="13" customFormat="1">
      <c r="A330" s="13"/>
      <c r="B330" s="255"/>
      <c r="C330" s="256"/>
      <c r="D330" s="257" t="s">
        <v>260</v>
      </c>
      <c r="E330" s="258" t="s">
        <v>1</v>
      </c>
      <c r="F330" s="259" t="s">
        <v>508</v>
      </c>
      <c r="G330" s="256"/>
      <c r="H330" s="258" t="s">
        <v>1</v>
      </c>
      <c r="I330" s="260"/>
      <c r="J330" s="256"/>
      <c r="K330" s="256"/>
      <c r="L330" s="261"/>
      <c r="M330" s="262"/>
      <c r="N330" s="263"/>
      <c r="O330" s="263"/>
      <c r="P330" s="263"/>
      <c r="Q330" s="263"/>
      <c r="R330" s="263"/>
      <c r="S330" s="263"/>
      <c r="T330" s="26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65" t="s">
        <v>260</v>
      </c>
      <c r="AU330" s="265" t="s">
        <v>271</v>
      </c>
      <c r="AV330" s="13" t="s">
        <v>84</v>
      </c>
      <c r="AW330" s="13" t="s">
        <v>31</v>
      </c>
      <c r="AX330" s="13" t="s">
        <v>76</v>
      </c>
      <c r="AY330" s="265" t="s">
        <v>251</v>
      </c>
    </row>
    <row r="331" s="14" customFormat="1">
      <c r="A331" s="14"/>
      <c r="B331" s="266"/>
      <c r="C331" s="267"/>
      <c r="D331" s="257" t="s">
        <v>260</v>
      </c>
      <c r="E331" s="268" t="s">
        <v>1</v>
      </c>
      <c r="F331" s="269" t="s">
        <v>509</v>
      </c>
      <c r="G331" s="267"/>
      <c r="H331" s="270">
        <v>75.799999999999997</v>
      </c>
      <c r="I331" s="271"/>
      <c r="J331" s="267"/>
      <c r="K331" s="267"/>
      <c r="L331" s="272"/>
      <c r="M331" s="273"/>
      <c r="N331" s="274"/>
      <c r="O331" s="274"/>
      <c r="P331" s="274"/>
      <c r="Q331" s="274"/>
      <c r="R331" s="274"/>
      <c r="S331" s="274"/>
      <c r="T331" s="27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76" t="s">
        <v>260</v>
      </c>
      <c r="AU331" s="276" t="s">
        <v>271</v>
      </c>
      <c r="AV331" s="14" t="s">
        <v>86</v>
      </c>
      <c r="AW331" s="14" t="s">
        <v>31</v>
      </c>
      <c r="AX331" s="14" t="s">
        <v>76</v>
      </c>
      <c r="AY331" s="276" t="s">
        <v>251</v>
      </c>
    </row>
    <row r="332" s="15" customFormat="1">
      <c r="A332" s="15"/>
      <c r="B332" s="277"/>
      <c r="C332" s="278"/>
      <c r="D332" s="257" t="s">
        <v>260</v>
      </c>
      <c r="E332" s="279" t="s">
        <v>1</v>
      </c>
      <c r="F332" s="280" t="s">
        <v>264</v>
      </c>
      <c r="G332" s="278"/>
      <c r="H332" s="281">
        <v>239.80000000000001</v>
      </c>
      <c r="I332" s="282"/>
      <c r="J332" s="278"/>
      <c r="K332" s="278"/>
      <c r="L332" s="283"/>
      <c r="M332" s="284"/>
      <c r="N332" s="285"/>
      <c r="O332" s="285"/>
      <c r="P332" s="285"/>
      <c r="Q332" s="285"/>
      <c r="R332" s="285"/>
      <c r="S332" s="285"/>
      <c r="T332" s="286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87" t="s">
        <v>260</v>
      </c>
      <c r="AU332" s="287" t="s">
        <v>271</v>
      </c>
      <c r="AV332" s="15" t="s">
        <v>258</v>
      </c>
      <c r="AW332" s="15" t="s">
        <v>31</v>
      </c>
      <c r="AX332" s="15" t="s">
        <v>84</v>
      </c>
      <c r="AY332" s="287" t="s">
        <v>251</v>
      </c>
    </row>
    <row r="333" s="2" customFormat="1" ht="14.4" customHeight="1">
      <c r="A333" s="39"/>
      <c r="B333" s="40"/>
      <c r="C333" s="243" t="s">
        <v>510</v>
      </c>
      <c r="D333" s="243" t="s">
        <v>253</v>
      </c>
      <c r="E333" s="244" t="s">
        <v>511</v>
      </c>
      <c r="F333" s="245" t="s">
        <v>512</v>
      </c>
      <c r="G333" s="246" t="s">
        <v>149</v>
      </c>
      <c r="H333" s="247">
        <v>239.80000000000001</v>
      </c>
      <c r="I333" s="248"/>
      <c r="J333" s="247">
        <f>ROUND(I333*H333,2)</f>
        <v>0</v>
      </c>
      <c r="K333" s="245" t="s">
        <v>257</v>
      </c>
      <c r="L333" s="45"/>
      <c r="M333" s="249" t="s">
        <v>1</v>
      </c>
      <c r="N333" s="250" t="s">
        <v>41</v>
      </c>
      <c r="O333" s="92"/>
      <c r="P333" s="251">
        <f>O333*H333</f>
        <v>0</v>
      </c>
      <c r="Q333" s="251">
        <v>0.010500000000000001</v>
      </c>
      <c r="R333" s="251">
        <f>Q333*H333</f>
        <v>2.5179000000000005</v>
      </c>
      <c r="S333" s="251">
        <v>0</v>
      </c>
      <c r="T333" s="252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53" t="s">
        <v>258</v>
      </c>
      <c r="AT333" s="253" t="s">
        <v>253</v>
      </c>
      <c r="AU333" s="253" t="s">
        <v>271</v>
      </c>
      <c r="AY333" s="18" t="s">
        <v>251</v>
      </c>
      <c r="BE333" s="254">
        <f>IF(N333="základní",J333,0)</f>
        <v>0</v>
      </c>
      <c r="BF333" s="254">
        <f>IF(N333="snížená",J333,0)</f>
        <v>0</v>
      </c>
      <c r="BG333" s="254">
        <f>IF(N333="zákl. přenesená",J333,0)</f>
        <v>0</v>
      </c>
      <c r="BH333" s="254">
        <f>IF(N333="sníž. přenesená",J333,0)</f>
        <v>0</v>
      </c>
      <c r="BI333" s="254">
        <f>IF(N333="nulová",J333,0)</f>
        <v>0</v>
      </c>
      <c r="BJ333" s="18" t="s">
        <v>84</v>
      </c>
      <c r="BK333" s="254">
        <f>ROUND(I333*H333,2)</f>
        <v>0</v>
      </c>
      <c r="BL333" s="18" t="s">
        <v>258</v>
      </c>
      <c r="BM333" s="253" t="s">
        <v>513</v>
      </c>
    </row>
    <row r="334" s="2" customFormat="1" ht="14.4" customHeight="1">
      <c r="A334" s="39"/>
      <c r="B334" s="40"/>
      <c r="C334" s="243" t="s">
        <v>514</v>
      </c>
      <c r="D334" s="243" t="s">
        <v>253</v>
      </c>
      <c r="E334" s="244" t="s">
        <v>515</v>
      </c>
      <c r="F334" s="245" t="s">
        <v>516</v>
      </c>
      <c r="G334" s="246" t="s">
        <v>149</v>
      </c>
      <c r="H334" s="247">
        <v>164</v>
      </c>
      <c r="I334" s="248"/>
      <c r="J334" s="247">
        <f>ROUND(I334*H334,2)</f>
        <v>0</v>
      </c>
      <c r="K334" s="245" t="s">
        <v>257</v>
      </c>
      <c r="L334" s="45"/>
      <c r="M334" s="249" t="s">
        <v>1</v>
      </c>
      <c r="N334" s="250" t="s">
        <v>41</v>
      </c>
      <c r="O334" s="92"/>
      <c r="P334" s="251">
        <f>O334*H334</f>
        <v>0</v>
      </c>
      <c r="Q334" s="251">
        <v>0.00125</v>
      </c>
      <c r="R334" s="251">
        <f>Q334*H334</f>
        <v>0.20500000000000002</v>
      </c>
      <c r="S334" s="251">
        <v>0</v>
      </c>
      <c r="T334" s="252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53" t="s">
        <v>258</v>
      </c>
      <c r="AT334" s="253" t="s">
        <v>253</v>
      </c>
      <c r="AU334" s="253" t="s">
        <v>271</v>
      </c>
      <c r="AY334" s="18" t="s">
        <v>251</v>
      </c>
      <c r="BE334" s="254">
        <f>IF(N334="základní",J334,0)</f>
        <v>0</v>
      </c>
      <c r="BF334" s="254">
        <f>IF(N334="snížená",J334,0)</f>
        <v>0</v>
      </c>
      <c r="BG334" s="254">
        <f>IF(N334="zákl. přenesená",J334,0)</f>
        <v>0</v>
      </c>
      <c r="BH334" s="254">
        <f>IF(N334="sníž. přenesená",J334,0)</f>
        <v>0</v>
      </c>
      <c r="BI334" s="254">
        <f>IF(N334="nulová",J334,0)</f>
        <v>0</v>
      </c>
      <c r="BJ334" s="18" t="s">
        <v>84</v>
      </c>
      <c r="BK334" s="254">
        <f>ROUND(I334*H334,2)</f>
        <v>0</v>
      </c>
      <c r="BL334" s="18" t="s">
        <v>258</v>
      </c>
      <c r="BM334" s="253" t="s">
        <v>517</v>
      </c>
    </row>
    <row r="335" s="13" customFormat="1">
      <c r="A335" s="13"/>
      <c r="B335" s="255"/>
      <c r="C335" s="256"/>
      <c r="D335" s="257" t="s">
        <v>260</v>
      </c>
      <c r="E335" s="258" t="s">
        <v>1</v>
      </c>
      <c r="F335" s="259" t="s">
        <v>506</v>
      </c>
      <c r="G335" s="256"/>
      <c r="H335" s="258" t="s">
        <v>1</v>
      </c>
      <c r="I335" s="260"/>
      <c r="J335" s="256"/>
      <c r="K335" s="256"/>
      <c r="L335" s="261"/>
      <c r="M335" s="262"/>
      <c r="N335" s="263"/>
      <c r="O335" s="263"/>
      <c r="P335" s="263"/>
      <c r="Q335" s="263"/>
      <c r="R335" s="263"/>
      <c r="S335" s="263"/>
      <c r="T335" s="26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65" t="s">
        <v>260</v>
      </c>
      <c r="AU335" s="265" t="s">
        <v>271</v>
      </c>
      <c r="AV335" s="13" t="s">
        <v>84</v>
      </c>
      <c r="AW335" s="13" t="s">
        <v>31</v>
      </c>
      <c r="AX335" s="13" t="s">
        <v>76</v>
      </c>
      <c r="AY335" s="265" t="s">
        <v>251</v>
      </c>
    </row>
    <row r="336" s="14" customFormat="1">
      <c r="A336" s="14"/>
      <c r="B336" s="266"/>
      <c r="C336" s="267"/>
      <c r="D336" s="257" t="s">
        <v>260</v>
      </c>
      <c r="E336" s="268" t="s">
        <v>1</v>
      </c>
      <c r="F336" s="269" t="s">
        <v>507</v>
      </c>
      <c r="G336" s="267"/>
      <c r="H336" s="270">
        <v>164</v>
      </c>
      <c r="I336" s="271"/>
      <c r="J336" s="267"/>
      <c r="K336" s="267"/>
      <c r="L336" s="272"/>
      <c r="M336" s="273"/>
      <c r="N336" s="274"/>
      <c r="O336" s="274"/>
      <c r="P336" s="274"/>
      <c r="Q336" s="274"/>
      <c r="R336" s="274"/>
      <c r="S336" s="274"/>
      <c r="T336" s="27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76" t="s">
        <v>260</v>
      </c>
      <c r="AU336" s="276" t="s">
        <v>271</v>
      </c>
      <c r="AV336" s="14" t="s">
        <v>86</v>
      </c>
      <c r="AW336" s="14" t="s">
        <v>31</v>
      </c>
      <c r="AX336" s="14" t="s">
        <v>76</v>
      </c>
      <c r="AY336" s="276" t="s">
        <v>251</v>
      </c>
    </row>
    <row r="337" s="15" customFormat="1">
      <c r="A337" s="15"/>
      <c r="B337" s="277"/>
      <c r="C337" s="278"/>
      <c r="D337" s="257" t="s">
        <v>260</v>
      </c>
      <c r="E337" s="279" t="s">
        <v>1</v>
      </c>
      <c r="F337" s="280" t="s">
        <v>264</v>
      </c>
      <c r="G337" s="278"/>
      <c r="H337" s="281">
        <v>164</v>
      </c>
      <c r="I337" s="282"/>
      <c r="J337" s="278"/>
      <c r="K337" s="278"/>
      <c r="L337" s="283"/>
      <c r="M337" s="284"/>
      <c r="N337" s="285"/>
      <c r="O337" s="285"/>
      <c r="P337" s="285"/>
      <c r="Q337" s="285"/>
      <c r="R337" s="285"/>
      <c r="S337" s="285"/>
      <c r="T337" s="286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87" t="s">
        <v>260</v>
      </c>
      <c r="AU337" s="287" t="s">
        <v>271</v>
      </c>
      <c r="AV337" s="15" t="s">
        <v>258</v>
      </c>
      <c r="AW337" s="15" t="s">
        <v>31</v>
      </c>
      <c r="AX337" s="15" t="s">
        <v>84</v>
      </c>
      <c r="AY337" s="287" t="s">
        <v>251</v>
      </c>
    </row>
    <row r="338" s="2" customFormat="1" ht="14.4" customHeight="1">
      <c r="A338" s="39"/>
      <c r="B338" s="40"/>
      <c r="C338" s="243" t="s">
        <v>518</v>
      </c>
      <c r="D338" s="243" t="s">
        <v>253</v>
      </c>
      <c r="E338" s="244" t="s">
        <v>519</v>
      </c>
      <c r="F338" s="245" t="s">
        <v>520</v>
      </c>
      <c r="G338" s="246" t="s">
        <v>149</v>
      </c>
      <c r="H338" s="247">
        <v>298.80000000000001</v>
      </c>
      <c r="I338" s="248"/>
      <c r="J338" s="247">
        <f>ROUND(I338*H338,2)</f>
        <v>0</v>
      </c>
      <c r="K338" s="245" t="s">
        <v>257</v>
      </c>
      <c r="L338" s="45"/>
      <c r="M338" s="249" t="s">
        <v>1</v>
      </c>
      <c r="N338" s="250" t="s">
        <v>41</v>
      </c>
      <c r="O338" s="92"/>
      <c r="P338" s="251">
        <f>O338*H338</f>
        <v>0</v>
      </c>
      <c r="Q338" s="251">
        <v>0.0043800000000000002</v>
      </c>
      <c r="R338" s="251">
        <f>Q338*H338</f>
        <v>1.3087440000000001</v>
      </c>
      <c r="S338" s="251">
        <v>0</v>
      </c>
      <c r="T338" s="252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53" t="s">
        <v>258</v>
      </c>
      <c r="AT338" s="253" t="s">
        <v>253</v>
      </c>
      <c r="AU338" s="253" t="s">
        <v>271</v>
      </c>
      <c r="AY338" s="18" t="s">
        <v>251</v>
      </c>
      <c r="BE338" s="254">
        <f>IF(N338="základní",J338,0)</f>
        <v>0</v>
      </c>
      <c r="BF338" s="254">
        <f>IF(N338="snížená",J338,0)</f>
        <v>0</v>
      </c>
      <c r="BG338" s="254">
        <f>IF(N338="zákl. přenesená",J338,0)</f>
        <v>0</v>
      </c>
      <c r="BH338" s="254">
        <f>IF(N338="sníž. přenesená",J338,0)</f>
        <v>0</v>
      </c>
      <c r="BI338" s="254">
        <f>IF(N338="nulová",J338,0)</f>
        <v>0</v>
      </c>
      <c r="BJ338" s="18" t="s">
        <v>84</v>
      </c>
      <c r="BK338" s="254">
        <f>ROUND(I338*H338,2)</f>
        <v>0</v>
      </c>
      <c r="BL338" s="18" t="s">
        <v>258</v>
      </c>
      <c r="BM338" s="253" t="s">
        <v>521</v>
      </c>
    </row>
    <row r="339" s="13" customFormat="1">
      <c r="A339" s="13"/>
      <c r="B339" s="255"/>
      <c r="C339" s="256"/>
      <c r="D339" s="257" t="s">
        <v>260</v>
      </c>
      <c r="E339" s="258" t="s">
        <v>1</v>
      </c>
      <c r="F339" s="259" t="s">
        <v>522</v>
      </c>
      <c r="G339" s="256"/>
      <c r="H339" s="258" t="s">
        <v>1</v>
      </c>
      <c r="I339" s="260"/>
      <c r="J339" s="256"/>
      <c r="K339" s="256"/>
      <c r="L339" s="261"/>
      <c r="M339" s="262"/>
      <c r="N339" s="263"/>
      <c r="O339" s="263"/>
      <c r="P339" s="263"/>
      <c r="Q339" s="263"/>
      <c r="R339" s="263"/>
      <c r="S339" s="263"/>
      <c r="T339" s="26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5" t="s">
        <v>260</v>
      </c>
      <c r="AU339" s="265" t="s">
        <v>271</v>
      </c>
      <c r="AV339" s="13" t="s">
        <v>84</v>
      </c>
      <c r="AW339" s="13" t="s">
        <v>31</v>
      </c>
      <c r="AX339" s="13" t="s">
        <v>76</v>
      </c>
      <c r="AY339" s="265" t="s">
        <v>251</v>
      </c>
    </row>
    <row r="340" s="14" customFormat="1">
      <c r="A340" s="14"/>
      <c r="B340" s="266"/>
      <c r="C340" s="267"/>
      <c r="D340" s="257" t="s">
        <v>260</v>
      </c>
      <c r="E340" s="268" t="s">
        <v>1</v>
      </c>
      <c r="F340" s="269" t="s">
        <v>523</v>
      </c>
      <c r="G340" s="267"/>
      <c r="H340" s="270">
        <v>12.300000000000001</v>
      </c>
      <c r="I340" s="271"/>
      <c r="J340" s="267"/>
      <c r="K340" s="267"/>
      <c r="L340" s="272"/>
      <c r="M340" s="273"/>
      <c r="N340" s="274"/>
      <c r="O340" s="274"/>
      <c r="P340" s="274"/>
      <c r="Q340" s="274"/>
      <c r="R340" s="274"/>
      <c r="S340" s="274"/>
      <c r="T340" s="275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76" t="s">
        <v>260</v>
      </c>
      <c r="AU340" s="276" t="s">
        <v>271</v>
      </c>
      <c r="AV340" s="14" t="s">
        <v>86</v>
      </c>
      <c r="AW340" s="14" t="s">
        <v>31</v>
      </c>
      <c r="AX340" s="14" t="s">
        <v>76</v>
      </c>
      <c r="AY340" s="276" t="s">
        <v>251</v>
      </c>
    </row>
    <row r="341" s="14" customFormat="1">
      <c r="A341" s="14"/>
      <c r="B341" s="266"/>
      <c r="C341" s="267"/>
      <c r="D341" s="257" t="s">
        <v>260</v>
      </c>
      <c r="E341" s="268" t="s">
        <v>1</v>
      </c>
      <c r="F341" s="269" t="s">
        <v>524</v>
      </c>
      <c r="G341" s="267"/>
      <c r="H341" s="270">
        <v>122.5</v>
      </c>
      <c r="I341" s="271"/>
      <c r="J341" s="267"/>
      <c r="K341" s="267"/>
      <c r="L341" s="272"/>
      <c r="M341" s="273"/>
      <c r="N341" s="274"/>
      <c r="O341" s="274"/>
      <c r="P341" s="274"/>
      <c r="Q341" s="274"/>
      <c r="R341" s="274"/>
      <c r="S341" s="274"/>
      <c r="T341" s="27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76" t="s">
        <v>260</v>
      </c>
      <c r="AU341" s="276" t="s">
        <v>271</v>
      </c>
      <c r="AV341" s="14" t="s">
        <v>86</v>
      </c>
      <c r="AW341" s="14" t="s">
        <v>31</v>
      </c>
      <c r="AX341" s="14" t="s">
        <v>76</v>
      </c>
      <c r="AY341" s="276" t="s">
        <v>251</v>
      </c>
    </row>
    <row r="342" s="13" customFormat="1">
      <c r="A342" s="13"/>
      <c r="B342" s="255"/>
      <c r="C342" s="256"/>
      <c r="D342" s="257" t="s">
        <v>260</v>
      </c>
      <c r="E342" s="258" t="s">
        <v>1</v>
      </c>
      <c r="F342" s="259" t="s">
        <v>525</v>
      </c>
      <c r="G342" s="256"/>
      <c r="H342" s="258" t="s">
        <v>1</v>
      </c>
      <c r="I342" s="260"/>
      <c r="J342" s="256"/>
      <c r="K342" s="256"/>
      <c r="L342" s="261"/>
      <c r="M342" s="262"/>
      <c r="N342" s="263"/>
      <c r="O342" s="263"/>
      <c r="P342" s="263"/>
      <c r="Q342" s="263"/>
      <c r="R342" s="263"/>
      <c r="S342" s="263"/>
      <c r="T342" s="26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65" t="s">
        <v>260</v>
      </c>
      <c r="AU342" s="265" t="s">
        <v>271</v>
      </c>
      <c r="AV342" s="13" t="s">
        <v>84</v>
      </c>
      <c r="AW342" s="13" t="s">
        <v>31</v>
      </c>
      <c r="AX342" s="13" t="s">
        <v>76</v>
      </c>
      <c r="AY342" s="265" t="s">
        <v>251</v>
      </c>
    </row>
    <row r="343" s="14" customFormat="1">
      <c r="A343" s="14"/>
      <c r="B343" s="266"/>
      <c r="C343" s="267"/>
      <c r="D343" s="257" t="s">
        <v>260</v>
      </c>
      <c r="E343" s="268" t="s">
        <v>1</v>
      </c>
      <c r="F343" s="269" t="s">
        <v>526</v>
      </c>
      <c r="G343" s="267"/>
      <c r="H343" s="270">
        <v>164</v>
      </c>
      <c r="I343" s="271"/>
      <c r="J343" s="267"/>
      <c r="K343" s="267"/>
      <c r="L343" s="272"/>
      <c r="M343" s="273"/>
      <c r="N343" s="274"/>
      <c r="O343" s="274"/>
      <c r="P343" s="274"/>
      <c r="Q343" s="274"/>
      <c r="R343" s="274"/>
      <c r="S343" s="274"/>
      <c r="T343" s="275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76" t="s">
        <v>260</v>
      </c>
      <c r="AU343" s="276" t="s">
        <v>271</v>
      </c>
      <c r="AV343" s="14" t="s">
        <v>86</v>
      </c>
      <c r="AW343" s="14" t="s">
        <v>31</v>
      </c>
      <c r="AX343" s="14" t="s">
        <v>76</v>
      </c>
      <c r="AY343" s="276" t="s">
        <v>251</v>
      </c>
    </row>
    <row r="344" s="15" customFormat="1">
      <c r="A344" s="15"/>
      <c r="B344" s="277"/>
      <c r="C344" s="278"/>
      <c r="D344" s="257" t="s">
        <v>260</v>
      </c>
      <c r="E344" s="279" t="s">
        <v>1</v>
      </c>
      <c r="F344" s="280" t="s">
        <v>264</v>
      </c>
      <c r="G344" s="278"/>
      <c r="H344" s="281">
        <v>298.80000000000001</v>
      </c>
      <c r="I344" s="282"/>
      <c r="J344" s="278"/>
      <c r="K344" s="278"/>
      <c r="L344" s="283"/>
      <c r="M344" s="284"/>
      <c r="N344" s="285"/>
      <c r="O344" s="285"/>
      <c r="P344" s="285"/>
      <c r="Q344" s="285"/>
      <c r="R344" s="285"/>
      <c r="S344" s="285"/>
      <c r="T344" s="286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87" t="s">
        <v>260</v>
      </c>
      <c r="AU344" s="287" t="s">
        <v>271</v>
      </c>
      <c r="AV344" s="15" t="s">
        <v>258</v>
      </c>
      <c r="AW344" s="15" t="s">
        <v>31</v>
      </c>
      <c r="AX344" s="15" t="s">
        <v>84</v>
      </c>
      <c r="AY344" s="287" t="s">
        <v>251</v>
      </c>
    </row>
    <row r="345" s="2" customFormat="1" ht="14.4" customHeight="1">
      <c r="A345" s="39"/>
      <c r="B345" s="40"/>
      <c r="C345" s="243" t="s">
        <v>527</v>
      </c>
      <c r="D345" s="243" t="s">
        <v>253</v>
      </c>
      <c r="E345" s="244" t="s">
        <v>528</v>
      </c>
      <c r="F345" s="245" t="s">
        <v>529</v>
      </c>
      <c r="G345" s="246" t="s">
        <v>149</v>
      </c>
      <c r="H345" s="247">
        <v>520</v>
      </c>
      <c r="I345" s="248"/>
      <c r="J345" s="247">
        <f>ROUND(I345*H345,2)</f>
        <v>0</v>
      </c>
      <c r="K345" s="245" t="s">
        <v>257</v>
      </c>
      <c r="L345" s="45"/>
      <c r="M345" s="249" t="s">
        <v>1</v>
      </c>
      <c r="N345" s="250" t="s">
        <v>41</v>
      </c>
      <c r="O345" s="92"/>
      <c r="P345" s="251">
        <f>O345*H345</f>
        <v>0</v>
      </c>
      <c r="Q345" s="251">
        <v>0.0030000000000000001</v>
      </c>
      <c r="R345" s="251">
        <f>Q345*H345</f>
        <v>1.5600000000000001</v>
      </c>
      <c r="S345" s="251">
        <v>0</v>
      </c>
      <c r="T345" s="252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53" t="s">
        <v>258</v>
      </c>
      <c r="AT345" s="253" t="s">
        <v>253</v>
      </c>
      <c r="AU345" s="253" t="s">
        <v>271</v>
      </c>
      <c r="AY345" s="18" t="s">
        <v>251</v>
      </c>
      <c r="BE345" s="254">
        <f>IF(N345="základní",J345,0)</f>
        <v>0</v>
      </c>
      <c r="BF345" s="254">
        <f>IF(N345="snížená",J345,0)</f>
        <v>0</v>
      </c>
      <c r="BG345" s="254">
        <f>IF(N345="zákl. přenesená",J345,0)</f>
        <v>0</v>
      </c>
      <c r="BH345" s="254">
        <f>IF(N345="sníž. přenesená",J345,0)</f>
        <v>0</v>
      </c>
      <c r="BI345" s="254">
        <f>IF(N345="nulová",J345,0)</f>
        <v>0</v>
      </c>
      <c r="BJ345" s="18" t="s">
        <v>84</v>
      </c>
      <c r="BK345" s="254">
        <f>ROUND(I345*H345,2)</f>
        <v>0</v>
      </c>
      <c r="BL345" s="18" t="s">
        <v>258</v>
      </c>
      <c r="BM345" s="253" t="s">
        <v>530</v>
      </c>
    </row>
    <row r="346" s="13" customFormat="1">
      <c r="A346" s="13"/>
      <c r="B346" s="255"/>
      <c r="C346" s="256"/>
      <c r="D346" s="257" t="s">
        <v>260</v>
      </c>
      <c r="E346" s="258" t="s">
        <v>1</v>
      </c>
      <c r="F346" s="259" t="s">
        <v>531</v>
      </c>
      <c r="G346" s="256"/>
      <c r="H346" s="258" t="s">
        <v>1</v>
      </c>
      <c r="I346" s="260"/>
      <c r="J346" s="256"/>
      <c r="K346" s="256"/>
      <c r="L346" s="261"/>
      <c r="M346" s="262"/>
      <c r="N346" s="263"/>
      <c r="O346" s="263"/>
      <c r="P346" s="263"/>
      <c r="Q346" s="263"/>
      <c r="R346" s="263"/>
      <c r="S346" s="263"/>
      <c r="T346" s="26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5" t="s">
        <v>260</v>
      </c>
      <c r="AU346" s="265" t="s">
        <v>271</v>
      </c>
      <c r="AV346" s="13" t="s">
        <v>84</v>
      </c>
      <c r="AW346" s="13" t="s">
        <v>31</v>
      </c>
      <c r="AX346" s="13" t="s">
        <v>76</v>
      </c>
      <c r="AY346" s="265" t="s">
        <v>251</v>
      </c>
    </row>
    <row r="347" s="14" customFormat="1">
      <c r="A347" s="14"/>
      <c r="B347" s="266"/>
      <c r="C347" s="267"/>
      <c r="D347" s="257" t="s">
        <v>260</v>
      </c>
      <c r="E347" s="268" t="s">
        <v>1</v>
      </c>
      <c r="F347" s="269" t="s">
        <v>532</v>
      </c>
      <c r="G347" s="267"/>
      <c r="H347" s="270">
        <v>59.299999999999997</v>
      </c>
      <c r="I347" s="271"/>
      <c r="J347" s="267"/>
      <c r="K347" s="267"/>
      <c r="L347" s="272"/>
      <c r="M347" s="273"/>
      <c r="N347" s="274"/>
      <c r="O347" s="274"/>
      <c r="P347" s="274"/>
      <c r="Q347" s="274"/>
      <c r="R347" s="274"/>
      <c r="S347" s="274"/>
      <c r="T347" s="27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76" t="s">
        <v>260</v>
      </c>
      <c r="AU347" s="276" t="s">
        <v>271</v>
      </c>
      <c r="AV347" s="14" t="s">
        <v>86</v>
      </c>
      <c r="AW347" s="14" t="s">
        <v>31</v>
      </c>
      <c r="AX347" s="14" t="s">
        <v>76</v>
      </c>
      <c r="AY347" s="276" t="s">
        <v>251</v>
      </c>
    </row>
    <row r="348" s="13" customFormat="1">
      <c r="A348" s="13"/>
      <c r="B348" s="255"/>
      <c r="C348" s="256"/>
      <c r="D348" s="257" t="s">
        <v>260</v>
      </c>
      <c r="E348" s="258" t="s">
        <v>1</v>
      </c>
      <c r="F348" s="259" t="s">
        <v>508</v>
      </c>
      <c r="G348" s="256"/>
      <c r="H348" s="258" t="s">
        <v>1</v>
      </c>
      <c r="I348" s="260"/>
      <c r="J348" s="256"/>
      <c r="K348" s="256"/>
      <c r="L348" s="261"/>
      <c r="M348" s="262"/>
      <c r="N348" s="263"/>
      <c r="O348" s="263"/>
      <c r="P348" s="263"/>
      <c r="Q348" s="263"/>
      <c r="R348" s="263"/>
      <c r="S348" s="263"/>
      <c r="T348" s="26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5" t="s">
        <v>260</v>
      </c>
      <c r="AU348" s="265" t="s">
        <v>271</v>
      </c>
      <c r="AV348" s="13" t="s">
        <v>84</v>
      </c>
      <c r="AW348" s="13" t="s">
        <v>31</v>
      </c>
      <c r="AX348" s="13" t="s">
        <v>76</v>
      </c>
      <c r="AY348" s="265" t="s">
        <v>251</v>
      </c>
    </row>
    <row r="349" s="14" customFormat="1">
      <c r="A349" s="14"/>
      <c r="B349" s="266"/>
      <c r="C349" s="267"/>
      <c r="D349" s="257" t="s">
        <v>260</v>
      </c>
      <c r="E349" s="268" t="s">
        <v>1</v>
      </c>
      <c r="F349" s="269" t="s">
        <v>509</v>
      </c>
      <c r="G349" s="267"/>
      <c r="H349" s="270">
        <v>75.799999999999997</v>
      </c>
      <c r="I349" s="271"/>
      <c r="J349" s="267"/>
      <c r="K349" s="267"/>
      <c r="L349" s="272"/>
      <c r="M349" s="273"/>
      <c r="N349" s="274"/>
      <c r="O349" s="274"/>
      <c r="P349" s="274"/>
      <c r="Q349" s="274"/>
      <c r="R349" s="274"/>
      <c r="S349" s="274"/>
      <c r="T349" s="275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76" t="s">
        <v>260</v>
      </c>
      <c r="AU349" s="276" t="s">
        <v>271</v>
      </c>
      <c r="AV349" s="14" t="s">
        <v>86</v>
      </c>
      <c r="AW349" s="14" t="s">
        <v>31</v>
      </c>
      <c r="AX349" s="14" t="s">
        <v>76</v>
      </c>
      <c r="AY349" s="276" t="s">
        <v>251</v>
      </c>
    </row>
    <row r="350" s="13" customFormat="1">
      <c r="A350" s="13"/>
      <c r="B350" s="255"/>
      <c r="C350" s="256"/>
      <c r="D350" s="257" t="s">
        <v>260</v>
      </c>
      <c r="E350" s="258" t="s">
        <v>1</v>
      </c>
      <c r="F350" s="259" t="s">
        <v>533</v>
      </c>
      <c r="G350" s="256"/>
      <c r="H350" s="258" t="s">
        <v>1</v>
      </c>
      <c r="I350" s="260"/>
      <c r="J350" s="256"/>
      <c r="K350" s="256"/>
      <c r="L350" s="261"/>
      <c r="M350" s="262"/>
      <c r="N350" s="263"/>
      <c r="O350" s="263"/>
      <c r="P350" s="263"/>
      <c r="Q350" s="263"/>
      <c r="R350" s="263"/>
      <c r="S350" s="263"/>
      <c r="T350" s="26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65" t="s">
        <v>260</v>
      </c>
      <c r="AU350" s="265" t="s">
        <v>271</v>
      </c>
      <c r="AV350" s="13" t="s">
        <v>84</v>
      </c>
      <c r="AW350" s="13" t="s">
        <v>31</v>
      </c>
      <c r="AX350" s="13" t="s">
        <v>76</v>
      </c>
      <c r="AY350" s="265" t="s">
        <v>251</v>
      </c>
    </row>
    <row r="351" s="14" customFormat="1">
      <c r="A351" s="14"/>
      <c r="B351" s="266"/>
      <c r="C351" s="267"/>
      <c r="D351" s="257" t="s">
        <v>260</v>
      </c>
      <c r="E351" s="268" t="s">
        <v>1</v>
      </c>
      <c r="F351" s="269" t="s">
        <v>523</v>
      </c>
      <c r="G351" s="267"/>
      <c r="H351" s="270">
        <v>12.300000000000001</v>
      </c>
      <c r="I351" s="271"/>
      <c r="J351" s="267"/>
      <c r="K351" s="267"/>
      <c r="L351" s="272"/>
      <c r="M351" s="273"/>
      <c r="N351" s="274"/>
      <c r="O351" s="274"/>
      <c r="P351" s="274"/>
      <c r="Q351" s="274"/>
      <c r="R351" s="274"/>
      <c r="S351" s="274"/>
      <c r="T351" s="27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76" t="s">
        <v>260</v>
      </c>
      <c r="AU351" s="276" t="s">
        <v>271</v>
      </c>
      <c r="AV351" s="14" t="s">
        <v>86</v>
      </c>
      <c r="AW351" s="14" t="s">
        <v>31</v>
      </c>
      <c r="AX351" s="14" t="s">
        <v>76</v>
      </c>
      <c r="AY351" s="276" t="s">
        <v>251</v>
      </c>
    </row>
    <row r="352" s="14" customFormat="1">
      <c r="A352" s="14"/>
      <c r="B352" s="266"/>
      <c r="C352" s="267"/>
      <c r="D352" s="257" t="s">
        <v>260</v>
      </c>
      <c r="E352" s="268" t="s">
        <v>1</v>
      </c>
      <c r="F352" s="269" t="s">
        <v>524</v>
      </c>
      <c r="G352" s="267"/>
      <c r="H352" s="270">
        <v>122.5</v>
      </c>
      <c r="I352" s="271"/>
      <c r="J352" s="267"/>
      <c r="K352" s="267"/>
      <c r="L352" s="272"/>
      <c r="M352" s="273"/>
      <c r="N352" s="274"/>
      <c r="O352" s="274"/>
      <c r="P352" s="274"/>
      <c r="Q352" s="274"/>
      <c r="R352" s="274"/>
      <c r="S352" s="274"/>
      <c r="T352" s="275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76" t="s">
        <v>260</v>
      </c>
      <c r="AU352" s="276" t="s">
        <v>271</v>
      </c>
      <c r="AV352" s="14" t="s">
        <v>86</v>
      </c>
      <c r="AW352" s="14" t="s">
        <v>31</v>
      </c>
      <c r="AX352" s="14" t="s">
        <v>76</v>
      </c>
      <c r="AY352" s="276" t="s">
        <v>251</v>
      </c>
    </row>
    <row r="353" s="13" customFormat="1">
      <c r="A353" s="13"/>
      <c r="B353" s="255"/>
      <c r="C353" s="256"/>
      <c r="D353" s="257" t="s">
        <v>260</v>
      </c>
      <c r="E353" s="258" t="s">
        <v>1</v>
      </c>
      <c r="F353" s="259" t="s">
        <v>534</v>
      </c>
      <c r="G353" s="256"/>
      <c r="H353" s="258" t="s">
        <v>1</v>
      </c>
      <c r="I353" s="260"/>
      <c r="J353" s="256"/>
      <c r="K353" s="256"/>
      <c r="L353" s="261"/>
      <c r="M353" s="262"/>
      <c r="N353" s="263"/>
      <c r="O353" s="263"/>
      <c r="P353" s="263"/>
      <c r="Q353" s="263"/>
      <c r="R353" s="263"/>
      <c r="S353" s="263"/>
      <c r="T353" s="26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65" t="s">
        <v>260</v>
      </c>
      <c r="AU353" s="265" t="s">
        <v>271</v>
      </c>
      <c r="AV353" s="13" t="s">
        <v>84</v>
      </c>
      <c r="AW353" s="13" t="s">
        <v>31</v>
      </c>
      <c r="AX353" s="13" t="s">
        <v>76</v>
      </c>
      <c r="AY353" s="265" t="s">
        <v>251</v>
      </c>
    </row>
    <row r="354" s="14" customFormat="1">
      <c r="A354" s="14"/>
      <c r="B354" s="266"/>
      <c r="C354" s="267"/>
      <c r="D354" s="257" t="s">
        <v>260</v>
      </c>
      <c r="E354" s="268" t="s">
        <v>1</v>
      </c>
      <c r="F354" s="269" t="s">
        <v>535</v>
      </c>
      <c r="G354" s="267"/>
      <c r="H354" s="270">
        <v>250</v>
      </c>
      <c r="I354" s="271"/>
      <c r="J354" s="267"/>
      <c r="K354" s="267"/>
      <c r="L354" s="272"/>
      <c r="M354" s="273"/>
      <c r="N354" s="274"/>
      <c r="O354" s="274"/>
      <c r="P354" s="274"/>
      <c r="Q354" s="274"/>
      <c r="R354" s="274"/>
      <c r="S354" s="274"/>
      <c r="T354" s="27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76" t="s">
        <v>260</v>
      </c>
      <c r="AU354" s="276" t="s">
        <v>271</v>
      </c>
      <c r="AV354" s="14" t="s">
        <v>86</v>
      </c>
      <c r="AW354" s="14" t="s">
        <v>31</v>
      </c>
      <c r="AX354" s="14" t="s">
        <v>76</v>
      </c>
      <c r="AY354" s="276" t="s">
        <v>251</v>
      </c>
    </row>
    <row r="355" s="14" customFormat="1">
      <c r="A355" s="14"/>
      <c r="B355" s="266"/>
      <c r="C355" s="267"/>
      <c r="D355" s="257" t="s">
        <v>260</v>
      </c>
      <c r="E355" s="268" t="s">
        <v>1</v>
      </c>
      <c r="F355" s="269" t="s">
        <v>536</v>
      </c>
      <c r="G355" s="267"/>
      <c r="H355" s="270">
        <v>0.10000000000000001</v>
      </c>
      <c r="I355" s="271"/>
      <c r="J355" s="267"/>
      <c r="K355" s="267"/>
      <c r="L355" s="272"/>
      <c r="M355" s="273"/>
      <c r="N355" s="274"/>
      <c r="O355" s="274"/>
      <c r="P355" s="274"/>
      <c r="Q355" s="274"/>
      <c r="R355" s="274"/>
      <c r="S355" s="274"/>
      <c r="T355" s="275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76" t="s">
        <v>260</v>
      </c>
      <c r="AU355" s="276" t="s">
        <v>271</v>
      </c>
      <c r="AV355" s="14" t="s">
        <v>86</v>
      </c>
      <c r="AW355" s="14" t="s">
        <v>31</v>
      </c>
      <c r="AX355" s="14" t="s">
        <v>76</v>
      </c>
      <c r="AY355" s="276" t="s">
        <v>251</v>
      </c>
    </row>
    <row r="356" s="15" customFormat="1">
      <c r="A356" s="15"/>
      <c r="B356" s="277"/>
      <c r="C356" s="278"/>
      <c r="D356" s="257" t="s">
        <v>260</v>
      </c>
      <c r="E356" s="279" t="s">
        <v>1</v>
      </c>
      <c r="F356" s="280" t="s">
        <v>264</v>
      </c>
      <c r="G356" s="278"/>
      <c r="H356" s="281">
        <v>520</v>
      </c>
      <c r="I356" s="282"/>
      <c r="J356" s="278"/>
      <c r="K356" s="278"/>
      <c r="L356" s="283"/>
      <c r="M356" s="284"/>
      <c r="N356" s="285"/>
      <c r="O356" s="285"/>
      <c r="P356" s="285"/>
      <c r="Q356" s="285"/>
      <c r="R356" s="285"/>
      <c r="S356" s="285"/>
      <c r="T356" s="286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87" t="s">
        <v>260</v>
      </c>
      <c r="AU356" s="287" t="s">
        <v>271</v>
      </c>
      <c r="AV356" s="15" t="s">
        <v>258</v>
      </c>
      <c r="AW356" s="15" t="s">
        <v>31</v>
      </c>
      <c r="AX356" s="15" t="s">
        <v>84</v>
      </c>
      <c r="AY356" s="287" t="s">
        <v>251</v>
      </c>
    </row>
    <row r="357" s="2" customFormat="1" ht="14.4" customHeight="1">
      <c r="A357" s="39"/>
      <c r="B357" s="40"/>
      <c r="C357" s="243" t="s">
        <v>537</v>
      </c>
      <c r="D357" s="243" t="s">
        <v>253</v>
      </c>
      <c r="E357" s="244" t="s">
        <v>538</v>
      </c>
      <c r="F357" s="245" t="s">
        <v>539</v>
      </c>
      <c r="G357" s="246" t="s">
        <v>149</v>
      </c>
      <c r="H357" s="247">
        <v>723</v>
      </c>
      <c r="I357" s="248"/>
      <c r="J357" s="247">
        <f>ROUND(I357*H357,2)</f>
        <v>0</v>
      </c>
      <c r="K357" s="245" t="s">
        <v>257</v>
      </c>
      <c r="L357" s="45"/>
      <c r="M357" s="249" t="s">
        <v>1</v>
      </c>
      <c r="N357" s="250" t="s">
        <v>41</v>
      </c>
      <c r="O357" s="92"/>
      <c r="P357" s="251">
        <f>O357*H357</f>
        <v>0</v>
      </c>
      <c r="Q357" s="251">
        <v>0.018380000000000001</v>
      </c>
      <c r="R357" s="251">
        <f>Q357*H357</f>
        <v>13.288740000000001</v>
      </c>
      <c r="S357" s="251">
        <v>0</v>
      </c>
      <c r="T357" s="252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53" t="s">
        <v>258</v>
      </c>
      <c r="AT357" s="253" t="s">
        <v>253</v>
      </c>
      <c r="AU357" s="253" t="s">
        <v>271</v>
      </c>
      <c r="AY357" s="18" t="s">
        <v>251</v>
      </c>
      <c r="BE357" s="254">
        <f>IF(N357="základní",J357,0)</f>
        <v>0</v>
      </c>
      <c r="BF357" s="254">
        <f>IF(N357="snížená",J357,0)</f>
        <v>0</v>
      </c>
      <c r="BG357" s="254">
        <f>IF(N357="zákl. přenesená",J357,0)</f>
        <v>0</v>
      </c>
      <c r="BH357" s="254">
        <f>IF(N357="sníž. přenesená",J357,0)</f>
        <v>0</v>
      </c>
      <c r="BI357" s="254">
        <f>IF(N357="nulová",J357,0)</f>
        <v>0</v>
      </c>
      <c r="BJ357" s="18" t="s">
        <v>84</v>
      </c>
      <c r="BK357" s="254">
        <f>ROUND(I357*H357,2)</f>
        <v>0</v>
      </c>
      <c r="BL357" s="18" t="s">
        <v>258</v>
      </c>
      <c r="BM357" s="253" t="s">
        <v>540</v>
      </c>
    </row>
    <row r="358" s="13" customFormat="1">
      <c r="A358" s="13"/>
      <c r="B358" s="255"/>
      <c r="C358" s="256"/>
      <c r="D358" s="257" t="s">
        <v>260</v>
      </c>
      <c r="E358" s="258" t="s">
        <v>1</v>
      </c>
      <c r="F358" s="259" t="s">
        <v>541</v>
      </c>
      <c r="G358" s="256"/>
      <c r="H358" s="258" t="s">
        <v>1</v>
      </c>
      <c r="I358" s="260"/>
      <c r="J358" s="256"/>
      <c r="K358" s="256"/>
      <c r="L358" s="261"/>
      <c r="M358" s="262"/>
      <c r="N358" s="263"/>
      <c r="O358" s="263"/>
      <c r="P358" s="263"/>
      <c r="Q358" s="263"/>
      <c r="R358" s="263"/>
      <c r="S358" s="263"/>
      <c r="T358" s="26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65" t="s">
        <v>260</v>
      </c>
      <c r="AU358" s="265" t="s">
        <v>271</v>
      </c>
      <c r="AV358" s="13" t="s">
        <v>84</v>
      </c>
      <c r="AW358" s="13" t="s">
        <v>31</v>
      </c>
      <c r="AX358" s="13" t="s">
        <v>76</v>
      </c>
      <c r="AY358" s="265" t="s">
        <v>251</v>
      </c>
    </row>
    <row r="359" s="14" customFormat="1">
      <c r="A359" s="14"/>
      <c r="B359" s="266"/>
      <c r="C359" s="267"/>
      <c r="D359" s="257" t="s">
        <v>260</v>
      </c>
      <c r="E359" s="268" t="s">
        <v>1</v>
      </c>
      <c r="F359" s="269" t="s">
        <v>158</v>
      </c>
      <c r="G359" s="267"/>
      <c r="H359" s="270">
        <v>723</v>
      </c>
      <c r="I359" s="271"/>
      <c r="J359" s="267"/>
      <c r="K359" s="267"/>
      <c r="L359" s="272"/>
      <c r="M359" s="273"/>
      <c r="N359" s="274"/>
      <c r="O359" s="274"/>
      <c r="P359" s="274"/>
      <c r="Q359" s="274"/>
      <c r="R359" s="274"/>
      <c r="S359" s="274"/>
      <c r="T359" s="275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76" t="s">
        <v>260</v>
      </c>
      <c r="AU359" s="276" t="s">
        <v>271</v>
      </c>
      <c r="AV359" s="14" t="s">
        <v>86</v>
      </c>
      <c r="AW359" s="14" t="s">
        <v>31</v>
      </c>
      <c r="AX359" s="14" t="s">
        <v>76</v>
      </c>
      <c r="AY359" s="276" t="s">
        <v>251</v>
      </c>
    </row>
    <row r="360" s="15" customFormat="1">
      <c r="A360" s="15"/>
      <c r="B360" s="277"/>
      <c r="C360" s="278"/>
      <c r="D360" s="257" t="s">
        <v>260</v>
      </c>
      <c r="E360" s="279" t="s">
        <v>1</v>
      </c>
      <c r="F360" s="280" t="s">
        <v>264</v>
      </c>
      <c r="G360" s="278"/>
      <c r="H360" s="281">
        <v>723</v>
      </c>
      <c r="I360" s="282"/>
      <c r="J360" s="278"/>
      <c r="K360" s="278"/>
      <c r="L360" s="283"/>
      <c r="M360" s="284"/>
      <c r="N360" s="285"/>
      <c r="O360" s="285"/>
      <c r="P360" s="285"/>
      <c r="Q360" s="285"/>
      <c r="R360" s="285"/>
      <c r="S360" s="285"/>
      <c r="T360" s="286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87" t="s">
        <v>260</v>
      </c>
      <c r="AU360" s="287" t="s">
        <v>271</v>
      </c>
      <c r="AV360" s="15" t="s">
        <v>258</v>
      </c>
      <c r="AW360" s="15" t="s">
        <v>31</v>
      </c>
      <c r="AX360" s="15" t="s">
        <v>84</v>
      </c>
      <c r="AY360" s="287" t="s">
        <v>251</v>
      </c>
    </row>
    <row r="361" s="2" customFormat="1" ht="14.4" customHeight="1">
      <c r="A361" s="39"/>
      <c r="B361" s="40"/>
      <c r="C361" s="243" t="s">
        <v>542</v>
      </c>
      <c r="D361" s="243" t="s">
        <v>253</v>
      </c>
      <c r="E361" s="244" t="s">
        <v>543</v>
      </c>
      <c r="F361" s="245" t="s">
        <v>544</v>
      </c>
      <c r="G361" s="246" t="s">
        <v>149</v>
      </c>
      <c r="H361" s="247">
        <v>8.5</v>
      </c>
      <c r="I361" s="248"/>
      <c r="J361" s="247">
        <f>ROUND(I361*H361,2)</f>
        <v>0</v>
      </c>
      <c r="K361" s="245" t="s">
        <v>257</v>
      </c>
      <c r="L361" s="45"/>
      <c r="M361" s="249" t="s">
        <v>1</v>
      </c>
      <c r="N361" s="250" t="s">
        <v>41</v>
      </c>
      <c r="O361" s="92"/>
      <c r="P361" s="251">
        <f>O361*H361</f>
        <v>0</v>
      </c>
      <c r="Q361" s="251">
        <v>0.00084999999999999995</v>
      </c>
      <c r="R361" s="251">
        <f>Q361*H361</f>
        <v>0.0072249999999999997</v>
      </c>
      <c r="S361" s="251">
        <v>0</v>
      </c>
      <c r="T361" s="252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53" t="s">
        <v>258</v>
      </c>
      <c r="AT361" s="253" t="s">
        <v>253</v>
      </c>
      <c r="AU361" s="253" t="s">
        <v>271</v>
      </c>
      <c r="AY361" s="18" t="s">
        <v>251</v>
      </c>
      <c r="BE361" s="254">
        <f>IF(N361="základní",J361,0)</f>
        <v>0</v>
      </c>
      <c r="BF361" s="254">
        <f>IF(N361="snížená",J361,0)</f>
        <v>0</v>
      </c>
      <c r="BG361" s="254">
        <f>IF(N361="zákl. přenesená",J361,0)</f>
        <v>0</v>
      </c>
      <c r="BH361" s="254">
        <f>IF(N361="sníž. přenesená",J361,0)</f>
        <v>0</v>
      </c>
      <c r="BI361" s="254">
        <f>IF(N361="nulová",J361,0)</f>
        <v>0</v>
      </c>
      <c r="BJ361" s="18" t="s">
        <v>84</v>
      </c>
      <c r="BK361" s="254">
        <f>ROUND(I361*H361,2)</f>
        <v>0</v>
      </c>
      <c r="BL361" s="18" t="s">
        <v>258</v>
      </c>
      <c r="BM361" s="253" t="s">
        <v>545</v>
      </c>
    </row>
    <row r="362" s="13" customFormat="1">
      <c r="A362" s="13"/>
      <c r="B362" s="255"/>
      <c r="C362" s="256"/>
      <c r="D362" s="257" t="s">
        <v>260</v>
      </c>
      <c r="E362" s="258" t="s">
        <v>1</v>
      </c>
      <c r="F362" s="259" t="s">
        <v>386</v>
      </c>
      <c r="G362" s="256"/>
      <c r="H362" s="258" t="s">
        <v>1</v>
      </c>
      <c r="I362" s="260"/>
      <c r="J362" s="256"/>
      <c r="K362" s="256"/>
      <c r="L362" s="261"/>
      <c r="M362" s="262"/>
      <c r="N362" s="263"/>
      <c r="O362" s="263"/>
      <c r="P362" s="263"/>
      <c r="Q362" s="263"/>
      <c r="R362" s="263"/>
      <c r="S362" s="263"/>
      <c r="T362" s="26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65" t="s">
        <v>260</v>
      </c>
      <c r="AU362" s="265" t="s">
        <v>271</v>
      </c>
      <c r="AV362" s="13" t="s">
        <v>84</v>
      </c>
      <c r="AW362" s="13" t="s">
        <v>31</v>
      </c>
      <c r="AX362" s="13" t="s">
        <v>76</v>
      </c>
      <c r="AY362" s="265" t="s">
        <v>251</v>
      </c>
    </row>
    <row r="363" s="14" customFormat="1">
      <c r="A363" s="14"/>
      <c r="B363" s="266"/>
      <c r="C363" s="267"/>
      <c r="D363" s="257" t="s">
        <v>260</v>
      </c>
      <c r="E363" s="268" t="s">
        <v>1</v>
      </c>
      <c r="F363" s="269" t="s">
        <v>546</v>
      </c>
      <c r="G363" s="267"/>
      <c r="H363" s="270">
        <v>6.7199999999999998</v>
      </c>
      <c r="I363" s="271"/>
      <c r="J363" s="267"/>
      <c r="K363" s="267"/>
      <c r="L363" s="272"/>
      <c r="M363" s="273"/>
      <c r="N363" s="274"/>
      <c r="O363" s="274"/>
      <c r="P363" s="274"/>
      <c r="Q363" s="274"/>
      <c r="R363" s="274"/>
      <c r="S363" s="274"/>
      <c r="T363" s="27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76" t="s">
        <v>260</v>
      </c>
      <c r="AU363" s="276" t="s">
        <v>271</v>
      </c>
      <c r="AV363" s="14" t="s">
        <v>86</v>
      </c>
      <c r="AW363" s="14" t="s">
        <v>31</v>
      </c>
      <c r="AX363" s="14" t="s">
        <v>76</v>
      </c>
      <c r="AY363" s="276" t="s">
        <v>251</v>
      </c>
    </row>
    <row r="364" s="13" customFormat="1">
      <c r="A364" s="13"/>
      <c r="B364" s="255"/>
      <c r="C364" s="256"/>
      <c r="D364" s="257" t="s">
        <v>260</v>
      </c>
      <c r="E364" s="258" t="s">
        <v>1</v>
      </c>
      <c r="F364" s="259" t="s">
        <v>390</v>
      </c>
      <c r="G364" s="256"/>
      <c r="H364" s="258" t="s">
        <v>1</v>
      </c>
      <c r="I364" s="260"/>
      <c r="J364" s="256"/>
      <c r="K364" s="256"/>
      <c r="L364" s="261"/>
      <c r="M364" s="262"/>
      <c r="N364" s="263"/>
      <c r="O364" s="263"/>
      <c r="P364" s="263"/>
      <c r="Q364" s="263"/>
      <c r="R364" s="263"/>
      <c r="S364" s="263"/>
      <c r="T364" s="26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65" t="s">
        <v>260</v>
      </c>
      <c r="AU364" s="265" t="s">
        <v>271</v>
      </c>
      <c r="AV364" s="13" t="s">
        <v>84</v>
      </c>
      <c r="AW364" s="13" t="s">
        <v>31</v>
      </c>
      <c r="AX364" s="13" t="s">
        <v>76</v>
      </c>
      <c r="AY364" s="265" t="s">
        <v>251</v>
      </c>
    </row>
    <row r="365" s="14" customFormat="1">
      <c r="A365" s="14"/>
      <c r="B365" s="266"/>
      <c r="C365" s="267"/>
      <c r="D365" s="257" t="s">
        <v>260</v>
      </c>
      <c r="E365" s="268" t="s">
        <v>1</v>
      </c>
      <c r="F365" s="269" t="s">
        <v>547</v>
      </c>
      <c r="G365" s="267"/>
      <c r="H365" s="270">
        <v>1.52</v>
      </c>
      <c r="I365" s="271"/>
      <c r="J365" s="267"/>
      <c r="K365" s="267"/>
      <c r="L365" s="272"/>
      <c r="M365" s="273"/>
      <c r="N365" s="274"/>
      <c r="O365" s="274"/>
      <c r="P365" s="274"/>
      <c r="Q365" s="274"/>
      <c r="R365" s="274"/>
      <c r="S365" s="274"/>
      <c r="T365" s="27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76" t="s">
        <v>260</v>
      </c>
      <c r="AU365" s="276" t="s">
        <v>271</v>
      </c>
      <c r="AV365" s="14" t="s">
        <v>86</v>
      </c>
      <c r="AW365" s="14" t="s">
        <v>31</v>
      </c>
      <c r="AX365" s="14" t="s">
        <v>76</v>
      </c>
      <c r="AY365" s="276" t="s">
        <v>251</v>
      </c>
    </row>
    <row r="366" s="14" customFormat="1">
      <c r="A366" s="14"/>
      <c r="B366" s="266"/>
      <c r="C366" s="267"/>
      <c r="D366" s="257" t="s">
        <v>260</v>
      </c>
      <c r="E366" s="268" t="s">
        <v>1</v>
      </c>
      <c r="F366" s="269" t="s">
        <v>548</v>
      </c>
      <c r="G366" s="267"/>
      <c r="H366" s="270">
        <v>0.26000000000000001</v>
      </c>
      <c r="I366" s="271"/>
      <c r="J366" s="267"/>
      <c r="K366" s="267"/>
      <c r="L366" s="272"/>
      <c r="M366" s="273"/>
      <c r="N366" s="274"/>
      <c r="O366" s="274"/>
      <c r="P366" s="274"/>
      <c r="Q366" s="274"/>
      <c r="R366" s="274"/>
      <c r="S366" s="274"/>
      <c r="T366" s="27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76" t="s">
        <v>260</v>
      </c>
      <c r="AU366" s="276" t="s">
        <v>271</v>
      </c>
      <c r="AV366" s="14" t="s">
        <v>86</v>
      </c>
      <c r="AW366" s="14" t="s">
        <v>31</v>
      </c>
      <c r="AX366" s="14" t="s">
        <v>76</v>
      </c>
      <c r="AY366" s="276" t="s">
        <v>251</v>
      </c>
    </row>
    <row r="367" s="15" customFormat="1">
      <c r="A367" s="15"/>
      <c r="B367" s="277"/>
      <c r="C367" s="278"/>
      <c r="D367" s="257" t="s">
        <v>260</v>
      </c>
      <c r="E367" s="279" t="s">
        <v>1</v>
      </c>
      <c r="F367" s="280" t="s">
        <v>264</v>
      </c>
      <c r="G367" s="278"/>
      <c r="H367" s="281">
        <v>8.5</v>
      </c>
      <c r="I367" s="282"/>
      <c r="J367" s="278"/>
      <c r="K367" s="278"/>
      <c r="L367" s="283"/>
      <c r="M367" s="284"/>
      <c r="N367" s="285"/>
      <c r="O367" s="285"/>
      <c r="P367" s="285"/>
      <c r="Q367" s="285"/>
      <c r="R367" s="285"/>
      <c r="S367" s="285"/>
      <c r="T367" s="286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87" t="s">
        <v>260</v>
      </c>
      <c r="AU367" s="287" t="s">
        <v>271</v>
      </c>
      <c r="AV367" s="15" t="s">
        <v>258</v>
      </c>
      <c r="AW367" s="15" t="s">
        <v>31</v>
      </c>
      <c r="AX367" s="15" t="s">
        <v>84</v>
      </c>
      <c r="AY367" s="287" t="s">
        <v>251</v>
      </c>
    </row>
    <row r="368" s="2" customFormat="1" ht="14.4" customHeight="1">
      <c r="A368" s="39"/>
      <c r="B368" s="40"/>
      <c r="C368" s="243" t="s">
        <v>549</v>
      </c>
      <c r="D368" s="243" t="s">
        <v>253</v>
      </c>
      <c r="E368" s="244" t="s">
        <v>550</v>
      </c>
      <c r="F368" s="245" t="s">
        <v>551</v>
      </c>
      <c r="G368" s="246" t="s">
        <v>406</v>
      </c>
      <c r="H368" s="247">
        <v>250</v>
      </c>
      <c r="I368" s="248"/>
      <c r="J368" s="247">
        <f>ROUND(I368*H368,2)</f>
        <v>0</v>
      </c>
      <c r="K368" s="245" t="s">
        <v>257</v>
      </c>
      <c r="L368" s="45"/>
      <c r="M368" s="249" t="s">
        <v>1</v>
      </c>
      <c r="N368" s="250" t="s">
        <v>41</v>
      </c>
      <c r="O368" s="92"/>
      <c r="P368" s="251">
        <f>O368*H368</f>
        <v>0</v>
      </c>
      <c r="Q368" s="251">
        <v>0.0015</v>
      </c>
      <c r="R368" s="251">
        <f>Q368*H368</f>
        <v>0.375</v>
      </c>
      <c r="S368" s="251">
        <v>0</v>
      </c>
      <c r="T368" s="252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53" t="s">
        <v>258</v>
      </c>
      <c r="AT368" s="253" t="s">
        <v>253</v>
      </c>
      <c r="AU368" s="253" t="s">
        <v>271</v>
      </c>
      <c r="AY368" s="18" t="s">
        <v>251</v>
      </c>
      <c r="BE368" s="254">
        <f>IF(N368="základní",J368,0)</f>
        <v>0</v>
      </c>
      <c r="BF368" s="254">
        <f>IF(N368="snížená",J368,0)</f>
        <v>0</v>
      </c>
      <c r="BG368" s="254">
        <f>IF(N368="zákl. přenesená",J368,0)</f>
        <v>0</v>
      </c>
      <c r="BH368" s="254">
        <f>IF(N368="sníž. přenesená",J368,0)</f>
        <v>0</v>
      </c>
      <c r="BI368" s="254">
        <f>IF(N368="nulová",J368,0)</f>
        <v>0</v>
      </c>
      <c r="BJ368" s="18" t="s">
        <v>84</v>
      </c>
      <c r="BK368" s="254">
        <f>ROUND(I368*H368,2)</f>
        <v>0</v>
      </c>
      <c r="BL368" s="18" t="s">
        <v>258</v>
      </c>
      <c r="BM368" s="253" t="s">
        <v>552</v>
      </c>
    </row>
    <row r="369" s="13" customFormat="1">
      <c r="A369" s="13"/>
      <c r="B369" s="255"/>
      <c r="C369" s="256"/>
      <c r="D369" s="257" t="s">
        <v>260</v>
      </c>
      <c r="E369" s="258" t="s">
        <v>1</v>
      </c>
      <c r="F369" s="259" t="s">
        <v>553</v>
      </c>
      <c r="G369" s="256"/>
      <c r="H369" s="258" t="s">
        <v>1</v>
      </c>
      <c r="I369" s="260"/>
      <c r="J369" s="256"/>
      <c r="K369" s="256"/>
      <c r="L369" s="261"/>
      <c r="M369" s="262"/>
      <c r="N369" s="263"/>
      <c r="O369" s="263"/>
      <c r="P369" s="263"/>
      <c r="Q369" s="263"/>
      <c r="R369" s="263"/>
      <c r="S369" s="263"/>
      <c r="T369" s="26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65" t="s">
        <v>260</v>
      </c>
      <c r="AU369" s="265" t="s">
        <v>271</v>
      </c>
      <c r="AV369" s="13" t="s">
        <v>84</v>
      </c>
      <c r="AW369" s="13" t="s">
        <v>31</v>
      </c>
      <c r="AX369" s="13" t="s">
        <v>76</v>
      </c>
      <c r="AY369" s="265" t="s">
        <v>251</v>
      </c>
    </row>
    <row r="370" s="14" customFormat="1">
      <c r="A370" s="14"/>
      <c r="B370" s="266"/>
      <c r="C370" s="267"/>
      <c r="D370" s="257" t="s">
        <v>260</v>
      </c>
      <c r="E370" s="268" t="s">
        <v>1</v>
      </c>
      <c r="F370" s="269" t="s">
        <v>554</v>
      </c>
      <c r="G370" s="267"/>
      <c r="H370" s="270">
        <v>0.89000000000000001</v>
      </c>
      <c r="I370" s="271"/>
      <c r="J370" s="267"/>
      <c r="K370" s="267"/>
      <c r="L370" s="272"/>
      <c r="M370" s="273"/>
      <c r="N370" s="274"/>
      <c r="O370" s="274"/>
      <c r="P370" s="274"/>
      <c r="Q370" s="274"/>
      <c r="R370" s="274"/>
      <c r="S370" s="274"/>
      <c r="T370" s="275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76" t="s">
        <v>260</v>
      </c>
      <c r="AU370" s="276" t="s">
        <v>271</v>
      </c>
      <c r="AV370" s="14" t="s">
        <v>86</v>
      </c>
      <c r="AW370" s="14" t="s">
        <v>31</v>
      </c>
      <c r="AX370" s="14" t="s">
        <v>76</v>
      </c>
      <c r="AY370" s="276" t="s">
        <v>251</v>
      </c>
    </row>
    <row r="371" s="13" customFormat="1">
      <c r="A371" s="13"/>
      <c r="B371" s="255"/>
      <c r="C371" s="256"/>
      <c r="D371" s="257" t="s">
        <v>260</v>
      </c>
      <c r="E371" s="258" t="s">
        <v>1</v>
      </c>
      <c r="F371" s="259" t="s">
        <v>555</v>
      </c>
      <c r="G371" s="256"/>
      <c r="H371" s="258" t="s">
        <v>1</v>
      </c>
      <c r="I371" s="260"/>
      <c r="J371" s="256"/>
      <c r="K371" s="256"/>
      <c r="L371" s="261"/>
      <c r="M371" s="262"/>
      <c r="N371" s="263"/>
      <c r="O371" s="263"/>
      <c r="P371" s="263"/>
      <c r="Q371" s="263"/>
      <c r="R371" s="263"/>
      <c r="S371" s="263"/>
      <c r="T371" s="26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65" t="s">
        <v>260</v>
      </c>
      <c r="AU371" s="265" t="s">
        <v>271</v>
      </c>
      <c r="AV371" s="13" t="s">
        <v>84</v>
      </c>
      <c r="AW371" s="13" t="s">
        <v>31</v>
      </c>
      <c r="AX371" s="13" t="s">
        <v>76</v>
      </c>
      <c r="AY371" s="265" t="s">
        <v>251</v>
      </c>
    </row>
    <row r="372" s="14" customFormat="1">
      <c r="A372" s="14"/>
      <c r="B372" s="266"/>
      <c r="C372" s="267"/>
      <c r="D372" s="257" t="s">
        <v>260</v>
      </c>
      <c r="E372" s="268" t="s">
        <v>1</v>
      </c>
      <c r="F372" s="269" t="s">
        <v>556</v>
      </c>
      <c r="G372" s="267"/>
      <c r="H372" s="270">
        <v>35.060000000000002</v>
      </c>
      <c r="I372" s="271"/>
      <c r="J372" s="267"/>
      <c r="K372" s="267"/>
      <c r="L372" s="272"/>
      <c r="M372" s="273"/>
      <c r="N372" s="274"/>
      <c r="O372" s="274"/>
      <c r="P372" s="274"/>
      <c r="Q372" s="274"/>
      <c r="R372" s="274"/>
      <c r="S372" s="274"/>
      <c r="T372" s="275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76" t="s">
        <v>260</v>
      </c>
      <c r="AU372" s="276" t="s">
        <v>271</v>
      </c>
      <c r="AV372" s="14" t="s">
        <v>86</v>
      </c>
      <c r="AW372" s="14" t="s">
        <v>31</v>
      </c>
      <c r="AX372" s="14" t="s">
        <v>76</v>
      </c>
      <c r="AY372" s="276" t="s">
        <v>251</v>
      </c>
    </row>
    <row r="373" s="14" customFormat="1">
      <c r="A373" s="14"/>
      <c r="B373" s="266"/>
      <c r="C373" s="267"/>
      <c r="D373" s="257" t="s">
        <v>260</v>
      </c>
      <c r="E373" s="268" t="s">
        <v>1</v>
      </c>
      <c r="F373" s="269" t="s">
        <v>557</v>
      </c>
      <c r="G373" s="267"/>
      <c r="H373" s="270">
        <v>3.9700000000000002</v>
      </c>
      <c r="I373" s="271"/>
      <c r="J373" s="267"/>
      <c r="K373" s="267"/>
      <c r="L373" s="272"/>
      <c r="M373" s="273"/>
      <c r="N373" s="274"/>
      <c r="O373" s="274"/>
      <c r="P373" s="274"/>
      <c r="Q373" s="274"/>
      <c r="R373" s="274"/>
      <c r="S373" s="274"/>
      <c r="T373" s="275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76" t="s">
        <v>260</v>
      </c>
      <c r="AU373" s="276" t="s">
        <v>271</v>
      </c>
      <c r="AV373" s="14" t="s">
        <v>86</v>
      </c>
      <c r="AW373" s="14" t="s">
        <v>31</v>
      </c>
      <c r="AX373" s="14" t="s">
        <v>76</v>
      </c>
      <c r="AY373" s="276" t="s">
        <v>251</v>
      </c>
    </row>
    <row r="374" s="14" customFormat="1">
      <c r="A374" s="14"/>
      <c r="B374" s="266"/>
      <c r="C374" s="267"/>
      <c r="D374" s="257" t="s">
        <v>260</v>
      </c>
      <c r="E374" s="268" t="s">
        <v>1</v>
      </c>
      <c r="F374" s="269" t="s">
        <v>558</v>
      </c>
      <c r="G374" s="267"/>
      <c r="H374" s="270">
        <v>32.240000000000002</v>
      </c>
      <c r="I374" s="271"/>
      <c r="J374" s="267"/>
      <c r="K374" s="267"/>
      <c r="L374" s="272"/>
      <c r="M374" s="273"/>
      <c r="N374" s="274"/>
      <c r="O374" s="274"/>
      <c r="P374" s="274"/>
      <c r="Q374" s="274"/>
      <c r="R374" s="274"/>
      <c r="S374" s="274"/>
      <c r="T374" s="27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76" t="s">
        <v>260</v>
      </c>
      <c r="AU374" s="276" t="s">
        <v>271</v>
      </c>
      <c r="AV374" s="14" t="s">
        <v>86</v>
      </c>
      <c r="AW374" s="14" t="s">
        <v>31</v>
      </c>
      <c r="AX374" s="14" t="s">
        <v>76</v>
      </c>
      <c r="AY374" s="276" t="s">
        <v>251</v>
      </c>
    </row>
    <row r="375" s="14" customFormat="1">
      <c r="A375" s="14"/>
      <c r="B375" s="266"/>
      <c r="C375" s="267"/>
      <c r="D375" s="257" t="s">
        <v>260</v>
      </c>
      <c r="E375" s="268" t="s">
        <v>1</v>
      </c>
      <c r="F375" s="269" t="s">
        <v>559</v>
      </c>
      <c r="G375" s="267"/>
      <c r="H375" s="270">
        <v>4.0499999999999998</v>
      </c>
      <c r="I375" s="271"/>
      <c r="J375" s="267"/>
      <c r="K375" s="267"/>
      <c r="L375" s="272"/>
      <c r="M375" s="273"/>
      <c r="N375" s="274"/>
      <c r="O375" s="274"/>
      <c r="P375" s="274"/>
      <c r="Q375" s="274"/>
      <c r="R375" s="274"/>
      <c r="S375" s="274"/>
      <c r="T375" s="275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76" t="s">
        <v>260</v>
      </c>
      <c r="AU375" s="276" t="s">
        <v>271</v>
      </c>
      <c r="AV375" s="14" t="s">
        <v>86</v>
      </c>
      <c r="AW375" s="14" t="s">
        <v>31</v>
      </c>
      <c r="AX375" s="14" t="s">
        <v>76</v>
      </c>
      <c r="AY375" s="276" t="s">
        <v>251</v>
      </c>
    </row>
    <row r="376" s="14" customFormat="1">
      <c r="A376" s="14"/>
      <c r="B376" s="266"/>
      <c r="C376" s="267"/>
      <c r="D376" s="257" t="s">
        <v>260</v>
      </c>
      <c r="E376" s="268" t="s">
        <v>1</v>
      </c>
      <c r="F376" s="269" t="s">
        <v>560</v>
      </c>
      <c r="G376" s="267"/>
      <c r="H376" s="270">
        <v>14.630000000000001</v>
      </c>
      <c r="I376" s="271"/>
      <c r="J376" s="267"/>
      <c r="K376" s="267"/>
      <c r="L376" s="272"/>
      <c r="M376" s="273"/>
      <c r="N376" s="274"/>
      <c r="O376" s="274"/>
      <c r="P376" s="274"/>
      <c r="Q376" s="274"/>
      <c r="R376" s="274"/>
      <c r="S376" s="274"/>
      <c r="T376" s="27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76" t="s">
        <v>260</v>
      </c>
      <c r="AU376" s="276" t="s">
        <v>271</v>
      </c>
      <c r="AV376" s="14" t="s">
        <v>86</v>
      </c>
      <c r="AW376" s="14" t="s">
        <v>31</v>
      </c>
      <c r="AX376" s="14" t="s">
        <v>76</v>
      </c>
      <c r="AY376" s="276" t="s">
        <v>251</v>
      </c>
    </row>
    <row r="377" s="14" customFormat="1">
      <c r="A377" s="14"/>
      <c r="B377" s="266"/>
      <c r="C377" s="267"/>
      <c r="D377" s="257" t="s">
        <v>260</v>
      </c>
      <c r="E377" s="268" t="s">
        <v>1</v>
      </c>
      <c r="F377" s="269" t="s">
        <v>561</v>
      </c>
      <c r="G377" s="267"/>
      <c r="H377" s="270">
        <v>64.930000000000007</v>
      </c>
      <c r="I377" s="271"/>
      <c r="J377" s="267"/>
      <c r="K377" s="267"/>
      <c r="L377" s="272"/>
      <c r="M377" s="273"/>
      <c r="N377" s="274"/>
      <c r="O377" s="274"/>
      <c r="P377" s="274"/>
      <c r="Q377" s="274"/>
      <c r="R377" s="274"/>
      <c r="S377" s="274"/>
      <c r="T377" s="275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76" t="s">
        <v>260</v>
      </c>
      <c r="AU377" s="276" t="s">
        <v>271</v>
      </c>
      <c r="AV377" s="14" t="s">
        <v>86</v>
      </c>
      <c r="AW377" s="14" t="s">
        <v>31</v>
      </c>
      <c r="AX377" s="14" t="s">
        <v>76</v>
      </c>
      <c r="AY377" s="276" t="s">
        <v>251</v>
      </c>
    </row>
    <row r="378" s="14" customFormat="1">
      <c r="A378" s="14"/>
      <c r="B378" s="266"/>
      <c r="C378" s="267"/>
      <c r="D378" s="257" t="s">
        <v>260</v>
      </c>
      <c r="E378" s="268" t="s">
        <v>1</v>
      </c>
      <c r="F378" s="269" t="s">
        <v>562</v>
      </c>
      <c r="G378" s="267"/>
      <c r="H378" s="270">
        <v>46.460000000000001</v>
      </c>
      <c r="I378" s="271"/>
      <c r="J378" s="267"/>
      <c r="K378" s="267"/>
      <c r="L378" s="272"/>
      <c r="M378" s="273"/>
      <c r="N378" s="274"/>
      <c r="O378" s="274"/>
      <c r="P378" s="274"/>
      <c r="Q378" s="274"/>
      <c r="R378" s="274"/>
      <c r="S378" s="274"/>
      <c r="T378" s="27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76" t="s">
        <v>260</v>
      </c>
      <c r="AU378" s="276" t="s">
        <v>271</v>
      </c>
      <c r="AV378" s="14" t="s">
        <v>86</v>
      </c>
      <c r="AW378" s="14" t="s">
        <v>31</v>
      </c>
      <c r="AX378" s="14" t="s">
        <v>76</v>
      </c>
      <c r="AY378" s="276" t="s">
        <v>251</v>
      </c>
    </row>
    <row r="379" s="14" customFormat="1">
      <c r="A379" s="14"/>
      <c r="B379" s="266"/>
      <c r="C379" s="267"/>
      <c r="D379" s="257" t="s">
        <v>260</v>
      </c>
      <c r="E379" s="268" t="s">
        <v>1</v>
      </c>
      <c r="F379" s="269" t="s">
        <v>563</v>
      </c>
      <c r="G379" s="267"/>
      <c r="H379" s="270">
        <v>8.75</v>
      </c>
      <c r="I379" s="271"/>
      <c r="J379" s="267"/>
      <c r="K379" s="267"/>
      <c r="L379" s="272"/>
      <c r="M379" s="273"/>
      <c r="N379" s="274"/>
      <c r="O379" s="274"/>
      <c r="P379" s="274"/>
      <c r="Q379" s="274"/>
      <c r="R379" s="274"/>
      <c r="S379" s="274"/>
      <c r="T379" s="275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76" t="s">
        <v>260</v>
      </c>
      <c r="AU379" s="276" t="s">
        <v>271</v>
      </c>
      <c r="AV379" s="14" t="s">
        <v>86</v>
      </c>
      <c r="AW379" s="14" t="s">
        <v>31</v>
      </c>
      <c r="AX379" s="14" t="s">
        <v>76</v>
      </c>
      <c r="AY379" s="276" t="s">
        <v>251</v>
      </c>
    </row>
    <row r="380" s="14" customFormat="1">
      <c r="A380" s="14"/>
      <c r="B380" s="266"/>
      <c r="C380" s="267"/>
      <c r="D380" s="257" t="s">
        <v>260</v>
      </c>
      <c r="E380" s="268" t="s">
        <v>1</v>
      </c>
      <c r="F380" s="269" t="s">
        <v>564</v>
      </c>
      <c r="G380" s="267"/>
      <c r="H380" s="270">
        <v>24.609999999999999</v>
      </c>
      <c r="I380" s="271"/>
      <c r="J380" s="267"/>
      <c r="K380" s="267"/>
      <c r="L380" s="272"/>
      <c r="M380" s="273"/>
      <c r="N380" s="274"/>
      <c r="O380" s="274"/>
      <c r="P380" s="274"/>
      <c r="Q380" s="274"/>
      <c r="R380" s="274"/>
      <c r="S380" s="274"/>
      <c r="T380" s="27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76" t="s">
        <v>260</v>
      </c>
      <c r="AU380" s="276" t="s">
        <v>271</v>
      </c>
      <c r="AV380" s="14" t="s">
        <v>86</v>
      </c>
      <c r="AW380" s="14" t="s">
        <v>31</v>
      </c>
      <c r="AX380" s="14" t="s">
        <v>76</v>
      </c>
      <c r="AY380" s="276" t="s">
        <v>251</v>
      </c>
    </row>
    <row r="381" s="14" customFormat="1">
      <c r="A381" s="14"/>
      <c r="B381" s="266"/>
      <c r="C381" s="267"/>
      <c r="D381" s="257" t="s">
        <v>260</v>
      </c>
      <c r="E381" s="268" t="s">
        <v>1</v>
      </c>
      <c r="F381" s="269" t="s">
        <v>565</v>
      </c>
      <c r="G381" s="267"/>
      <c r="H381" s="270">
        <v>10.02</v>
      </c>
      <c r="I381" s="271"/>
      <c r="J381" s="267"/>
      <c r="K381" s="267"/>
      <c r="L381" s="272"/>
      <c r="M381" s="273"/>
      <c r="N381" s="274"/>
      <c r="O381" s="274"/>
      <c r="P381" s="274"/>
      <c r="Q381" s="274"/>
      <c r="R381" s="274"/>
      <c r="S381" s="274"/>
      <c r="T381" s="275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76" t="s">
        <v>260</v>
      </c>
      <c r="AU381" s="276" t="s">
        <v>271</v>
      </c>
      <c r="AV381" s="14" t="s">
        <v>86</v>
      </c>
      <c r="AW381" s="14" t="s">
        <v>31</v>
      </c>
      <c r="AX381" s="14" t="s">
        <v>76</v>
      </c>
      <c r="AY381" s="276" t="s">
        <v>251</v>
      </c>
    </row>
    <row r="382" s="16" customFormat="1">
      <c r="A382" s="16"/>
      <c r="B382" s="297"/>
      <c r="C382" s="298"/>
      <c r="D382" s="257" t="s">
        <v>260</v>
      </c>
      <c r="E382" s="299" t="s">
        <v>1</v>
      </c>
      <c r="F382" s="300" t="s">
        <v>566</v>
      </c>
      <c r="G382" s="298"/>
      <c r="H382" s="301">
        <v>245.61000000000001</v>
      </c>
      <c r="I382" s="302"/>
      <c r="J382" s="298"/>
      <c r="K382" s="298"/>
      <c r="L382" s="303"/>
      <c r="M382" s="304"/>
      <c r="N382" s="305"/>
      <c r="O382" s="305"/>
      <c r="P382" s="305"/>
      <c r="Q382" s="305"/>
      <c r="R382" s="305"/>
      <c r="S382" s="305"/>
      <c r="T382" s="30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T382" s="307" t="s">
        <v>260</v>
      </c>
      <c r="AU382" s="307" t="s">
        <v>271</v>
      </c>
      <c r="AV382" s="16" t="s">
        <v>271</v>
      </c>
      <c r="AW382" s="16" t="s">
        <v>31</v>
      </c>
      <c r="AX382" s="16" t="s">
        <v>76</v>
      </c>
      <c r="AY382" s="307" t="s">
        <v>251</v>
      </c>
    </row>
    <row r="383" s="13" customFormat="1">
      <c r="A383" s="13"/>
      <c r="B383" s="255"/>
      <c r="C383" s="256"/>
      <c r="D383" s="257" t="s">
        <v>260</v>
      </c>
      <c r="E383" s="258" t="s">
        <v>1</v>
      </c>
      <c r="F383" s="259" t="s">
        <v>567</v>
      </c>
      <c r="G383" s="256"/>
      <c r="H383" s="258" t="s">
        <v>1</v>
      </c>
      <c r="I383" s="260"/>
      <c r="J383" s="256"/>
      <c r="K383" s="256"/>
      <c r="L383" s="261"/>
      <c r="M383" s="262"/>
      <c r="N383" s="263"/>
      <c r="O383" s="263"/>
      <c r="P383" s="263"/>
      <c r="Q383" s="263"/>
      <c r="R383" s="263"/>
      <c r="S383" s="263"/>
      <c r="T383" s="26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65" t="s">
        <v>260</v>
      </c>
      <c r="AU383" s="265" t="s">
        <v>271</v>
      </c>
      <c r="AV383" s="13" t="s">
        <v>84</v>
      </c>
      <c r="AW383" s="13" t="s">
        <v>31</v>
      </c>
      <c r="AX383" s="13" t="s">
        <v>76</v>
      </c>
      <c r="AY383" s="265" t="s">
        <v>251</v>
      </c>
    </row>
    <row r="384" s="14" customFormat="1">
      <c r="A384" s="14"/>
      <c r="B384" s="266"/>
      <c r="C384" s="267"/>
      <c r="D384" s="257" t="s">
        <v>260</v>
      </c>
      <c r="E384" s="268" t="s">
        <v>1</v>
      </c>
      <c r="F384" s="269" t="s">
        <v>568</v>
      </c>
      <c r="G384" s="267"/>
      <c r="H384" s="270">
        <v>1.27</v>
      </c>
      <c r="I384" s="271"/>
      <c r="J384" s="267"/>
      <c r="K384" s="267"/>
      <c r="L384" s="272"/>
      <c r="M384" s="273"/>
      <c r="N384" s="274"/>
      <c r="O384" s="274"/>
      <c r="P384" s="274"/>
      <c r="Q384" s="274"/>
      <c r="R384" s="274"/>
      <c r="S384" s="274"/>
      <c r="T384" s="275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76" t="s">
        <v>260</v>
      </c>
      <c r="AU384" s="276" t="s">
        <v>271</v>
      </c>
      <c r="AV384" s="14" t="s">
        <v>86</v>
      </c>
      <c r="AW384" s="14" t="s">
        <v>31</v>
      </c>
      <c r="AX384" s="14" t="s">
        <v>76</v>
      </c>
      <c r="AY384" s="276" t="s">
        <v>251</v>
      </c>
    </row>
    <row r="385" s="16" customFormat="1">
      <c r="A385" s="16"/>
      <c r="B385" s="297"/>
      <c r="C385" s="298"/>
      <c r="D385" s="257" t="s">
        <v>260</v>
      </c>
      <c r="E385" s="299" t="s">
        <v>1</v>
      </c>
      <c r="F385" s="300" t="s">
        <v>566</v>
      </c>
      <c r="G385" s="298"/>
      <c r="H385" s="301">
        <v>1.27</v>
      </c>
      <c r="I385" s="302"/>
      <c r="J385" s="298"/>
      <c r="K385" s="298"/>
      <c r="L385" s="303"/>
      <c r="M385" s="304"/>
      <c r="N385" s="305"/>
      <c r="O385" s="305"/>
      <c r="P385" s="305"/>
      <c r="Q385" s="305"/>
      <c r="R385" s="305"/>
      <c r="S385" s="305"/>
      <c r="T385" s="30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T385" s="307" t="s">
        <v>260</v>
      </c>
      <c r="AU385" s="307" t="s">
        <v>271</v>
      </c>
      <c r="AV385" s="16" t="s">
        <v>271</v>
      </c>
      <c r="AW385" s="16" t="s">
        <v>31</v>
      </c>
      <c r="AX385" s="16" t="s">
        <v>76</v>
      </c>
      <c r="AY385" s="307" t="s">
        <v>251</v>
      </c>
    </row>
    <row r="386" s="14" customFormat="1">
      <c r="A386" s="14"/>
      <c r="B386" s="266"/>
      <c r="C386" s="267"/>
      <c r="D386" s="257" t="s">
        <v>260</v>
      </c>
      <c r="E386" s="268" t="s">
        <v>1</v>
      </c>
      <c r="F386" s="269" t="s">
        <v>569</v>
      </c>
      <c r="G386" s="267"/>
      <c r="H386" s="270">
        <v>3.1200000000000001</v>
      </c>
      <c r="I386" s="271"/>
      <c r="J386" s="267"/>
      <c r="K386" s="267"/>
      <c r="L386" s="272"/>
      <c r="M386" s="273"/>
      <c r="N386" s="274"/>
      <c r="O386" s="274"/>
      <c r="P386" s="274"/>
      <c r="Q386" s="274"/>
      <c r="R386" s="274"/>
      <c r="S386" s="274"/>
      <c r="T386" s="27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76" t="s">
        <v>260</v>
      </c>
      <c r="AU386" s="276" t="s">
        <v>271</v>
      </c>
      <c r="AV386" s="14" t="s">
        <v>86</v>
      </c>
      <c r="AW386" s="14" t="s">
        <v>31</v>
      </c>
      <c r="AX386" s="14" t="s">
        <v>76</v>
      </c>
      <c r="AY386" s="276" t="s">
        <v>251</v>
      </c>
    </row>
    <row r="387" s="15" customFormat="1">
      <c r="A387" s="15"/>
      <c r="B387" s="277"/>
      <c r="C387" s="278"/>
      <c r="D387" s="257" t="s">
        <v>260</v>
      </c>
      <c r="E387" s="279" t="s">
        <v>1</v>
      </c>
      <c r="F387" s="280" t="s">
        <v>264</v>
      </c>
      <c r="G387" s="278"/>
      <c r="H387" s="281">
        <v>250</v>
      </c>
      <c r="I387" s="282"/>
      <c r="J387" s="278"/>
      <c r="K387" s="278"/>
      <c r="L387" s="283"/>
      <c r="M387" s="284"/>
      <c r="N387" s="285"/>
      <c r="O387" s="285"/>
      <c r="P387" s="285"/>
      <c r="Q387" s="285"/>
      <c r="R387" s="285"/>
      <c r="S387" s="285"/>
      <c r="T387" s="286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87" t="s">
        <v>260</v>
      </c>
      <c r="AU387" s="287" t="s">
        <v>271</v>
      </c>
      <c r="AV387" s="15" t="s">
        <v>258</v>
      </c>
      <c r="AW387" s="15" t="s">
        <v>31</v>
      </c>
      <c r="AX387" s="15" t="s">
        <v>84</v>
      </c>
      <c r="AY387" s="287" t="s">
        <v>251</v>
      </c>
    </row>
    <row r="388" s="12" customFormat="1" ht="20.88" customHeight="1">
      <c r="A388" s="12"/>
      <c r="B388" s="227"/>
      <c r="C388" s="228"/>
      <c r="D388" s="229" t="s">
        <v>75</v>
      </c>
      <c r="E388" s="241" t="s">
        <v>570</v>
      </c>
      <c r="F388" s="241" t="s">
        <v>571</v>
      </c>
      <c r="G388" s="228"/>
      <c r="H388" s="228"/>
      <c r="I388" s="231"/>
      <c r="J388" s="242">
        <f>BK388</f>
        <v>0</v>
      </c>
      <c r="K388" s="228"/>
      <c r="L388" s="233"/>
      <c r="M388" s="234"/>
      <c r="N388" s="235"/>
      <c r="O388" s="235"/>
      <c r="P388" s="236">
        <f>SUM(P389:P408)</f>
        <v>0</v>
      </c>
      <c r="Q388" s="235"/>
      <c r="R388" s="236">
        <f>SUM(R389:R408)</f>
        <v>0.56734719999999994</v>
      </c>
      <c r="S388" s="235"/>
      <c r="T388" s="237">
        <f>SUM(T389:T408)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38" t="s">
        <v>84</v>
      </c>
      <c r="AT388" s="239" t="s">
        <v>75</v>
      </c>
      <c r="AU388" s="239" t="s">
        <v>86</v>
      </c>
      <c r="AY388" s="238" t="s">
        <v>251</v>
      </c>
      <c r="BK388" s="240">
        <f>SUM(BK389:BK408)</f>
        <v>0</v>
      </c>
    </row>
    <row r="389" s="2" customFormat="1" ht="19.8" customHeight="1">
      <c r="A389" s="39"/>
      <c r="B389" s="40"/>
      <c r="C389" s="243" t="s">
        <v>572</v>
      </c>
      <c r="D389" s="243" t="s">
        <v>253</v>
      </c>
      <c r="E389" s="244" t="s">
        <v>573</v>
      </c>
      <c r="F389" s="245" t="s">
        <v>574</v>
      </c>
      <c r="G389" s="246" t="s">
        <v>369</v>
      </c>
      <c r="H389" s="247">
        <v>4</v>
      </c>
      <c r="I389" s="248"/>
      <c r="J389" s="247">
        <f>ROUND(I389*H389,2)</f>
        <v>0</v>
      </c>
      <c r="K389" s="245" t="s">
        <v>257</v>
      </c>
      <c r="L389" s="45"/>
      <c r="M389" s="249" t="s">
        <v>1</v>
      </c>
      <c r="N389" s="250" t="s">
        <v>41</v>
      </c>
      <c r="O389" s="92"/>
      <c r="P389" s="251">
        <f>O389*H389</f>
        <v>0</v>
      </c>
      <c r="Q389" s="251">
        <v>0.0035400000000000002</v>
      </c>
      <c r="R389" s="251">
        <f>Q389*H389</f>
        <v>0.014160000000000001</v>
      </c>
      <c r="S389" s="251">
        <v>0</v>
      </c>
      <c r="T389" s="252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53" t="s">
        <v>258</v>
      </c>
      <c r="AT389" s="253" t="s">
        <v>253</v>
      </c>
      <c r="AU389" s="253" t="s">
        <v>271</v>
      </c>
      <c r="AY389" s="18" t="s">
        <v>251</v>
      </c>
      <c r="BE389" s="254">
        <f>IF(N389="základní",J389,0)</f>
        <v>0</v>
      </c>
      <c r="BF389" s="254">
        <f>IF(N389="snížená",J389,0)</f>
        <v>0</v>
      </c>
      <c r="BG389" s="254">
        <f>IF(N389="zákl. přenesená",J389,0)</f>
        <v>0</v>
      </c>
      <c r="BH389" s="254">
        <f>IF(N389="sníž. přenesená",J389,0)</f>
        <v>0</v>
      </c>
      <c r="BI389" s="254">
        <f>IF(N389="nulová",J389,0)</f>
        <v>0</v>
      </c>
      <c r="BJ389" s="18" t="s">
        <v>84</v>
      </c>
      <c r="BK389" s="254">
        <f>ROUND(I389*H389,2)</f>
        <v>0</v>
      </c>
      <c r="BL389" s="18" t="s">
        <v>258</v>
      </c>
      <c r="BM389" s="253" t="s">
        <v>575</v>
      </c>
    </row>
    <row r="390" s="13" customFormat="1">
      <c r="A390" s="13"/>
      <c r="B390" s="255"/>
      <c r="C390" s="256"/>
      <c r="D390" s="257" t="s">
        <v>260</v>
      </c>
      <c r="E390" s="258" t="s">
        <v>1</v>
      </c>
      <c r="F390" s="259" t="s">
        <v>576</v>
      </c>
      <c r="G390" s="256"/>
      <c r="H390" s="258" t="s">
        <v>1</v>
      </c>
      <c r="I390" s="260"/>
      <c r="J390" s="256"/>
      <c r="K390" s="256"/>
      <c r="L390" s="261"/>
      <c r="M390" s="262"/>
      <c r="N390" s="263"/>
      <c r="O390" s="263"/>
      <c r="P390" s="263"/>
      <c r="Q390" s="263"/>
      <c r="R390" s="263"/>
      <c r="S390" s="263"/>
      <c r="T390" s="26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65" t="s">
        <v>260</v>
      </c>
      <c r="AU390" s="265" t="s">
        <v>271</v>
      </c>
      <c r="AV390" s="13" t="s">
        <v>84</v>
      </c>
      <c r="AW390" s="13" t="s">
        <v>31</v>
      </c>
      <c r="AX390" s="13" t="s">
        <v>76</v>
      </c>
      <c r="AY390" s="265" t="s">
        <v>251</v>
      </c>
    </row>
    <row r="391" s="14" customFormat="1">
      <c r="A391" s="14"/>
      <c r="B391" s="266"/>
      <c r="C391" s="267"/>
      <c r="D391" s="257" t="s">
        <v>260</v>
      </c>
      <c r="E391" s="268" t="s">
        <v>1</v>
      </c>
      <c r="F391" s="269" t="s">
        <v>258</v>
      </c>
      <c r="G391" s="267"/>
      <c r="H391" s="270">
        <v>4</v>
      </c>
      <c r="I391" s="271"/>
      <c r="J391" s="267"/>
      <c r="K391" s="267"/>
      <c r="L391" s="272"/>
      <c r="M391" s="273"/>
      <c r="N391" s="274"/>
      <c r="O391" s="274"/>
      <c r="P391" s="274"/>
      <c r="Q391" s="274"/>
      <c r="R391" s="274"/>
      <c r="S391" s="274"/>
      <c r="T391" s="275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76" t="s">
        <v>260</v>
      </c>
      <c r="AU391" s="276" t="s">
        <v>271</v>
      </c>
      <c r="AV391" s="14" t="s">
        <v>86</v>
      </c>
      <c r="AW391" s="14" t="s">
        <v>31</v>
      </c>
      <c r="AX391" s="14" t="s">
        <v>76</v>
      </c>
      <c r="AY391" s="276" t="s">
        <v>251</v>
      </c>
    </row>
    <row r="392" s="15" customFormat="1">
      <c r="A392" s="15"/>
      <c r="B392" s="277"/>
      <c r="C392" s="278"/>
      <c r="D392" s="257" t="s">
        <v>260</v>
      </c>
      <c r="E392" s="279" t="s">
        <v>1</v>
      </c>
      <c r="F392" s="280" t="s">
        <v>264</v>
      </c>
      <c r="G392" s="278"/>
      <c r="H392" s="281">
        <v>4</v>
      </c>
      <c r="I392" s="282"/>
      <c r="J392" s="278"/>
      <c r="K392" s="278"/>
      <c r="L392" s="283"/>
      <c r="M392" s="284"/>
      <c r="N392" s="285"/>
      <c r="O392" s="285"/>
      <c r="P392" s="285"/>
      <c r="Q392" s="285"/>
      <c r="R392" s="285"/>
      <c r="S392" s="285"/>
      <c r="T392" s="286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87" t="s">
        <v>260</v>
      </c>
      <c r="AU392" s="287" t="s">
        <v>271</v>
      </c>
      <c r="AV392" s="15" t="s">
        <v>258</v>
      </c>
      <c r="AW392" s="15" t="s">
        <v>31</v>
      </c>
      <c r="AX392" s="15" t="s">
        <v>84</v>
      </c>
      <c r="AY392" s="287" t="s">
        <v>251</v>
      </c>
    </row>
    <row r="393" s="2" customFormat="1" ht="19.8" customHeight="1">
      <c r="A393" s="39"/>
      <c r="B393" s="40"/>
      <c r="C393" s="243" t="s">
        <v>577</v>
      </c>
      <c r="D393" s="243" t="s">
        <v>253</v>
      </c>
      <c r="E393" s="244" t="s">
        <v>578</v>
      </c>
      <c r="F393" s="245" t="s">
        <v>579</v>
      </c>
      <c r="G393" s="246" t="s">
        <v>149</v>
      </c>
      <c r="H393" s="247">
        <v>23.16</v>
      </c>
      <c r="I393" s="248"/>
      <c r="J393" s="247">
        <f>ROUND(I393*H393,2)</f>
        <v>0</v>
      </c>
      <c r="K393" s="245" t="s">
        <v>257</v>
      </c>
      <c r="L393" s="45"/>
      <c r="M393" s="249" t="s">
        <v>1</v>
      </c>
      <c r="N393" s="250" t="s">
        <v>41</v>
      </c>
      <c r="O393" s="92"/>
      <c r="P393" s="251">
        <f>O393*H393</f>
        <v>0</v>
      </c>
      <c r="Q393" s="251">
        <v>0.01992</v>
      </c>
      <c r="R393" s="251">
        <f>Q393*H393</f>
        <v>0.46134720000000001</v>
      </c>
      <c r="S393" s="251">
        <v>0</v>
      </c>
      <c r="T393" s="252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53" t="s">
        <v>258</v>
      </c>
      <c r="AT393" s="253" t="s">
        <v>253</v>
      </c>
      <c r="AU393" s="253" t="s">
        <v>271</v>
      </c>
      <c r="AY393" s="18" t="s">
        <v>251</v>
      </c>
      <c r="BE393" s="254">
        <f>IF(N393="základní",J393,0)</f>
        <v>0</v>
      </c>
      <c r="BF393" s="254">
        <f>IF(N393="snížená",J393,0)</f>
        <v>0</v>
      </c>
      <c r="BG393" s="254">
        <f>IF(N393="zákl. přenesená",J393,0)</f>
        <v>0</v>
      </c>
      <c r="BH393" s="254">
        <f>IF(N393="sníž. přenesená",J393,0)</f>
        <v>0</v>
      </c>
      <c r="BI393" s="254">
        <f>IF(N393="nulová",J393,0)</f>
        <v>0</v>
      </c>
      <c r="BJ393" s="18" t="s">
        <v>84</v>
      </c>
      <c r="BK393" s="254">
        <f>ROUND(I393*H393,2)</f>
        <v>0</v>
      </c>
      <c r="BL393" s="18" t="s">
        <v>258</v>
      </c>
      <c r="BM393" s="253" t="s">
        <v>580</v>
      </c>
    </row>
    <row r="394" s="14" customFormat="1">
      <c r="A394" s="14"/>
      <c r="B394" s="266"/>
      <c r="C394" s="267"/>
      <c r="D394" s="257" t="s">
        <v>260</v>
      </c>
      <c r="E394" s="268" t="s">
        <v>1</v>
      </c>
      <c r="F394" s="269" t="s">
        <v>581</v>
      </c>
      <c r="G394" s="267"/>
      <c r="H394" s="270">
        <v>28.239999999999998</v>
      </c>
      <c r="I394" s="271"/>
      <c r="J394" s="267"/>
      <c r="K394" s="267"/>
      <c r="L394" s="272"/>
      <c r="M394" s="273"/>
      <c r="N394" s="274"/>
      <c r="O394" s="274"/>
      <c r="P394" s="274"/>
      <c r="Q394" s="274"/>
      <c r="R394" s="274"/>
      <c r="S394" s="274"/>
      <c r="T394" s="27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76" t="s">
        <v>260</v>
      </c>
      <c r="AU394" s="276" t="s">
        <v>271</v>
      </c>
      <c r="AV394" s="14" t="s">
        <v>86</v>
      </c>
      <c r="AW394" s="14" t="s">
        <v>31</v>
      </c>
      <c r="AX394" s="14" t="s">
        <v>76</v>
      </c>
      <c r="AY394" s="276" t="s">
        <v>251</v>
      </c>
    </row>
    <row r="395" s="14" customFormat="1">
      <c r="A395" s="14"/>
      <c r="B395" s="266"/>
      <c r="C395" s="267"/>
      <c r="D395" s="257" t="s">
        <v>260</v>
      </c>
      <c r="E395" s="268" t="s">
        <v>1</v>
      </c>
      <c r="F395" s="269" t="s">
        <v>582</v>
      </c>
      <c r="G395" s="267"/>
      <c r="H395" s="270">
        <v>-7.2000000000000002</v>
      </c>
      <c r="I395" s="271"/>
      <c r="J395" s="267"/>
      <c r="K395" s="267"/>
      <c r="L395" s="272"/>
      <c r="M395" s="273"/>
      <c r="N395" s="274"/>
      <c r="O395" s="274"/>
      <c r="P395" s="274"/>
      <c r="Q395" s="274"/>
      <c r="R395" s="274"/>
      <c r="S395" s="274"/>
      <c r="T395" s="275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76" t="s">
        <v>260</v>
      </c>
      <c r="AU395" s="276" t="s">
        <v>271</v>
      </c>
      <c r="AV395" s="14" t="s">
        <v>86</v>
      </c>
      <c r="AW395" s="14" t="s">
        <v>31</v>
      </c>
      <c r="AX395" s="14" t="s">
        <v>76</v>
      </c>
      <c r="AY395" s="276" t="s">
        <v>251</v>
      </c>
    </row>
    <row r="396" s="14" customFormat="1">
      <c r="A396" s="14"/>
      <c r="B396" s="266"/>
      <c r="C396" s="267"/>
      <c r="D396" s="257" t="s">
        <v>260</v>
      </c>
      <c r="E396" s="268" t="s">
        <v>1</v>
      </c>
      <c r="F396" s="269" t="s">
        <v>583</v>
      </c>
      <c r="G396" s="267"/>
      <c r="H396" s="270">
        <v>2.1200000000000001</v>
      </c>
      <c r="I396" s="271"/>
      <c r="J396" s="267"/>
      <c r="K396" s="267"/>
      <c r="L396" s="272"/>
      <c r="M396" s="273"/>
      <c r="N396" s="274"/>
      <c r="O396" s="274"/>
      <c r="P396" s="274"/>
      <c r="Q396" s="274"/>
      <c r="R396" s="274"/>
      <c r="S396" s="274"/>
      <c r="T396" s="27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76" t="s">
        <v>260</v>
      </c>
      <c r="AU396" s="276" t="s">
        <v>271</v>
      </c>
      <c r="AV396" s="14" t="s">
        <v>86</v>
      </c>
      <c r="AW396" s="14" t="s">
        <v>31</v>
      </c>
      <c r="AX396" s="14" t="s">
        <v>76</v>
      </c>
      <c r="AY396" s="276" t="s">
        <v>251</v>
      </c>
    </row>
    <row r="397" s="2" customFormat="1" ht="14.4" customHeight="1">
      <c r="A397" s="39"/>
      <c r="B397" s="40"/>
      <c r="C397" s="243" t="s">
        <v>584</v>
      </c>
      <c r="D397" s="243" t="s">
        <v>253</v>
      </c>
      <c r="E397" s="244" t="s">
        <v>585</v>
      </c>
      <c r="F397" s="245" t="s">
        <v>586</v>
      </c>
      <c r="G397" s="246" t="s">
        <v>369</v>
      </c>
      <c r="H397" s="247">
        <v>4</v>
      </c>
      <c r="I397" s="248"/>
      <c r="J397" s="247">
        <f>ROUND(I397*H397,2)</f>
        <v>0</v>
      </c>
      <c r="K397" s="245" t="s">
        <v>257</v>
      </c>
      <c r="L397" s="45"/>
      <c r="M397" s="249" t="s">
        <v>1</v>
      </c>
      <c r="N397" s="250" t="s">
        <v>41</v>
      </c>
      <c r="O397" s="92"/>
      <c r="P397" s="251">
        <f>O397*H397</f>
        <v>0</v>
      </c>
      <c r="Q397" s="251">
        <v>0.0042100000000000002</v>
      </c>
      <c r="R397" s="251">
        <f>Q397*H397</f>
        <v>0.016840000000000001</v>
      </c>
      <c r="S397" s="251">
        <v>0</v>
      </c>
      <c r="T397" s="252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53" t="s">
        <v>258</v>
      </c>
      <c r="AT397" s="253" t="s">
        <v>253</v>
      </c>
      <c r="AU397" s="253" t="s">
        <v>271</v>
      </c>
      <c r="AY397" s="18" t="s">
        <v>251</v>
      </c>
      <c r="BE397" s="254">
        <f>IF(N397="základní",J397,0)</f>
        <v>0</v>
      </c>
      <c r="BF397" s="254">
        <f>IF(N397="snížená",J397,0)</f>
        <v>0</v>
      </c>
      <c r="BG397" s="254">
        <f>IF(N397="zákl. přenesená",J397,0)</f>
        <v>0</v>
      </c>
      <c r="BH397" s="254">
        <f>IF(N397="sníž. přenesená",J397,0)</f>
        <v>0</v>
      </c>
      <c r="BI397" s="254">
        <f>IF(N397="nulová",J397,0)</f>
        <v>0</v>
      </c>
      <c r="BJ397" s="18" t="s">
        <v>84</v>
      </c>
      <c r="BK397" s="254">
        <f>ROUND(I397*H397,2)</f>
        <v>0</v>
      </c>
      <c r="BL397" s="18" t="s">
        <v>258</v>
      </c>
      <c r="BM397" s="253" t="s">
        <v>587</v>
      </c>
    </row>
    <row r="398" s="13" customFormat="1">
      <c r="A398" s="13"/>
      <c r="B398" s="255"/>
      <c r="C398" s="256"/>
      <c r="D398" s="257" t="s">
        <v>260</v>
      </c>
      <c r="E398" s="258" t="s">
        <v>1</v>
      </c>
      <c r="F398" s="259" t="s">
        <v>576</v>
      </c>
      <c r="G398" s="256"/>
      <c r="H398" s="258" t="s">
        <v>1</v>
      </c>
      <c r="I398" s="260"/>
      <c r="J398" s="256"/>
      <c r="K398" s="256"/>
      <c r="L398" s="261"/>
      <c r="M398" s="262"/>
      <c r="N398" s="263"/>
      <c r="O398" s="263"/>
      <c r="P398" s="263"/>
      <c r="Q398" s="263"/>
      <c r="R398" s="263"/>
      <c r="S398" s="263"/>
      <c r="T398" s="26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65" t="s">
        <v>260</v>
      </c>
      <c r="AU398" s="265" t="s">
        <v>271</v>
      </c>
      <c r="AV398" s="13" t="s">
        <v>84</v>
      </c>
      <c r="AW398" s="13" t="s">
        <v>31</v>
      </c>
      <c r="AX398" s="13" t="s">
        <v>76</v>
      </c>
      <c r="AY398" s="265" t="s">
        <v>251</v>
      </c>
    </row>
    <row r="399" s="14" customFormat="1">
      <c r="A399" s="14"/>
      <c r="B399" s="266"/>
      <c r="C399" s="267"/>
      <c r="D399" s="257" t="s">
        <v>260</v>
      </c>
      <c r="E399" s="268" t="s">
        <v>1</v>
      </c>
      <c r="F399" s="269" t="s">
        <v>258</v>
      </c>
      <c r="G399" s="267"/>
      <c r="H399" s="270">
        <v>4</v>
      </c>
      <c r="I399" s="271"/>
      <c r="J399" s="267"/>
      <c r="K399" s="267"/>
      <c r="L399" s="272"/>
      <c r="M399" s="273"/>
      <c r="N399" s="274"/>
      <c r="O399" s="274"/>
      <c r="P399" s="274"/>
      <c r="Q399" s="274"/>
      <c r="R399" s="274"/>
      <c r="S399" s="274"/>
      <c r="T399" s="275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76" t="s">
        <v>260</v>
      </c>
      <c r="AU399" s="276" t="s">
        <v>271</v>
      </c>
      <c r="AV399" s="14" t="s">
        <v>86</v>
      </c>
      <c r="AW399" s="14" t="s">
        <v>31</v>
      </c>
      <c r="AX399" s="14" t="s">
        <v>76</v>
      </c>
      <c r="AY399" s="276" t="s">
        <v>251</v>
      </c>
    </row>
    <row r="400" s="15" customFormat="1">
      <c r="A400" s="15"/>
      <c r="B400" s="277"/>
      <c r="C400" s="278"/>
      <c r="D400" s="257" t="s">
        <v>260</v>
      </c>
      <c r="E400" s="279" t="s">
        <v>1</v>
      </c>
      <c r="F400" s="280" t="s">
        <v>264</v>
      </c>
      <c r="G400" s="278"/>
      <c r="H400" s="281">
        <v>4</v>
      </c>
      <c r="I400" s="282"/>
      <c r="J400" s="278"/>
      <c r="K400" s="278"/>
      <c r="L400" s="283"/>
      <c r="M400" s="284"/>
      <c r="N400" s="285"/>
      <c r="O400" s="285"/>
      <c r="P400" s="285"/>
      <c r="Q400" s="285"/>
      <c r="R400" s="285"/>
      <c r="S400" s="285"/>
      <c r="T400" s="286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87" t="s">
        <v>260</v>
      </c>
      <c r="AU400" s="287" t="s">
        <v>271</v>
      </c>
      <c r="AV400" s="15" t="s">
        <v>258</v>
      </c>
      <c r="AW400" s="15" t="s">
        <v>31</v>
      </c>
      <c r="AX400" s="15" t="s">
        <v>84</v>
      </c>
      <c r="AY400" s="287" t="s">
        <v>251</v>
      </c>
    </row>
    <row r="401" s="2" customFormat="1" ht="14.4" customHeight="1">
      <c r="A401" s="39"/>
      <c r="B401" s="40"/>
      <c r="C401" s="243" t="s">
        <v>588</v>
      </c>
      <c r="D401" s="243" t="s">
        <v>253</v>
      </c>
      <c r="E401" s="244" t="s">
        <v>589</v>
      </c>
      <c r="F401" s="245" t="s">
        <v>590</v>
      </c>
      <c r="G401" s="246" t="s">
        <v>406</v>
      </c>
      <c r="H401" s="247">
        <v>50</v>
      </c>
      <c r="I401" s="248"/>
      <c r="J401" s="247">
        <f>ROUND(I401*H401,2)</f>
        <v>0</v>
      </c>
      <c r="K401" s="245" t="s">
        <v>257</v>
      </c>
      <c r="L401" s="45"/>
      <c r="M401" s="249" t="s">
        <v>1</v>
      </c>
      <c r="N401" s="250" t="s">
        <v>41</v>
      </c>
      <c r="O401" s="92"/>
      <c r="P401" s="251">
        <f>O401*H401</f>
        <v>0</v>
      </c>
      <c r="Q401" s="251">
        <v>0.00075000000000000002</v>
      </c>
      <c r="R401" s="251">
        <f>Q401*H401</f>
        <v>0.037499999999999999</v>
      </c>
      <c r="S401" s="251">
        <v>0</v>
      </c>
      <c r="T401" s="252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53" t="s">
        <v>258</v>
      </c>
      <c r="AT401" s="253" t="s">
        <v>253</v>
      </c>
      <c r="AU401" s="253" t="s">
        <v>271</v>
      </c>
      <c r="AY401" s="18" t="s">
        <v>251</v>
      </c>
      <c r="BE401" s="254">
        <f>IF(N401="základní",J401,0)</f>
        <v>0</v>
      </c>
      <c r="BF401" s="254">
        <f>IF(N401="snížená",J401,0)</f>
        <v>0</v>
      </c>
      <c r="BG401" s="254">
        <f>IF(N401="zákl. přenesená",J401,0)</f>
        <v>0</v>
      </c>
      <c r="BH401" s="254">
        <f>IF(N401="sníž. přenesená",J401,0)</f>
        <v>0</v>
      </c>
      <c r="BI401" s="254">
        <f>IF(N401="nulová",J401,0)</f>
        <v>0</v>
      </c>
      <c r="BJ401" s="18" t="s">
        <v>84</v>
      </c>
      <c r="BK401" s="254">
        <f>ROUND(I401*H401,2)</f>
        <v>0</v>
      </c>
      <c r="BL401" s="18" t="s">
        <v>258</v>
      </c>
      <c r="BM401" s="253" t="s">
        <v>591</v>
      </c>
    </row>
    <row r="402" s="13" customFormat="1">
      <c r="A402" s="13"/>
      <c r="B402" s="255"/>
      <c r="C402" s="256"/>
      <c r="D402" s="257" t="s">
        <v>260</v>
      </c>
      <c r="E402" s="258" t="s">
        <v>1</v>
      </c>
      <c r="F402" s="259" t="s">
        <v>592</v>
      </c>
      <c r="G402" s="256"/>
      <c r="H402" s="258" t="s">
        <v>1</v>
      </c>
      <c r="I402" s="260"/>
      <c r="J402" s="256"/>
      <c r="K402" s="256"/>
      <c r="L402" s="261"/>
      <c r="M402" s="262"/>
      <c r="N402" s="263"/>
      <c r="O402" s="263"/>
      <c r="P402" s="263"/>
      <c r="Q402" s="263"/>
      <c r="R402" s="263"/>
      <c r="S402" s="263"/>
      <c r="T402" s="26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65" t="s">
        <v>260</v>
      </c>
      <c r="AU402" s="265" t="s">
        <v>271</v>
      </c>
      <c r="AV402" s="13" t="s">
        <v>84</v>
      </c>
      <c r="AW402" s="13" t="s">
        <v>31</v>
      </c>
      <c r="AX402" s="13" t="s">
        <v>76</v>
      </c>
      <c r="AY402" s="265" t="s">
        <v>251</v>
      </c>
    </row>
    <row r="403" s="14" customFormat="1">
      <c r="A403" s="14"/>
      <c r="B403" s="266"/>
      <c r="C403" s="267"/>
      <c r="D403" s="257" t="s">
        <v>260</v>
      </c>
      <c r="E403" s="268" t="s">
        <v>1</v>
      </c>
      <c r="F403" s="269" t="s">
        <v>593</v>
      </c>
      <c r="G403" s="267"/>
      <c r="H403" s="270">
        <v>50</v>
      </c>
      <c r="I403" s="271"/>
      <c r="J403" s="267"/>
      <c r="K403" s="267"/>
      <c r="L403" s="272"/>
      <c r="M403" s="273"/>
      <c r="N403" s="274"/>
      <c r="O403" s="274"/>
      <c r="P403" s="274"/>
      <c r="Q403" s="274"/>
      <c r="R403" s="274"/>
      <c r="S403" s="274"/>
      <c r="T403" s="275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76" t="s">
        <v>260</v>
      </c>
      <c r="AU403" s="276" t="s">
        <v>271</v>
      </c>
      <c r="AV403" s="14" t="s">
        <v>86</v>
      </c>
      <c r="AW403" s="14" t="s">
        <v>31</v>
      </c>
      <c r="AX403" s="14" t="s">
        <v>76</v>
      </c>
      <c r="AY403" s="276" t="s">
        <v>251</v>
      </c>
    </row>
    <row r="404" s="15" customFormat="1">
      <c r="A404" s="15"/>
      <c r="B404" s="277"/>
      <c r="C404" s="278"/>
      <c r="D404" s="257" t="s">
        <v>260</v>
      </c>
      <c r="E404" s="279" t="s">
        <v>1</v>
      </c>
      <c r="F404" s="280" t="s">
        <v>264</v>
      </c>
      <c r="G404" s="278"/>
      <c r="H404" s="281">
        <v>50</v>
      </c>
      <c r="I404" s="282"/>
      <c r="J404" s="278"/>
      <c r="K404" s="278"/>
      <c r="L404" s="283"/>
      <c r="M404" s="284"/>
      <c r="N404" s="285"/>
      <c r="O404" s="285"/>
      <c r="P404" s="285"/>
      <c r="Q404" s="285"/>
      <c r="R404" s="285"/>
      <c r="S404" s="285"/>
      <c r="T404" s="286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87" t="s">
        <v>260</v>
      </c>
      <c r="AU404" s="287" t="s">
        <v>271</v>
      </c>
      <c r="AV404" s="15" t="s">
        <v>258</v>
      </c>
      <c r="AW404" s="15" t="s">
        <v>31</v>
      </c>
      <c r="AX404" s="15" t="s">
        <v>84</v>
      </c>
      <c r="AY404" s="287" t="s">
        <v>251</v>
      </c>
    </row>
    <row r="405" s="2" customFormat="1" ht="14.4" customHeight="1">
      <c r="A405" s="39"/>
      <c r="B405" s="40"/>
      <c r="C405" s="243" t="s">
        <v>594</v>
      </c>
      <c r="D405" s="243" t="s">
        <v>253</v>
      </c>
      <c r="E405" s="244" t="s">
        <v>595</v>
      </c>
      <c r="F405" s="245" t="s">
        <v>596</v>
      </c>
      <c r="G405" s="246" t="s">
        <v>406</v>
      </c>
      <c r="H405" s="247">
        <v>50</v>
      </c>
      <c r="I405" s="248"/>
      <c r="J405" s="247">
        <f>ROUND(I405*H405,2)</f>
        <v>0</v>
      </c>
      <c r="K405" s="245" t="s">
        <v>1</v>
      </c>
      <c r="L405" s="45"/>
      <c r="M405" s="249" t="s">
        <v>1</v>
      </c>
      <c r="N405" s="250" t="s">
        <v>41</v>
      </c>
      <c r="O405" s="92"/>
      <c r="P405" s="251">
        <f>O405*H405</f>
        <v>0</v>
      </c>
      <c r="Q405" s="251">
        <v>0.00075000000000000002</v>
      </c>
      <c r="R405" s="251">
        <f>Q405*H405</f>
        <v>0.037499999999999999</v>
      </c>
      <c r="S405" s="251">
        <v>0</v>
      </c>
      <c r="T405" s="252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53" t="s">
        <v>258</v>
      </c>
      <c r="AT405" s="253" t="s">
        <v>253</v>
      </c>
      <c r="AU405" s="253" t="s">
        <v>271</v>
      </c>
      <c r="AY405" s="18" t="s">
        <v>251</v>
      </c>
      <c r="BE405" s="254">
        <f>IF(N405="základní",J405,0)</f>
        <v>0</v>
      </c>
      <c r="BF405" s="254">
        <f>IF(N405="snížená",J405,0)</f>
        <v>0</v>
      </c>
      <c r="BG405" s="254">
        <f>IF(N405="zákl. přenesená",J405,0)</f>
        <v>0</v>
      </c>
      <c r="BH405" s="254">
        <f>IF(N405="sníž. přenesená",J405,0)</f>
        <v>0</v>
      </c>
      <c r="BI405" s="254">
        <f>IF(N405="nulová",J405,0)</f>
        <v>0</v>
      </c>
      <c r="BJ405" s="18" t="s">
        <v>84</v>
      </c>
      <c r="BK405" s="254">
        <f>ROUND(I405*H405,2)</f>
        <v>0</v>
      </c>
      <c r="BL405" s="18" t="s">
        <v>258</v>
      </c>
      <c r="BM405" s="253" t="s">
        <v>597</v>
      </c>
    </row>
    <row r="406" s="13" customFormat="1">
      <c r="A406" s="13"/>
      <c r="B406" s="255"/>
      <c r="C406" s="256"/>
      <c r="D406" s="257" t="s">
        <v>260</v>
      </c>
      <c r="E406" s="258" t="s">
        <v>1</v>
      </c>
      <c r="F406" s="259" t="s">
        <v>592</v>
      </c>
      <c r="G406" s="256"/>
      <c r="H406" s="258" t="s">
        <v>1</v>
      </c>
      <c r="I406" s="260"/>
      <c r="J406" s="256"/>
      <c r="K406" s="256"/>
      <c r="L406" s="261"/>
      <c r="M406" s="262"/>
      <c r="N406" s="263"/>
      <c r="O406" s="263"/>
      <c r="P406" s="263"/>
      <c r="Q406" s="263"/>
      <c r="R406" s="263"/>
      <c r="S406" s="263"/>
      <c r="T406" s="26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5" t="s">
        <v>260</v>
      </c>
      <c r="AU406" s="265" t="s">
        <v>271</v>
      </c>
      <c r="AV406" s="13" t="s">
        <v>84</v>
      </c>
      <c r="AW406" s="13" t="s">
        <v>31</v>
      </c>
      <c r="AX406" s="13" t="s">
        <v>76</v>
      </c>
      <c r="AY406" s="265" t="s">
        <v>251</v>
      </c>
    </row>
    <row r="407" s="14" customFormat="1">
      <c r="A407" s="14"/>
      <c r="B407" s="266"/>
      <c r="C407" s="267"/>
      <c r="D407" s="257" t="s">
        <v>260</v>
      </c>
      <c r="E407" s="268" t="s">
        <v>1</v>
      </c>
      <c r="F407" s="269" t="s">
        <v>593</v>
      </c>
      <c r="G407" s="267"/>
      <c r="H407" s="270">
        <v>50</v>
      </c>
      <c r="I407" s="271"/>
      <c r="J407" s="267"/>
      <c r="K407" s="267"/>
      <c r="L407" s="272"/>
      <c r="M407" s="273"/>
      <c r="N407" s="274"/>
      <c r="O407" s="274"/>
      <c r="P407" s="274"/>
      <c r="Q407" s="274"/>
      <c r="R407" s="274"/>
      <c r="S407" s="274"/>
      <c r="T407" s="275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76" t="s">
        <v>260</v>
      </c>
      <c r="AU407" s="276" t="s">
        <v>271</v>
      </c>
      <c r="AV407" s="14" t="s">
        <v>86</v>
      </c>
      <c r="AW407" s="14" t="s">
        <v>31</v>
      </c>
      <c r="AX407" s="14" t="s">
        <v>76</v>
      </c>
      <c r="AY407" s="276" t="s">
        <v>251</v>
      </c>
    </row>
    <row r="408" s="15" customFormat="1">
      <c r="A408" s="15"/>
      <c r="B408" s="277"/>
      <c r="C408" s="278"/>
      <c r="D408" s="257" t="s">
        <v>260</v>
      </c>
      <c r="E408" s="279" t="s">
        <v>1</v>
      </c>
      <c r="F408" s="280" t="s">
        <v>264</v>
      </c>
      <c r="G408" s="278"/>
      <c r="H408" s="281">
        <v>50</v>
      </c>
      <c r="I408" s="282"/>
      <c r="J408" s="278"/>
      <c r="K408" s="278"/>
      <c r="L408" s="283"/>
      <c r="M408" s="284"/>
      <c r="N408" s="285"/>
      <c r="O408" s="285"/>
      <c r="P408" s="285"/>
      <c r="Q408" s="285"/>
      <c r="R408" s="285"/>
      <c r="S408" s="285"/>
      <c r="T408" s="286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87" t="s">
        <v>260</v>
      </c>
      <c r="AU408" s="287" t="s">
        <v>271</v>
      </c>
      <c r="AV408" s="15" t="s">
        <v>258</v>
      </c>
      <c r="AW408" s="15" t="s">
        <v>31</v>
      </c>
      <c r="AX408" s="15" t="s">
        <v>84</v>
      </c>
      <c r="AY408" s="287" t="s">
        <v>251</v>
      </c>
    </row>
    <row r="409" s="12" customFormat="1" ht="20.88" customHeight="1">
      <c r="A409" s="12"/>
      <c r="B409" s="227"/>
      <c r="C409" s="228"/>
      <c r="D409" s="229" t="s">
        <v>75</v>
      </c>
      <c r="E409" s="241" t="s">
        <v>598</v>
      </c>
      <c r="F409" s="241" t="s">
        <v>599</v>
      </c>
      <c r="G409" s="228"/>
      <c r="H409" s="228"/>
      <c r="I409" s="231"/>
      <c r="J409" s="242">
        <f>BK409</f>
        <v>0</v>
      </c>
      <c r="K409" s="228"/>
      <c r="L409" s="233"/>
      <c r="M409" s="234"/>
      <c r="N409" s="235"/>
      <c r="O409" s="235"/>
      <c r="P409" s="236">
        <f>SUM(P410:P473)</f>
        <v>0</v>
      </c>
      <c r="Q409" s="235"/>
      <c r="R409" s="236">
        <f>SUM(R410:R473)</f>
        <v>76.805593799999997</v>
      </c>
      <c r="S409" s="235"/>
      <c r="T409" s="237">
        <f>SUM(T410:T473)</f>
        <v>0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38" t="s">
        <v>84</v>
      </c>
      <c r="AT409" s="239" t="s">
        <v>75</v>
      </c>
      <c r="AU409" s="239" t="s">
        <v>86</v>
      </c>
      <c r="AY409" s="238" t="s">
        <v>251</v>
      </c>
      <c r="BK409" s="240">
        <f>SUM(BK410:BK473)</f>
        <v>0</v>
      </c>
    </row>
    <row r="410" s="2" customFormat="1" ht="19.8" customHeight="1">
      <c r="A410" s="39"/>
      <c r="B410" s="40"/>
      <c r="C410" s="243" t="s">
        <v>600</v>
      </c>
      <c r="D410" s="243" t="s">
        <v>253</v>
      </c>
      <c r="E410" s="244" t="s">
        <v>601</v>
      </c>
      <c r="F410" s="245" t="s">
        <v>602</v>
      </c>
      <c r="G410" s="246" t="s">
        <v>256</v>
      </c>
      <c r="H410" s="247">
        <v>0.54000000000000004</v>
      </c>
      <c r="I410" s="248"/>
      <c r="J410" s="247">
        <f>ROUND(I410*H410,2)</f>
        <v>0</v>
      </c>
      <c r="K410" s="245" t="s">
        <v>257</v>
      </c>
      <c r="L410" s="45"/>
      <c r="M410" s="249" t="s">
        <v>1</v>
      </c>
      <c r="N410" s="250" t="s">
        <v>41</v>
      </c>
      <c r="O410" s="92"/>
      <c r="P410" s="251">
        <f>O410*H410</f>
        <v>0</v>
      </c>
      <c r="Q410" s="251">
        <v>2.3010199999999998</v>
      </c>
      <c r="R410" s="251">
        <f>Q410*H410</f>
        <v>1.2425508000000001</v>
      </c>
      <c r="S410" s="251">
        <v>0</v>
      </c>
      <c r="T410" s="252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53" t="s">
        <v>258</v>
      </c>
      <c r="AT410" s="253" t="s">
        <v>253</v>
      </c>
      <c r="AU410" s="253" t="s">
        <v>271</v>
      </c>
      <c r="AY410" s="18" t="s">
        <v>251</v>
      </c>
      <c r="BE410" s="254">
        <f>IF(N410="základní",J410,0)</f>
        <v>0</v>
      </c>
      <c r="BF410" s="254">
        <f>IF(N410="snížená",J410,0)</f>
        <v>0</v>
      </c>
      <c r="BG410" s="254">
        <f>IF(N410="zákl. přenesená",J410,0)</f>
        <v>0</v>
      </c>
      <c r="BH410" s="254">
        <f>IF(N410="sníž. přenesená",J410,0)</f>
        <v>0</v>
      </c>
      <c r="BI410" s="254">
        <f>IF(N410="nulová",J410,0)</f>
        <v>0</v>
      </c>
      <c r="BJ410" s="18" t="s">
        <v>84</v>
      </c>
      <c r="BK410" s="254">
        <f>ROUND(I410*H410,2)</f>
        <v>0</v>
      </c>
      <c r="BL410" s="18" t="s">
        <v>258</v>
      </c>
      <c r="BM410" s="253" t="s">
        <v>603</v>
      </c>
    </row>
    <row r="411" s="13" customFormat="1">
      <c r="A411" s="13"/>
      <c r="B411" s="255"/>
      <c r="C411" s="256"/>
      <c r="D411" s="257" t="s">
        <v>260</v>
      </c>
      <c r="E411" s="258" t="s">
        <v>1</v>
      </c>
      <c r="F411" s="259" t="s">
        <v>309</v>
      </c>
      <c r="G411" s="256"/>
      <c r="H411" s="258" t="s">
        <v>1</v>
      </c>
      <c r="I411" s="260"/>
      <c r="J411" s="256"/>
      <c r="K411" s="256"/>
      <c r="L411" s="261"/>
      <c r="M411" s="262"/>
      <c r="N411" s="263"/>
      <c r="O411" s="263"/>
      <c r="P411" s="263"/>
      <c r="Q411" s="263"/>
      <c r="R411" s="263"/>
      <c r="S411" s="263"/>
      <c r="T411" s="26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65" t="s">
        <v>260</v>
      </c>
      <c r="AU411" s="265" t="s">
        <v>271</v>
      </c>
      <c r="AV411" s="13" t="s">
        <v>84</v>
      </c>
      <c r="AW411" s="13" t="s">
        <v>31</v>
      </c>
      <c r="AX411" s="13" t="s">
        <v>76</v>
      </c>
      <c r="AY411" s="265" t="s">
        <v>251</v>
      </c>
    </row>
    <row r="412" s="14" customFormat="1">
      <c r="A412" s="14"/>
      <c r="B412" s="266"/>
      <c r="C412" s="267"/>
      <c r="D412" s="257" t="s">
        <v>260</v>
      </c>
      <c r="E412" s="268" t="s">
        <v>1</v>
      </c>
      <c r="F412" s="269" t="s">
        <v>604</v>
      </c>
      <c r="G412" s="267"/>
      <c r="H412" s="270">
        <v>0.31</v>
      </c>
      <c r="I412" s="271"/>
      <c r="J412" s="267"/>
      <c r="K412" s="267"/>
      <c r="L412" s="272"/>
      <c r="M412" s="273"/>
      <c r="N412" s="274"/>
      <c r="O412" s="274"/>
      <c r="P412" s="274"/>
      <c r="Q412" s="274"/>
      <c r="R412" s="274"/>
      <c r="S412" s="274"/>
      <c r="T412" s="275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76" t="s">
        <v>260</v>
      </c>
      <c r="AU412" s="276" t="s">
        <v>271</v>
      </c>
      <c r="AV412" s="14" t="s">
        <v>86</v>
      </c>
      <c r="AW412" s="14" t="s">
        <v>31</v>
      </c>
      <c r="AX412" s="14" t="s">
        <v>76</v>
      </c>
      <c r="AY412" s="276" t="s">
        <v>251</v>
      </c>
    </row>
    <row r="413" s="13" customFormat="1">
      <c r="A413" s="13"/>
      <c r="B413" s="255"/>
      <c r="C413" s="256"/>
      <c r="D413" s="257" t="s">
        <v>260</v>
      </c>
      <c r="E413" s="258" t="s">
        <v>1</v>
      </c>
      <c r="F413" s="259" t="s">
        <v>291</v>
      </c>
      <c r="G413" s="256"/>
      <c r="H413" s="258" t="s">
        <v>1</v>
      </c>
      <c r="I413" s="260"/>
      <c r="J413" s="256"/>
      <c r="K413" s="256"/>
      <c r="L413" s="261"/>
      <c r="M413" s="262"/>
      <c r="N413" s="263"/>
      <c r="O413" s="263"/>
      <c r="P413" s="263"/>
      <c r="Q413" s="263"/>
      <c r="R413" s="263"/>
      <c r="S413" s="263"/>
      <c r="T413" s="26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65" t="s">
        <v>260</v>
      </c>
      <c r="AU413" s="265" t="s">
        <v>271</v>
      </c>
      <c r="AV413" s="13" t="s">
        <v>84</v>
      </c>
      <c r="AW413" s="13" t="s">
        <v>31</v>
      </c>
      <c r="AX413" s="13" t="s">
        <v>76</v>
      </c>
      <c r="AY413" s="265" t="s">
        <v>251</v>
      </c>
    </row>
    <row r="414" s="14" customFormat="1">
      <c r="A414" s="14"/>
      <c r="B414" s="266"/>
      <c r="C414" s="267"/>
      <c r="D414" s="257" t="s">
        <v>260</v>
      </c>
      <c r="E414" s="268" t="s">
        <v>1</v>
      </c>
      <c r="F414" s="269" t="s">
        <v>605</v>
      </c>
      <c r="G414" s="267"/>
      <c r="H414" s="270">
        <v>0.23000000000000001</v>
      </c>
      <c r="I414" s="271"/>
      <c r="J414" s="267"/>
      <c r="K414" s="267"/>
      <c r="L414" s="272"/>
      <c r="M414" s="273"/>
      <c r="N414" s="274"/>
      <c r="O414" s="274"/>
      <c r="P414" s="274"/>
      <c r="Q414" s="274"/>
      <c r="R414" s="274"/>
      <c r="S414" s="274"/>
      <c r="T414" s="275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76" t="s">
        <v>260</v>
      </c>
      <c r="AU414" s="276" t="s">
        <v>271</v>
      </c>
      <c r="AV414" s="14" t="s">
        <v>86</v>
      </c>
      <c r="AW414" s="14" t="s">
        <v>31</v>
      </c>
      <c r="AX414" s="14" t="s">
        <v>76</v>
      </c>
      <c r="AY414" s="276" t="s">
        <v>251</v>
      </c>
    </row>
    <row r="415" s="15" customFormat="1">
      <c r="A415" s="15"/>
      <c r="B415" s="277"/>
      <c r="C415" s="278"/>
      <c r="D415" s="257" t="s">
        <v>260</v>
      </c>
      <c r="E415" s="279" t="s">
        <v>1</v>
      </c>
      <c r="F415" s="280" t="s">
        <v>264</v>
      </c>
      <c r="G415" s="278"/>
      <c r="H415" s="281">
        <v>0.54000000000000004</v>
      </c>
      <c r="I415" s="282"/>
      <c r="J415" s="278"/>
      <c r="K415" s="278"/>
      <c r="L415" s="283"/>
      <c r="M415" s="284"/>
      <c r="N415" s="285"/>
      <c r="O415" s="285"/>
      <c r="P415" s="285"/>
      <c r="Q415" s="285"/>
      <c r="R415" s="285"/>
      <c r="S415" s="285"/>
      <c r="T415" s="286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87" t="s">
        <v>260</v>
      </c>
      <c r="AU415" s="287" t="s">
        <v>271</v>
      </c>
      <c r="AV415" s="15" t="s">
        <v>258</v>
      </c>
      <c r="AW415" s="15" t="s">
        <v>31</v>
      </c>
      <c r="AX415" s="15" t="s">
        <v>84</v>
      </c>
      <c r="AY415" s="287" t="s">
        <v>251</v>
      </c>
    </row>
    <row r="416" s="2" customFormat="1" ht="19.8" customHeight="1">
      <c r="A416" s="39"/>
      <c r="B416" s="40"/>
      <c r="C416" s="243" t="s">
        <v>606</v>
      </c>
      <c r="D416" s="243" t="s">
        <v>253</v>
      </c>
      <c r="E416" s="244" t="s">
        <v>607</v>
      </c>
      <c r="F416" s="245" t="s">
        <v>608</v>
      </c>
      <c r="G416" s="246" t="s">
        <v>256</v>
      </c>
      <c r="H416" s="247">
        <v>0.059999999999999998</v>
      </c>
      <c r="I416" s="248"/>
      <c r="J416" s="247">
        <f>ROUND(I416*H416,2)</f>
        <v>0</v>
      </c>
      <c r="K416" s="245" t="s">
        <v>257</v>
      </c>
      <c r="L416" s="45"/>
      <c r="M416" s="249" t="s">
        <v>1</v>
      </c>
      <c r="N416" s="250" t="s">
        <v>41</v>
      </c>
      <c r="O416" s="92"/>
      <c r="P416" s="251">
        <f>O416*H416</f>
        <v>0</v>
      </c>
      <c r="Q416" s="251">
        <v>2.5018699999999998</v>
      </c>
      <c r="R416" s="251">
        <f>Q416*H416</f>
        <v>0.15011219999999997</v>
      </c>
      <c r="S416" s="251">
        <v>0</v>
      </c>
      <c r="T416" s="252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53" t="s">
        <v>258</v>
      </c>
      <c r="AT416" s="253" t="s">
        <v>253</v>
      </c>
      <c r="AU416" s="253" t="s">
        <v>271</v>
      </c>
      <c r="AY416" s="18" t="s">
        <v>251</v>
      </c>
      <c r="BE416" s="254">
        <f>IF(N416="základní",J416,0)</f>
        <v>0</v>
      </c>
      <c r="BF416" s="254">
        <f>IF(N416="snížená",J416,0)</f>
        <v>0</v>
      </c>
      <c r="BG416" s="254">
        <f>IF(N416="zákl. přenesená",J416,0)</f>
        <v>0</v>
      </c>
      <c r="BH416" s="254">
        <f>IF(N416="sníž. přenesená",J416,0)</f>
        <v>0</v>
      </c>
      <c r="BI416" s="254">
        <f>IF(N416="nulová",J416,0)</f>
        <v>0</v>
      </c>
      <c r="BJ416" s="18" t="s">
        <v>84</v>
      </c>
      <c r="BK416" s="254">
        <f>ROUND(I416*H416,2)</f>
        <v>0</v>
      </c>
      <c r="BL416" s="18" t="s">
        <v>258</v>
      </c>
      <c r="BM416" s="253" t="s">
        <v>609</v>
      </c>
    </row>
    <row r="417" s="13" customFormat="1">
      <c r="A417" s="13"/>
      <c r="B417" s="255"/>
      <c r="C417" s="256"/>
      <c r="D417" s="257" t="s">
        <v>260</v>
      </c>
      <c r="E417" s="258" t="s">
        <v>1</v>
      </c>
      <c r="F417" s="259" t="s">
        <v>610</v>
      </c>
      <c r="G417" s="256"/>
      <c r="H417" s="258" t="s">
        <v>1</v>
      </c>
      <c r="I417" s="260"/>
      <c r="J417" s="256"/>
      <c r="K417" s="256"/>
      <c r="L417" s="261"/>
      <c r="M417" s="262"/>
      <c r="N417" s="263"/>
      <c r="O417" s="263"/>
      <c r="P417" s="263"/>
      <c r="Q417" s="263"/>
      <c r="R417" s="263"/>
      <c r="S417" s="263"/>
      <c r="T417" s="26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65" t="s">
        <v>260</v>
      </c>
      <c r="AU417" s="265" t="s">
        <v>271</v>
      </c>
      <c r="AV417" s="13" t="s">
        <v>84</v>
      </c>
      <c r="AW417" s="13" t="s">
        <v>31</v>
      </c>
      <c r="AX417" s="13" t="s">
        <v>76</v>
      </c>
      <c r="AY417" s="265" t="s">
        <v>251</v>
      </c>
    </row>
    <row r="418" s="13" customFormat="1">
      <c r="A418" s="13"/>
      <c r="B418" s="255"/>
      <c r="C418" s="256"/>
      <c r="D418" s="257" t="s">
        <v>260</v>
      </c>
      <c r="E418" s="258" t="s">
        <v>1</v>
      </c>
      <c r="F418" s="259" t="s">
        <v>611</v>
      </c>
      <c r="G418" s="256"/>
      <c r="H418" s="258" t="s">
        <v>1</v>
      </c>
      <c r="I418" s="260"/>
      <c r="J418" s="256"/>
      <c r="K418" s="256"/>
      <c r="L418" s="261"/>
      <c r="M418" s="262"/>
      <c r="N418" s="263"/>
      <c r="O418" s="263"/>
      <c r="P418" s="263"/>
      <c r="Q418" s="263"/>
      <c r="R418" s="263"/>
      <c r="S418" s="263"/>
      <c r="T418" s="26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65" t="s">
        <v>260</v>
      </c>
      <c r="AU418" s="265" t="s">
        <v>271</v>
      </c>
      <c r="AV418" s="13" t="s">
        <v>84</v>
      </c>
      <c r="AW418" s="13" t="s">
        <v>31</v>
      </c>
      <c r="AX418" s="13" t="s">
        <v>76</v>
      </c>
      <c r="AY418" s="265" t="s">
        <v>251</v>
      </c>
    </row>
    <row r="419" s="14" customFormat="1">
      <c r="A419" s="14"/>
      <c r="B419" s="266"/>
      <c r="C419" s="267"/>
      <c r="D419" s="257" t="s">
        <v>260</v>
      </c>
      <c r="E419" s="268" t="s">
        <v>1</v>
      </c>
      <c r="F419" s="269" t="s">
        <v>612</v>
      </c>
      <c r="G419" s="267"/>
      <c r="H419" s="270">
        <v>0.029999999999999999</v>
      </c>
      <c r="I419" s="271"/>
      <c r="J419" s="267"/>
      <c r="K419" s="267"/>
      <c r="L419" s="272"/>
      <c r="M419" s="273"/>
      <c r="N419" s="274"/>
      <c r="O419" s="274"/>
      <c r="P419" s="274"/>
      <c r="Q419" s="274"/>
      <c r="R419" s="274"/>
      <c r="S419" s="274"/>
      <c r="T419" s="275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76" t="s">
        <v>260</v>
      </c>
      <c r="AU419" s="276" t="s">
        <v>271</v>
      </c>
      <c r="AV419" s="14" t="s">
        <v>86</v>
      </c>
      <c r="AW419" s="14" t="s">
        <v>31</v>
      </c>
      <c r="AX419" s="14" t="s">
        <v>76</v>
      </c>
      <c r="AY419" s="276" t="s">
        <v>251</v>
      </c>
    </row>
    <row r="420" s="13" customFormat="1">
      <c r="A420" s="13"/>
      <c r="B420" s="255"/>
      <c r="C420" s="256"/>
      <c r="D420" s="257" t="s">
        <v>260</v>
      </c>
      <c r="E420" s="258" t="s">
        <v>1</v>
      </c>
      <c r="F420" s="259" t="s">
        <v>613</v>
      </c>
      <c r="G420" s="256"/>
      <c r="H420" s="258" t="s">
        <v>1</v>
      </c>
      <c r="I420" s="260"/>
      <c r="J420" s="256"/>
      <c r="K420" s="256"/>
      <c r="L420" s="261"/>
      <c r="M420" s="262"/>
      <c r="N420" s="263"/>
      <c r="O420" s="263"/>
      <c r="P420" s="263"/>
      <c r="Q420" s="263"/>
      <c r="R420" s="263"/>
      <c r="S420" s="263"/>
      <c r="T420" s="26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65" t="s">
        <v>260</v>
      </c>
      <c r="AU420" s="265" t="s">
        <v>271</v>
      </c>
      <c r="AV420" s="13" t="s">
        <v>84</v>
      </c>
      <c r="AW420" s="13" t="s">
        <v>31</v>
      </c>
      <c r="AX420" s="13" t="s">
        <v>76</v>
      </c>
      <c r="AY420" s="265" t="s">
        <v>251</v>
      </c>
    </row>
    <row r="421" s="14" customFormat="1">
      <c r="A421" s="14"/>
      <c r="B421" s="266"/>
      <c r="C421" s="267"/>
      <c r="D421" s="257" t="s">
        <v>260</v>
      </c>
      <c r="E421" s="268" t="s">
        <v>1</v>
      </c>
      <c r="F421" s="269" t="s">
        <v>614</v>
      </c>
      <c r="G421" s="267"/>
      <c r="H421" s="270">
        <v>0.02</v>
      </c>
      <c r="I421" s="271"/>
      <c r="J421" s="267"/>
      <c r="K421" s="267"/>
      <c r="L421" s="272"/>
      <c r="M421" s="273"/>
      <c r="N421" s="274"/>
      <c r="O421" s="274"/>
      <c r="P421" s="274"/>
      <c r="Q421" s="274"/>
      <c r="R421" s="274"/>
      <c r="S421" s="274"/>
      <c r="T421" s="275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76" t="s">
        <v>260</v>
      </c>
      <c r="AU421" s="276" t="s">
        <v>271</v>
      </c>
      <c r="AV421" s="14" t="s">
        <v>86</v>
      </c>
      <c r="AW421" s="14" t="s">
        <v>31</v>
      </c>
      <c r="AX421" s="14" t="s">
        <v>76</v>
      </c>
      <c r="AY421" s="276" t="s">
        <v>251</v>
      </c>
    </row>
    <row r="422" s="13" customFormat="1">
      <c r="A422" s="13"/>
      <c r="B422" s="255"/>
      <c r="C422" s="256"/>
      <c r="D422" s="257" t="s">
        <v>260</v>
      </c>
      <c r="E422" s="258" t="s">
        <v>1</v>
      </c>
      <c r="F422" s="259" t="s">
        <v>615</v>
      </c>
      <c r="G422" s="256"/>
      <c r="H422" s="258" t="s">
        <v>1</v>
      </c>
      <c r="I422" s="260"/>
      <c r="J422" s="256"/>
      <c r="K422" s="256"/>
      <c r="L422" s="261"/>
      <c r="M422" s="262"/>
      <c r="N422" s="263"/>
      <c r="O422" s="263"/>
      <c r="P422" s="263"/>
      <c r="Q422" s="263"/>
      <c r="R422" s="263"/>
      <c r="S422" s="263"/>
      <c r="T422" s="26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65" t="s">
        <v>260</v>
      </c>
      <c r="AU422" s="265" t="s">
        <v>271</v>
      </c>
      <c r="AV422" s="13" t="s">
        <v>84</v>
      </c>
      <c r="AW422" s="13" t="s">
        <v>31</v>
      </c>
      <c r="AX422" s="13" t="s">
        <v>76</v>
      </c>
      <c r="AY422" s="265" t="s">
        <v>251</v>
      </c>
    </row>
    <row r="423" s="14" customFormat="1">
      <c r="A423" s="14"/>
      <c r="B423" s="266"/>
      <c r="C423" s="267"/>
      <c r="D423" s="257" t="s">
        <v>260</v>
      </c>
      <c r="E423" s="268" t="s">
        <v>1</v>
      </c>
      <c r="F423" s="269" t="s">
        <v>616</v>
      </c>
      <c r="G423" s="267"/>
      <c r="H423" s="270">
        <v>0.01</v>
      </c>
      <c r="I423" s="271"/>
      <c r="J423" s="267"/>
      <c r="K423" s="267"/>
      <c r="L423" s="272"/>
      <c r="M423" s="273"/>
      <c r="N423" s="274"/>
      <c r="O423" s="274"/>
      <c r="P423" s="274"/>
      <c r="Q423" s="274"/>
      <c r="R423" s="274"/>
      <c r="S423" s="274"/>
      <c r="T423" s="275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76" t="s">
        <v>260</v>
      </c>
      <c r="AU423" s="276" t="s">
        <v>271</v>
      </c>
      <c r="AV423" s="14" t="s">
        <v>86</v>
      </c>
      <c r="AW423" s="14" t="s">
        <v>31</v>
      </c>
      <c r="AX423" s="14" t="s">
        <v>76</v>
      </c>
      <c r="AY423" s="276" t="s">
        <v>251</v>
      </c>
    </row>
    <row r="424" s="15" customFormat="1">
      <c r="A424" s="15"/>
      <c r="B424" s="277"/>
      <c r="C424" s="278"/>
      <c r="D424" s="257" t="s">
        <v>260</v>
      </c>
      <c r="E424" s="279" t="s">
        <v>1</v>
      </c>
      <c r="F424" s="280" t="s">
        <v>264</v>
      </c>
      <c r="G424" s="278"/>
      <c r="H424" s="281">
        <v>0.059999999999999998</v>
      </c>
      <c r="I424" s="282"/>
      <c r="J424" s="278"/>
      <c r="K424" s="278"/>
      <c r="L424" s="283"/>
      <c r="M424" s="284"/>
      <c r="N424" s="285"/>
      <c r="O424" s="285"/>
      <c r="P424" s="285"/>
      <c r="Q424" s="285"/>
      <c r="R424" s="285"/>
      <c r="S424" s="285"/>
      <c r="T424" s="286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87" t="s">
        <v>260</v>
      </c>
      <c r="AU424" s="287" t="s">
        <v>271</v>
      </c>
      <c r="AV424" s="15" t="s">
        <v>258</v>
      </c>
      <c r="AW424" s="15" t="s">
        <v>31</v>
      </c>
      <c r="AX424" s="15" t="s">
        <v>84</v>
      </c>
      <c r="AY424" s="287" t="s">
        <v>251</v>
      </c>
    </row>
    <row r="425" s="2" customFormat="1" ht="19.8" customHeight="1">
      <c r="A425" s="39"/>
      <c r="B425" s="40"/>
      <c r="C425" s="243" t="s">
        <v>617</v>
      </c>
      <c r="D425" s="243" t="s">
        <v>253</v>
      </c>
      <c r="E425" s="244" t="s">
        <v>618</v>
      </c>
      <c r="F425" s="245" t="s">
        <v>619</v>
      </c>
      <c r="G425" s="246" t="s">
        <v>256</v>
      </c>
      <c r="H425" s="247">
        <v>4.2000000000000002</v>
      </c>
      <c r="I425" s="248"/>
      <c r="J425" s="247">
        <f>ROUND(I425*H425,2)</f>
        <v>0</v>
      </c>
      <c r="K425" s="245" t="s">
        <v>257</v>
      </c>
      <c r="L425" s="45"/>
      <c r="M425" s="249" t="s">
        <v>1</v>
      </c>
      <c r="N425" s="250" t="s">
        <v>41</v>
      </c>
      <c r="O425" s="92"/>
      <c r="P425" s="251">
        <f>O425*H425</f>
        <v>0</v>
      </c>
      <c r="Q425" s="251">
        <v>2.5018699999999998</v>
      </c>
      <c r="R425" s="251">
        <f>Q425*H425</f>
        <v>10.507854</v>
      </c>
      <c r="S425" s="251">
        <v>0</v>
      </c>
      <c r="T425" s="252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53" t="s">
        <v>258</v>
      </c>
      <c r="AT425" s="253" t="s">
        <v>253</v>
      </c>
      <c r="AU425" s="253" t="s">
        <v>271</v>
      </c>
      <c r="AY425" s="18" t="s">
        <v>251</v>
      </c>
      <c r="BE425" s="254">
        <f>IF(N425="základní",J425,0)</f>
        <v>0</v>
      </c>
      <c r="BF425" s="254">
        <f>IF(N425="snížená",J425,0)</f>
        <v>0</v>
      </c>
      <c r="BG425" s="254">
        <f>IF(N425="zákl. přenesená",J425,0)</f>
        <v>0</v>
      </c>
      <c r="BH425" s="254">
        <f>IF(N425="sníž. přenesená",J425,0)</f>
        <v>0</v>
      </c>
      <c r="BI425" s="254">
        <f>IF(N425="nulová",J425,0)</f>
        <v>0</v>
      </c>
      <c r="BJ425" s="18" t="s">
        <v>84</v>
      </c>
      <c r="BK425" s="254">
        <f>ROUND(I425*H425,2)</f>
        <v>0</v>
      </c>
      <c r="BL425" s="18" t="s">
        <v>258</v>
      </c>
      <c r="BM425" s="253" t="s">
        <v>620</v>
      </c>
    </row>
    <row r="426" s="13" customFormat="1">
      <c r="A426" s="13"/>
      <c r="B426" s="255"/>
      <c r="C426" s="256"/>
      <c r="D426" s="257" t="s">
        <v>260</v>
      </c>
      <c r="E426" s="258" t="s">
        <v>1</v>
      </c>
      <c r="F426" s="259" t="s">
        <v>621</v>
      </c>
      <c r="G426" s="256"/>
      <c r="H426" s="258" t="s">
        <v>1</v>
      </c>
      <c r="I426" s="260"/>
      <c r="J426" s="256"/>
      <c r="K426" s="256"/>
      <c r="L426" s="261"/>
      <c r="M426" s="262"/>
      <c r="N426" s="263"/>
      <c r="O426" s="263"/>
      <c r="P426" s="263"/>
      <c r="Q426" s="263"/>
      <c r="R426" s="263"/>
      <c r="S426" s="263"/>
      <c r="T426" s="26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65" t="s">
        <v>260</v>
      </c>
      <c r="AU426" s="265" t="s">
        <v>271</v>
      </c>
      <c r="AV426" s="13" t="s">
        <v>84</v>
      </c>
      <c r="AW426" s="13" t="s">
        <v>31</v>
      </c>
      <c r="AX426" s="13" t="s">
        <v>76</v>
      </c>
      <c r="AY426" s="265" t="s">
        <v>251</v>
      </c>
    </row>
    <row r="427" s="14" customFormat="1">
      <c r="A427" s="14"/>
      <c r="B427" s="266"/>
      <c r="C427" s="267"/>
      <c r="D427" s="257" t="s">
        <v>260</v>
      </c>
      <c r="E427" s="268" t="s">
        <v>1</v>
      </c>
      <c r="F427" s="269" t="s">
        <v>622</v>
      </c>
      <c r="G427" s="267"/>
      <c r="H427" s="270">
        <v>4</v>
      </c>
      <c r="I427" s="271"/>
      <c r="J427" s="267"/>
      <c r="K427" s="267"/>
      <c r="L427" s="272"/>
      <c r="M427" s="273"/>
      <c r="N427" s="274"/>
      <c r="O427" s="274"/>
      <c r="P427" s="274"/>
      <c r="Q427" s="274"/>
      <c r="R427" s="274"/>
      <c r="S427" s="274"/>
      <c r="T427" s="275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76" t="s">
        <v>260</v>
      </c>
      <c r="AU427" s="276" t="s">
        <v>271</v>
      </c>
      <c r="AV427" s="14" t="s">
        <v>86</v>
      </c>
      <c r="AW427" s="14" t="s">
        <v>31</v>
      </c>
      <c r="AX427" s="14" t="s">
        <v>76</v>
      </c>
      <c r="AY427" s="276" t="s">
        <v>251</v>
      </c>
    </row>
    <row r="428" s="13" customFormat="1">
      <c r="A428" s="13"/>
      <c r="B428" s="255"/>
      <c r="C428" s="256"/>
      <c r="D428" s="257" t="s">
        <v>260</v>
      </c>
      <c r="E428" s="258" t="s">
        <v>1</v>
      </c>
      <c r="F428" s="259" t="s">
        <v>623</v>
      </c>
      <c r="G428" s="256"/>
      <c r="H428" s="258" t="s">
        <v>1</v>
      </c>
      <c r="I428" s="260"/>
      <c r="J428" s="256"/>
      <c r="K428" s="256"/>
      <c r="L428" s="261"/>
      <c r="M428" s="262"/>
      <c r="N428" s="263"/>
      <c r="O428" s="263"/>
      <c r="P428" s="263"/>
      <c r="Q428" s="263"/>
      <c r="R428" s="263"/>
      <c r="S428" s="263"/>
      <c r="T428" s="26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65" t="s">
        <v>260</v>
      </c>
      <c r="AU428" s="265" t="s">
        <v>271</v>
      </c>
      <c r="AV428" s="13" t="s">
        <v>84</v>
      </c>
      <c r="AW428" s="13" t="s">
        <v>31</v>
      </c>
      <c r="AX428" s="13" t="s">
        <v>76</v>
      </c>
      <c r="AY428" s="265" t="s">
        <v>251</v>
      </c>
    </row>
    <row r="429" s="14" customFormat="1">
      <c r="A429" s="14"/>
      <c r="B429" s="266"/>
      <c r="C429" s="267"/>
      <c r="D429" s="257" t="s">
        <v>260</v>
      </c>
      <c r="E429" s="268" t="s">
        <v>1</v>
      </c>
      <c r="F429" s="269" t="s">
        <v>624</v>
      </c>
      <c r="G429" s="267"/>
      <c r="H429" s="270">
        <v>0.20000000000000001</v>
      </c>
      <c r="I429" s="271"/>
      <c r="J429" s="267"/>
      <c r="K429" s="267"/>
      <c r="L429" s="272"/>
      <c r="M429" s="273"/>
      <c r="N429" s="274"/>
      <c r="O429" s="274"/>
      <c r="P429" s="274"/>
      <c r="Q429" s="274"/>
      <c r="R429" s="274"/>
      <c r="S429" s="274"/>
      <c r="T429" s="275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76" t="s">
        <v>260</v>
      </c>
      <c r="AU429" s="276" t="s">
        <v>271</v>
      </c>
      <c r="AV429" s="14" t="s">
        <v>86</v>
      </c>
      <c r="AW429" s="14" t="s">
        <v>31</v>
      </c>
      <c r="AX429" s="14" t="s">
        <v>76</v>
      </c>
      <c r="AY429" s="276" t="s">
        <v>251</v>
      </c>
    </row>
    <row r="430" s="15" customFormat="1">
      <c r="A430" s="15"/>
      <c r="B430" s="277"/>
      <c r="C430" s="278"/>
      <c r="D430" s="257" t="s">
        <v>260</v>
      </c>
      <c r="E430" s="279" t="s">
        <v>1</v>
      </c>
      <c r="F430" s="280" t="s">
        <v>264</v>
      </c>
      <c r="G430" s="278"/>
      <c r="H430" s="281">
        <v>4.2000000000000002</v>
      </c>
      <c r="I430" s="282"/>
      <c r="J430" s="278"/>
      <c r="K430" s="278"/>
      <c r="L430" s="283"/>
      <c r="M430" s="284"/>
      <c r="N430" s="285"/>
      <c r="O430" s="285"/>
      <c r="P430" s="285"/>
      <c r="Q430" s="285"/>
      <c r="R430" s="285"/>
      <c r="S430" s="285"/>
      <c r="T430" s="286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87" t="s">
        <v>260</v>
      </c>
      <c r="AU430" s="287" t="s">
        <v>271</v>
      </c>
      <c r="AV430" s="15" t="s">
        <v>258</v>
      </c>
      <c r="AW430" s="15" t="s">
        <v>31</v>
      </c>
      <c r="AX430" s="15" t="s">
        <v>84</v>
      </c>
      <c r="AY430" s="287" t="s">
        <v>251</v>
      </c>
    </row>
    <row r="431" s="2" customFormat="1" ht="22.2" customHeight="1">
      <c r="A431" s="39"/>
      <c r="B431" s="40"/>
      <c r="C431" s="243" t="s">
        <v>625</v>
      </c>
      <c r="D431" s="243" t="s">
        <v>253</v>
      </c>
      <c r="E431" s="244" t="s">
        <v>626</v>
      </c>
      <c r="F431" s="245" t="s">
        <v>627</v>
      </c>
      <c r="G431" s="246" t="s">
        <v>149</v>
      </c>
      <c r="H431" s="247">
        <v>1024</v>
      </c>
      <c r="I431" s="248"/>
      <c r="J431" s="247">
        <f>ROUND(I431*H431,2)</f>
        <v>0</v>
      </c>
      <c r="K431" s="245" t="s">
        <v>1</v>
      </c>
      <c r="L431" s="45"/>
      <c r="M431" s="249" t="s">
        <v>1</v>
      </c>
      <c r="N431" s="250" t="s">
        <v>41</v>
      </c>
      <c r="O431" s="92"/>
      <c r="P431" s="251">
        <f>O431*H431</f>
        <v>0</v>
      </c>
      <c r="Q431" s="251">
        <v>0.040399999999999998</v>
      </c>
      <c r="R431" s="251">
        <f>Q431*H431</f>
        <v>41.369599999999998</v>
      </c>
      <c r="S431" s="251">
        <v>0</v>
      </c>
      <c r="T431" s="252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53" t="s">
        <v>258</v>
      </c>
      <c r="AT431" s="253" t="s">
        <v>253</v>
      </c>
      <c r="AU431" s="253" t="s">
        <v>271</v>
      </c>
      <c r="AY431" s="18" t="s">
        <v>251</v>
      </c>
      <c r="BE431" s="254">
        <f>IF(N431="základní",J431,0)</f>
        <v>0</v>
      </c>
      <c r="BF431" s="254">
        <f>IF(N431="snížená",J431,0)</f>
        <v>0</v>
      </c>
      <c r="BG431" s="254">
        <f>IF(N431="zákl. přenesená",J431,0)</f>
        <v>0</v>
      </c>
      <c r="BH431" s="254">
        <f>IF(N431="sníž. přenesená",J431,0)</f>
        <v>0</v>
      </c>
      <c r="BI431" s="254">
        <f>IF(N431="nulová",J431,0)</f>
        <v>0</v>
      </c>
      <c r="BJ431" s="18" t="s">
        <v>84</v>
      </c>
      <c r="BK431" s="254">
        <f>ROUND(I431*H431,2)</f>
        <v>0</v>
      </c>
      <c r="BL431" s="18" t="s">
        <v>258</v>
      </c>
      <c r="BM431" s="253" t="s">
        <v>628</v>
      </c>
    </row>
    <row r="432" s="13" customFormat="1">
      <c r="A432" s="13"/>
      <c r="B432" s="255"/>
      <c r="C432" s="256"/>
      <c r="D432" s="257" t="s">
        <v>260</v>
      </c>
      <c r="E432" s="258" t="s">
        <v>1</v>
      </c>
      <c r="F432" s="259" t="s">
        <v>629</v>
      </c>
      <c r="G432" s="256"/>
      <c r="H432" s="258" t="s">
        <v>1</v>
      </c>
      <c r="I432" s="260"/>
      <c r="J432" s="256"/>
      <c r="K432" s="256"/>
      <c r="L432" s="261"/>
      <c r="M432" s="262"/>
      <c r="N432" s="263"/>
      <c r="O432" s="263"/>
      <c r="P432" s="263"/>
      <c r="Q432" s="263"/>
      <c r="R432" s="263"/>
      <c r="S432" s="263"/>
      <c r="T432" s="26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65" t="s">
        <v>260</v>
      </c>
      <c r="AU432" s="265" t="s">
        <v>271</v>
      </c>
      <c r="AV432" s="13" t="s">
        <v>84</v>
      </c>
      <c r="AW432" s="13" t="s">
        <v>31</v>
      </c>
      <c r="AX432" s="13" t="s">
        <v>76</v>
      </c>
      <c r="AY432" s="265" t="s">
        <v>251</v>
      </c>
    </row>
    <row r="433" s="14" customFormat="1">
      <c r="A433" s="14"/>
      <c r="B433" s="266"/>
      <c r="C433" s="267"/>
      <c r="D433" s="257" t="s">
        <v>260</v>
      </c>
      <c r="E433" s="268" t="s">
        <v>1</v>
      </c>
      <c r="F433" s="269" t="s">
        <v>630</v>
      </c>
      <c r="G433" s="267"/>
      <c r="H433" s="270">
        <v>219.43000000000001</v>
      </c>
      <c r="I433" s="271"/>
      <c r="J433" s="267"/>
      <c r="K433" s="267"/>
      <c r="L433" s="272"/>
      <c r="M433" s="273"/>
      <c r="N433" s="274"/>
      <c r="O433" s="274"/>
      <c r="P433" s="274"/>
      <c r="Q433" s="274"/>
      <c r="R433" s="274"/>
      <c r="S433" s="274"/>
      <c r="T433" s="275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76" t="s">
        <v>260</v>
      </c>
      <c r="AU433" s="276" t="s">
        <v>271</v>
      </c>
      <c r="AV433" s="14" t="s">
        <v>86</v>
      </c>
      <c r="AW433" s="14" t="s">
        <v>31</v>
      </c>
      <c r="AX433" s="14" t="s">
        <v>76</v>
      </c>
      <c r="AY433" s="276" t="s">
        <v>251</v>
      </c>
    </row>
    <row r="434" s="13" customFormat="1">
      <c r="A434" s="13"/>
      <c r="B434" s="255"/>
      <c r="C434" s="256"/>
      <c r="D434" s="257" t="s">
        <v>260</v>
      </c>
      <c r="E434" s="258" t="s">
        <v>1</v>
      </c>
      <c r="F434" s="259" t="s">
        <v>631</v>
      </c>
      <c r="G434" s="256"/>
      <c r="H434" s="258" t="s">
        <v>1</v>
      </c>
      <c r="I434" s="260"/>
      <c r="J434" s="256"/>
      <c r="K434" s="256"/>
      <c r="L434" s="261"/>
      <c r="M434" s="262"/>
      <c r="N434" s="263"/>
      <c r="O434" s="263"/>
      <c r="P434" s="263"/>
      <c r="Q434" s="263"/>
      <c r="R434" s="263"/>
      <c r="S434" s="263"/>
      <c r="T434" s="26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65" t="s">
        <v>260</v>
      </c>
      <c r="AU434" s="265" t="s">
        <v>271</v>
      </c>
      <c r="AV434" s="13" t="s">
        <v>84</v>
      </c>
      <c r="AW434" s="13" t="s">
        <v>31</v>
      </c>
      <c r="AX434" s="13" t="s">
        <v>76</v>
      </c>
      <c r="AY434" s="265" t="s">
        <v>251</v>
      </c>
    </row>
    <row r="435" s="14" customFormat="1">
      <c r="A435" s="14"/>
      <c r="B435" s="266"/>
      <c r="C435" s="267"/>
      <c r="D435" s="257" t="s">
        <v>260</v>
      </c>
      <c r="E435" s="268" t="s">
        <v>1</v>
      </c>
      <c r="F435" s="269" t="s">
        <v>632</v>
      </c>
      <c r="G435" s="267"/>
      <c r="H435" s="270">
        <v>195.25</v>
      </c>
      <c r="I435" s="271"/>
      <c r="J435" s="267"/>
      <c r="K435" s="267"/>
      <c r="L435" s="272"/>
      <c r="M435" s="273"/>
      <c r="N435" s="274"/>
      <c r="O435" s="274"/>
      <c r="P435" s="274"/>
      <c r="Q435" s="274"/>
      <c r="R435" s="274"/>
      <c r="S435" s="274"/>
      <c r="T435" s="275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76" t="s">
        <v>260</v>
      </c>
      <c r="AU435" s="276" t="s">
        <v>271</v>
      </c>
      <c r="AV435" s="14" t="s">
        <v>86</v>
      </c>
      <c r="AW435" s="14" t="s">
        <v>31</v>
      </c>
      <c r="AX435" s="14" t="s">
        <v>76</v>
      </c>
      <c r="AY435" s="276" t="s">
        <v>251</v>
      </c>
    </row>
    <row r="436" s="13" customFormat="1">
      <c r="A436" s="13"/>
      <c r="B436" s="255"/>
      <c r="C436" s="256"/>
      <c r="D436" s="257" t="s">
        <v>260</v>
      </c>
      <c r="E436" s="258" t="s">
        <v>1</v>
      </c>
      <c r="F436" s="259" t="s">
        <v>633</v>
      </c>
      <c r="G436" s="256"/>
      <c r="H436" s="258" t="s">
        <v>1</v>
      </c>
      <c r="I436" s="260"/>
      <c r="J436" s="256"/>
      <c r="K436" s="256"/>
      <c r="L436" s="261"/>
      <c r="M436" s="262"/>
      <c r="N436" s="263"/>
      <c r="O436" s="263"/>
      <c r="P436" s="263"/>
      <c r="Q436" s="263"/>
      <c r="R436" s="263"/>
      <c r="S436" s="263"/>
      <c r="T436" s="26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65" t="s">
        <v>260</v>
      </c>
      <c r="AU436" s="265" t="s">
        <v>271</v>
      </c>
      <c r="AV436" s="13" t="s">
        <v>84</v>
      </c>
      <c r="AW436" s="13" t="s">
        <v>31</v>
      </c>
      <c r="AX436" s="13" t="s">
        <v>76</v>
      </c>
      <c r="AY436" s="265" t="s">
        <v>251</v>
      </c>
    </row>
    <row r="437" s="14" customFormat="1">
      <c r="A437" s="14"/>
      <c r="B437" s="266"/>
      <c r="C437" s="267"/>
      <c r="D437" s="257" t="s">
        <v>260</v>
      </c>
      <c r="E437" s="268" t="s">
        <v>1</v>
      </c>
      <c r="F437" s="269" t="s">
        <v>634</v>
      </c>
      <c r="G437" s="267"/>
      <c r="H437" s="270">
        <v>471.17000000000002</v>
      </c>
      <c r="I437" s="271"/>
      <c r="J437" s="267"/>
      <c r="K437" s="267"/>
      <c r="L437" s="272"/>
      <c r="M437" s="273"/>
      <c r="N437" s="274"/>
      <c r="O437" s="274"/>
      <c r="P437" s="274"/>
      <c r="Q437" s="274"/>
      <c r="R437" s="274"/>
      <c r="S437" s="274"/>
      <c r="T437" s="275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76" t="s">
        <v>260</v>
      </c>
      <c r="AU437" s="276" t="s">
        <v>271</v>
      </c>
      <c r="AV437" s="14" t="s">
        <v>86</v>
      </c>
      <c r="AW437" s="14" t="s">
        <v>31</v>
      </c>
      <c r="AX437" s="14" t="s">
        <v>76</v>
      </c>
      <c r="AY437" s="276" t="s">
        <v>251</v>
      </c>
    </row>
    <row r="438" s="13" customFormat="1">
      <c r="A438" s="13"/>
      <c r="B438" s="255"/>
      <c r="C438" s="256"/>
      <c r="D438" s="257" t="s">
        <v>260</v>
      </c>
      <c r="E438" s="258" t="s">
        <v>1</v>
      </c>
      <c r="F438" s="259" t="s">
        <v>635</v>
      </c>
      <c r="G438" s="256"/>
      <c r="H438" s="258" t="s">
        <v>1</v>
      </c>
      <c r="I438" s="260"/>
      <c r="J438" s="256"/>
      <c r="K438" s="256"/>
      <c r="L438" s="261"/>
      <c r="M438" s="262"/>
      <c r="N438" s="263"/>
      <c r="O438" s="263"/>
      <c r="P438" s="263"/>
      <c r="Q438" s="263"/>
      <c r="R438" s="263"/>
      <c r="S438" s="263"/>
      <c r="T438" s="26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65" t="s">
        <v>260</v>
      </c>
      <c r="AU438" s="265" t="s">
        <v>271</v>
      </c>
      <c r="AV438" s="13" t="s">
        <v>84</v>
      </c>
      <c r="AW438" s="13" t="s">
        <v>31</v>
      </c>
      <c r="AX438" s="13" t="s">
        <v>76</v>
      </c>
      <c r="AY438" s="265" t="s">
        <v>251</v>
      </c>
    </row>
    <row r="439" s="14" customFormat="1">
      <c r="A439" s="14"/>
      <c r="B439" s="266"/>
      <c r="C439" s="267"/>
      <c r="D439" s="257" t="s">
        <v>260</v>
      </c>
      <c r="E439" s="268" t="s">
        <v>1</v>
      </c>
      <c r="F439" s="269" t="s">
        <v>636</v>
      </c>
      <c r="G439" s="267"/>
      <c r="H439" s="270">
        <v>137.97</v>
      </c>
      <c r="I439" s="271"/>
      <c r="J439" s="267"/>
      <c r="K439" s="267"/>
      <c r="L439" s="272"/>
      <c r="M439" s="273"/>
      <c r="N439" s="274"/>
      <c r="O439" s="274"/>
      <c r="P439" s="274"/>
      <c r="Q439" s="274"/>
      <c r="R439" s="274"/>
      <c r="S439" s="274"/>
      <c r="T439" s="275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76" t="s">
        <v>260</v>
      </c>
      <c r="AU439" s="276" t="s">
        <v>271</v>
      </c>
      <c r="AV439" s="14" t="s">
        <v>86</v>
      </c>
      <c r="AW439" s="14" t="s">
        <v>31</v>
      </c>
      <c r="AX439" s="14" t="s">
        <v>76</v>
      </c>
      <c r="AY439" s="276" t="s">
        <v>251</v>
      </c>
    </row>
    <row r="440" s="14" customFormat="1">
      <c r="A440" s="14"/>
      <c r="B440" s="266"/>
      <c r="C440" s="267"/>
      <c r="D440" s="257" t="s">
        <v>260</v>
      </c>
      <c r="E440" s="268" t="s">
        <v>1</v>
      </c>
      <c r="F440" s="269" t="s">
        <v>467</v>
      </c>
      <c r="G440" s="267"/>
      <c r="H440" s="270">
        <v>0.17999999999999999</v>
      </c>
      <c r="I440" s="271"/>
      <c r="J440" s="267"/>
      <c r="K440" s="267"/>
      <c r="L440" s="272"/>
      <c r="M440" s="273"/>
      <c r="N440" s="274"/>
      <c r="O440" s="274"/>
      <c r="P440" s="274"/>
      <c r="Q440" s="274"/>
      <c r="R440" s="274"/>
      <c r="S440" s="274"/>
      <c r="T440" s="275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76" t="s">
        <v>260</v>
      </c>
      <c r="AU440" s="276" t="s">
        <v>271</v>
      </c>
      <c r="AV440" s="14" t="s">
        <v>86</v>
      </c>
      <c r="AW440" s="14" t="s">
        <v>31</v>
      </c>
      <c r="AX440" s="14" t="s">
        <v>76</v>
      </c>
      <c r="AY440" s="276" t="s">
        <v>251</v>
      </c>
    </row>
    <row r="441" s="15" customFormat="1">
      <c r="A441" s="15"/>
      <c r="B441" s="277"/>
      <c r="C441" s="278"/>
      <c r="D441" s="257" t="s">
        <v>260</v>
      </c>
      <c r="E441" s="279" t="s">
        <v>1</v>
      </c>
      <c r="F441" s="280" t="s">
        <v>264</v>
      </c>
      <c r="G441" s="278"/>
      <c r="H441" s="281">
        <v>1024</v>
      </c>
      <c r="I441" s="282"/>
      <c r="J441" s="278"/>
      <c r="K441" s="278"/>
      <c r="L441" s="283"/>
      <c r="M441" s="284"/>
      <c r="N441" s="285"/>
      <c r="O441" s="285"/>
      <c r="P441" s="285"/>
      <c r="Q441" s="285"/>
      <c r="R441" s="285"/>
      <c r="S441" s="285"/>
      <c r="T441" s="286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87" t="s">
        <v>260</v>
      </c>
      <c r="AU441" s="287" t="s">
        <v>271</v>
      </c>
      <c r="AV441" s="15" t="s">
        <v>258</v>
      </c>
      <c r="AW441" s="15" t="s">
        <v>31</v>
      </c>
      <c r="AX441" s="15" t="s">
        <v>84</v>
      </c>
      <c r="AY441" s="287" t="s">
        <v>251</v>
      </c>
    </row>
    <row r="442" s="2" customFormat="1" ht="14.4" customHeight="1">
      <c r="A442" s="39"/>
      <c r="B442" s="40"/>
      <c r="C442" s="243" t="s">
        <v>637</v>
      </c>
      <c r="D442" s="243" t="s">
        <v>253</v>
      </c>
      <c r="E442" s="244" t="s">
        <v>638</v>
      </c>
      <c r="F442" s="245" t="s">
        <v>639</v>
      </c>
      <c r="G442" s="246" t="s">
        <v>149</v>
      </c>
      <c r="H442" s="247">
        <v>1.3999999999999999</v>
      </c>
      <c r="I442" s="248"/>
      <c r="J442" s="247">
        <f>ROUND(I442*H442,2)</f>
        <v>0</v>
      </c>
      <c r="K442" s="245" t="s">
        <v>257</v>
      </c>
      <c r="L442" s="45"/>
      <c r="M442" s="249" t="s">
        <v>1</v>
      </c>
      <c r="N442" s="250" t="s">
        <v>41</v>
      </c>
      <c r="O442" s="92"/>
      <c r="P442" s="251">
        <f>O442*H442</f>
        <v>0</v>
      </c>
      <c r="Q442" s="251">
        <v>0.105</v>
      </c>
      <c r="R442" s="251">
        <f>Q442*H442</f>
        <v>0.14699999999999999</v>
      </c>
      <c r="S442" s="251">
        <v>0</v>
      </c>
      <c r="T442" s="252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53" t="s">
        <v>258</v>
      </c>
      <c r="AT442" s="253" t="s">
        <v>253</v>
      </c>
      <c r="AU442" s="253" t="s">
        <v>271</v>
      </c>
      <c r="AY442" s="18" t="s">
        <v>251</v>
      </c>
      <c r="BE442" s="254">
        <f>IF(N442="základní",J442,0)</f>
        <v>0</v>
      </c>
      <c r="BF442" s="254">
        <f>IF(N442="snížená",J442,0)</f>
        <v>0</v>
      </c>
      <c r="BG442" s="254">
        <f>IF(N442="zákl. přenesená",J442,0)</f>
        <v>0</v>
      </c>
      <c r="BH442" s="254">
        <f>IF(N442="sníž. přenesená",J442,0)</f>
        <v>0</v>
      </c>
      <c r="BI442" s="254">
        <f>IF(N442="nulová",J442,0)</f>
        <v>0</v>
      </c>
      <c r="BJ442" s="18" t="s">
        <v>84</v>
      </c>
      <c r="BK442" s="254">
        <f>ROUND(I442*H442,2)</f>
        <v>0</v>
      </c>
      <c r="BL442" s="18" t="s">
        <v>258</v>
      </c>
      <c r="BM442" s="253" t="s">
        <v>640</v>
      </c>
    </row>
    <row r="443" s="13" customFormat="1">
      <c r="A443" s="13"/>
      <c r="B443" s="255"/>
      <c r="C443" s="256"/>
      <c r="D443" s="257" t="s">
        <v>260</v>
      </c>
      <c r="E443" s="258" t="s">
        <v>1</v>
      </c>
      <c r="F443" s="259" t="s">
        <v>641</v>
      </c>
      <c r="G443" s="256"/>
      <c r="H443" s="258" t="s">
        <v>1</v>
      </c>
      <c r="I443" s="260"/>
      <c r="J443" s="256"/>
      <c r="K443" s="256"/>
      <c r="L443" s="261"/>
      <c r="M443" s="262"/>
      <c r="N443" s="263"/>
      <c r="O443" s="263"/>
      <c r="P443" s="263"/>
      <c r="Q443" s="263"/>
      <c r="R443" s="263"/>
      <c r="S443" s="263"/>
      <c r="T443" s="26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65" t="s">
        <v>260</v>
      </c>
      <c r="AU443" s="265" t="s">
        <v>271</v>
      </c>
      <c r="AV443" s="13" t="s">
        <v>84</v>
      </c>
      <c r="AW443" s="13" t="s">
        <v>31</v>
      </c>
      <c r="AX443" s="13" t="s">
        <v>76</v>
      </c>
      <c r="AY443" s="265" t="s">
        <v>251</v>
      </c>
    </row>
    <row r="444" s="14" customFormat="1">
      <c r="A444" s="14"/>
      <c r="B444" s="266"/>
      <c r="C444" s="267"/>
      <c r="D444" s="257" t="s">
        <v>260</v>
      </c>
      <c r="E444" s="268" t="s">
        <v>1</v>
      </c>
      <c r="F444" s="269" t="s">
        <v>642</v>
      </c>
      <c r="G444" s="267"/>
      <c r="H444" s="270">
        <v>1.3999999999999999</v>
      </c>
      <c r="I444" s="271"/>
      <c r="J444" s="267"/>
      <c r="K444" s="267"/>
      <c r="L444" s="272"/>
      <c r="M444" s="273"/>
      <c r="N444" s="274"/>
      <c r="O444" s="274"/>
      <c r="P444" s="274"/>
      <c r="Q444" s="274"/>
      <c r="R444" s="274"/>
      <c r="S444" s="274"/>
      <c r="T444" s="27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76" t="s">
        <v>260</v>
      </c>
      <c r="AU444" s="276" t="s">
        <v>271</v>
      </c>
      <c r="AV444" s="14" t="s">
        <v>86</v>
      </c>
      <c r="AW444" s="14" t="s">
        <v>31</v>
      </c>
      <c r="AX444" s="14" t="s">
        <v>76</v>
      </c>
      <c r="AY444" s="276" t="s">
        <v>251</v>
      </c>
    </row>
    <row r="445" s="15" customFormat="1">
      <c r="A445" s="15"/>
      <c r="B445" s="277"/>
      <c r="C445" s="278"/>
      <c r="D445" s="257" t="s">
        <v>260</v>
      </c>
      <c r="E445" s="279" t="s">
        <v>1</v>
      </c>
      <c r="F445" s="280" t="s">
        <v>264</v>
      </c>
      <c r="G445" s="278"/>
      <c r="H445" s="281">
        <v>1.3999999999999999</v>
      </c>
      <c r="I445" s="282"/>
      <c r="J445" s="278"/>
      <c r="K445" s="278"/>
      <c r="L445" s="283"/>
      <c r="M445" s="284"/>
      <c r="N445" s="285"/>
      <c r="O445" s="285"/>
      <c r="P445" s="285"/>
      <c r="Q445" s="285"/>
      <c r="R445" s="285"/>
      <c r="S445" s="285"/>
      <c r="T445" s="286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87" t="s">
        <v>260</v>
      </c>
      <c r="AU445" s="287" t="s">
        <v>271</v>
      </c>
      <c r="AV445" s="15" t="s">
        <v>258</v>
      </c>
      <c r="AW445" s="15" t="s">
        <v>31</v>
      </c>
      <c r="AX445" s="15" t="s">
        <v>84</v>
      </c>
      <c r="AY445" s="287" t="s">
        <v>251</v>
      </c>
    </row>
    <row r="446" s="2" customFormat="1" ht="14.4" customHeight="1">
      <c r="A446" s="39"/>
      <c r="B446" s="40"/>
      <c r="C446" s="243" t="s">
        <v>643</v>
      </c>
      <c r="D446" s="243" t="s">
        <v>253</v>
      </c>
      <c r="E446" s="244" t="s">
        <v>644</v>
      </c>
      <c r="F446" s="245" t="s">
        <v>645</v>
      </c>
      <c r="G446" s="246" t="s">
        <v>149</v>
      </c>
      <c r="H446" s="247">
        <v>305.79000000000002</v>
      </c>
      <c r="I446" s="248"/>
      <c r="J446" s="247">
        <f>ROUND(I446*H446,2)</f>
        <v>0</v>
      </c>
      <c r="K446" s="245" t="s">
        <v>257</v>
      </c>
      <c r="L446" s="45"/>
      <c r="M446" s="249" t="s">
        <v>1</v>
      </c>
      <c r="N446" s="250" t="s">
        <v>41</v>
      </c>
      <c r="O446" s="92"/>
      <c r="P446" s="251">
        <f>O446*H446</f>
        <v>0</v>
      </c>
      <c r="Q446" s="251">
        <v>0.049840000000000002</v>
      </c>
      <c r="R446" s="251">
        <f>Q446*H446</f>
        <v>15.240573600000001</v>
      </c>
      <c r="S446" s="251">
        <v>0</v>
      </c>
      <c r="T446" s="252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53" t="s">
        <v>258</v>
      </c>
      <c r="AT446" s="253" t="s">
        <v>253</v>
      </c>
      <c r="AU446" s="253" t="s">
        <v>271</v>
      </c>
      <c r="AY446" s="18" t="s">
        <v>251</v>
      </c>
      <c r="BE446" s="254">
        <f>IF(N446="základní",J446,0)</f>
        <v>0</v>
      </c>
      <c r="BF446" s="254">
        <f>IF(N446="snížená",J446,0)</f>
        <v>0</v>
      </c>
      <c r="BG446" s="254">
        <f>IF(N446="zákl. přenesená",J446,0)</f>
        <v>0</v>
      </c>
      <c r="BH446" s="254">
        <f>IF(N446="sníž. přenesená",J446,0)</f>
        <v>0</v>
      </c>
      <c r="BI446" s="254">
        <f>IF(N446="nulová",J446,0)</f>
        <v>0</v>
      </c>
      <c r="BJ446" s="18" t="s">
        <v>84</v>
      </c>
      <c r="BK446" s="254">
        <f>ROUND(I446*H446,2)</f>
        <v>0</v>
      </c>
      <c r="BL446" s="18" t="s">
        <v>258</v>
      </c>
      <c r="BM446" s="253" t="s">
        <v>646</v>
      </c>
    </row>
    <row r="447" s="13" customFormat="1">
      <c r="A447" s="13"/>
      <c r="B447" s="255"/>
      <c r="C447" s="256"/>
      <c r="D447" s="257" t="s">
        <v>260</v>
      </c>
      <c r="E447" s="258" t="s">
        <v>1</v>
      </c>
      <c r="F447" s="259" t="s">
        <v>647</v>
      </c>
      <c r="G447" s="256"/>
      <c r="H447" s="258" t="s">
        <v>1</v>
      </c>
      <c r="I447" s="260"/>
      <c r="J447" s="256"/>
      <c r="K447" s="256"/>
      <c r="L447" s="261"/>
      <c r="M447" s="262"/>
      <c r="N447" s="263"/>
      <c r="O447" s="263"/>
      <c r="P447" s="263"/>
      <c r="Q447" s="263"/>
      <c r="R447" s="263"/>
      <c r="S447" s="263"/>
      <c r="T447" s="26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65" t="s">
        <v>260</v>
      </c>
      <c r="AU447" s="265" t="s">
        <v>271</v>
      </c>
      <c r="AV447" s="13" t="s">
        <v>84</v>
      </c>
      <c r="AW447" s="13" t="s">
        <v>31</v>
      </c>
      <c r="AX447" s="13" t="s">
        <v>76</v>
      </c>
      <c r="AY447" s="265" t="s">
        <v>251</v>
      </c>
    </row>
    <row r="448" s="14" customFormat="1">
      <c r="A448" s="14"/>
      <c r="B448" s="266"/>
      <c r="C448" s="267"/>
      <c r="D448" s="257" t="s">
        <v>260</v>
      </c>
      <c r="E448" s="268" t="s">
        <v>1</v>
      </c>
      <c r="F448" s="269" t="s">
        <v>648</v>
      </c>
      <c r="G448" s="267"/>
      <c r="H448" s="270">
        <v>295</v>
      </c>
      <c r="I448" s="271"/>
      <c r="J448" s="267"/>
      <c r="K448" s="267"/>
      <c r="L448" s="272"/>
      <c r="M448" s="273"/>
      <c r="N448" s="274"/>
      <c r="O448" s="274"/>
      <c r="P448" s="274"/>
      <c r="Q448" s="274"/>
      <c r="R448" s="274"/>
      <c r="S448" s="274"/>
      <c r="T448" s="275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76" t="s">
        <v>260</v>
      </c>
      <c r="AU448" s="276" t="s">
        <v>271</v>
      </c>
      <c r="AV448" s="14" t="s">
        <v>86</v>
      </c>
      <c r="AW448" s="14" t="s">
        <v>31</v>
      </c>
      <c r="AX448" s="14" t="s">
        <v>76</v>
      </c>
      <c r="AY448" s="276" t="s">
        <v>251</v>
      </c>
    </row>
    <row r="449" s="14" customFormat="1">
      <c r="A449" s="14"/>
      <c r="B449" s="266"/>
      <c r="C449" s="267"/>
      <c r="D449" s="257" t="s">
        <v>260</v>
      </c>
      <c r="E449" s="268" t="s">
        <v>1</v>
      </c>
      <c r="F449" s="269" t="s">
        <v>649</v>
      </c>
      <c r="G449" s="267"/>
      <c r="H449" s="270">
        <v>10.789999999999999</v>
      </c>
      <c r="I449" s="271"/>
      <c r="J449" s="267"/>
      <c r="K449" s="267"/>
      <c r="L449" s="272"/>
      <c r="M449" s="273"/>
      <c r="N449" s="274"/>
      <c r="O449" s="274"/>
      <c r="P449" s="274"/>
      <c r="Q449" s="274"/>
      <c r="R449" s="274"/>
      <c r="S449" s="274"/>
      <c r="T449" s="275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76" t="s">
        <v>260</v>
      </c>
      <c r="AU449" s="276" t="s">
        <v>271</v>
      </c>
      <c r="AV449" s="14" t="s">
        <v>86</v>
      </c>
      <c r="AW449" s="14" t="s">
        <v>31</v>
      </c>
      <c r="AX449" s="14" t="s">
        <v>76</v>
      </c>
      <c r="AY449" s="276" t="s">
        <v>251</v>
      </c>
    </row>
    <row r="450" s="15" customFormat="1">
      <c r="A450" s="15"/>
      <c r="B450" s="277"/>
      <c r="C450" s="278"/>
      <c r="D450" s="257" t="s">
        <v>260</v>
      </c>
      <c r="E450" s="279" t="s">
        <v>1</v>
      </c>
      <c r="F450" s="280" t="s">
        <v>264</v>
      </c>
      <c r="G450" s="278"/>
      <c r="H450" s="281">
        <v>305.79000000000002</v>
      </c>
      <c r="I450" s="282"/>
      <c r="J450" s="278"/>
      <c r="K450" s="278"/>
      <c r="L450" s="283"/>
      <c r="M450" s="284"/>
      <c r="N450" s="285"/>
      <c r="O450" s="285"/>
      <c r="P450" s="285"/>
      <c r="Q450" s="285"/>
      <c r="R450" s="285"/>
      <c r="S450" s="285"/>
      <c r="T450" s="286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87" t="s">
        <v>260</v>
      </c>
      <c r="AU450" s="287" t="s">
        <v>271</v>
      </c>
      <c r="AV450" s="15" t="s">
        <v>258</v>
      </c>
      <c r="AW450" s="15" t="s">
        <v>31</v>
      </c>
      <c r="AX450" s="15" t="s">
        <v>84</v>
      </c>
      <c r="AY450" s="287" t="s">
        <v>251</v>
      </c>
    </row>
    <row r="451" s="2" customFormat="1" ht="14.4" customHeight="1">
      <c r="A451" s="39"/>
      <c r="B451" s="40"/>
      <c r="C451" s="243" t="s">
        <v>650</v>
      </c>
      <c r="D451" s="243" t="s">
        <v>253</v>
      </c>
      <c r="E451" s="244" t="s">
        <v>651</v>
      </c>
      <c r="F451" s="245" t="s">
        <v>652</v>
      </c>
      <c r="G451" s="246" t="s">
        <v>149</v>
      </c>
      <c r="H451" s="247">
        <v>40</v>
      </c>
      <c r="I451" s="248"/>
      <c r="J451" s="247">
        <f>ROUND(I451*H451,2)</f>
        <v>0</v>
      </c>
      <c r="K451" s="245" t="s">
        <v>257</v>
      </c>
      <c r="L451" s="45"/>
      <c r="M451" s="249" t="s">
        <v>1</v>
      </c>
      <c r="N451" s="250" t="s">
        <v>41</v>
      </c>
      <c r="O451" s="92"/>
      <c r="P451" s="251">
        <f>O451*H451</f>
        <v>0</v>
      </c>
      <c r="Q451" s="251">
        <v>0.11</v>
      </c>
      <c r="R451" s="251">
        <f>Q451*H451</f>
        <v>4.4000000000000004</v>
      </c>
      <c r="S451" s="251">
        <v>0</v>
      </c>
      <c r="T451" s="252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53" t="s">
        <v>258</v>
      </c>
      <c r="AT451" s="253" t="s">
        <v>253</v>
      </c>
      <c r="AU451" s="253" t="s">
        <v>271</v>
      </c>
      <c r="AY451" s="18" t="s">
        <v>251</v>
      </c>
      <c r="BE451" s="254">
        <f>IF(N451="základní",J451,0)</f>
        <v>0</v>
      </c>
      <c r="BF451" s="254">
        <f>IF(N451="snížená",J451,0)</f>
        <v>0</v>
      </c>
      <c r="BG451" s="254">
        <f>IF(N451="zákl. přenesená",J451,0)</f>
        <v>0</v>
      </c>
      <c r="BH451" s="254">
        <f>IF(N451="sníž. přenesená",J451,0)</f>
        <v>0</v>
      </c>
      <c r="BI451" s="254">
        <f>IF(N451="nulová",J451,0)</f>
        <v>0</v>
      </c>
      <c r="BJ451" s="18" t="s">
        <v>84</v>
      </c>
      <c r="BK451" s="254">
        <f>ROUND(I451*H451,2)</f>
        <v>0</v>
      </c>
      <c r="BL451" s="18" t="s">
        <v>258</v>
      </c>
      <c r="BM451" s="253" t="s">
        <v>653</v>
      </c>
    </row>
    <row r="452" s="13" customFormat="1">
      <c r="A452" s="13"/>
      <c r="B452" s="255"/>
      <c r="C452" s="256"/>
      <c r="D452" s="257" t="s">
        <v>260</v>
      </c>
      <c r="E452" s="258" t="s">
        <v>1</v>
      </c>
      <c r="F452" s="259" t="s">
        <v>654</v>
      </c>
      <c r="G452" s="256"/>
      <c r="H452" s="258" t="s">
        <v>1</v>
      </c>
      <c r="I452" s="260"/>
      <c r="J452" s="256"/>
      <c r="K452" s="256"/>
      <c r="L452" s="261"/>
      <c r="M452" s="262"/>
      <c r="N452" s="263"/>
      <c r="O452" s="263"/>
      <c r="P452" s="263"/>
      <c r="Q452" s="263"/>
      <c r="R452" s="263"/>
      <c r="S452" s="263"/>
      <c r="T452" s="26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65" t="s">
        <v>260</v>
      </c>
      <c r="AU452" s="265" t="s">
        <v>271</v>
      </c>
      <c r="AV452" s="13" t="s">
        <v>84</v>
      </c>
      <c r="AW452" s="13" t="s">
        <v>31</v>
      </c>
      <c r="AX452" s="13" t="s">
        <v>76</v>
      </c>
      <c r="AY452" s="265" t="s">
        <v>251</v>
      </c>
    </row>
    <row r="453" s="14" customFormat="1">
      <c r="A453" s="14"/>
      <c r="B453" s="266"/>
      <c r="C453" s="267"/>
      <c r="D453" s="257" t="s">
        <v>260</v>
      </c>
      <c r="E453" s="268" t="s">
        <v>1</v>
      </c>
      <c r="F453" s="269" t="s">
        <v>655</v>
      </c>
      <c r="G453" s="267"/>
      <c r="H453" s="270">
        <v>39.740000000000002</v>
      </c>
      <c r="I453" s="271"/>
      <c r="J453" s="267"/>
      <c r="K453" s="267"/>
      <c r="L453" s="272"/>
      <c r="M453" s="273"/>
      <c r="N453" s="274"/>
      <c r="O453" s="274"/>
      <c r="P453" s="274"/>
      <c r="Q453" s="274"/>
      <c r="R453" s="274"/>
      <c r="S453" s="274"/>
      <c r="T453" s="275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76" t="s">
        <v>260</v>
      </c>
      <c r="AU453" s="276" t="s">
        <v>271</v>
      </c>
      <c r="AV453" s="14" t="s">
        <v>86</v>
      </c>
      <c r="AW453" s="14" t="s">
        <v>31</v>
      </c>
      <c r="AX453" s="14" t="s">
        <v>76</v>
      </c>
      <c r="AY453" s="276" t="s">
        <v>251</v>
      </c>
    </row>
    <row r="454" s="14" customFormat="1">
      <c r="A454" s="14"/>
      <c r="B454" s="266"/>
      <c r="C454" s="267"/>
      <c r="D454" s="257" t="s">
        <v>260</v>
      </c>
      <c r="E454" s="268" t="s">
        <v>1</v>
      </c>
      <c r="F454" s="269" t="s">
        <v>548</v>
      </c>
      <c r="G454" s="267"/>
      <c r="H454" s="270">
        <v>0.26000000000000001</v>
      </c>
      <c r="I454" s="271"/>
      <c r="J454" s="267"/>
      <c r="K454" s="267"/>
      <c r="L454" s="272"/>
      <c r="M454" s="273"/>
      <c r="N454" s="274"/>
      <c r="O454" s="274"/>
      <c r="P454" s="274"/>
      <c r="Q454" s="274"/>
      <c r="R454" s="274"/>
      <c r="S454" s="274"/>
      <c r="T454" s="275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76" t="s">
        <v>260</v>
      </c>
      <c r="AU454" s="276" t="s">
        <v>271</v>
      </c>
      <c r="AV454" s="14" t="s">
        <v>86</v>
      </c>
      <c r="AW454" s="14" t="s">
        <v>31</v>
      </c>
      <c r="AX454" s="14" t="s">
        <v>76</v>
      </c>
      <c r="AY454" s="276" t="s">
        <v>251</v>
      </c>
    </row>
    <row r="455" s="15" customFormat="1">
      <c r="A455" s="15"/>
      <c r="B455" s="277"/>
      <c r="C455" s="278"/>
      <c r="D455" s="257" t="s">
        <v>260</v>
      </c>
      <c r="E455" s="279" t="s">
        <v>1</v>
      </c>
      <c r="F455" s="280" t="s">
        <v>264</v>
      </c>
      <c r="G455" s="278"/>
      <c r="H455" s="281">
        <v>40</v>
      </c>
      <c r="I455" s="282"/>
      <c r="J455" s="278"/>
      <c r="K455" s="278"/>
      <c r="L455" s="283"/>
      <c r="M455" s="284"/>
      <c r="N455" s="285"/>
      <c r="O455" s="285"/>
      <c r="P455" s="285"/>
      <c r="Q455" s="285"/>
      <c r="R455" s="285"/>
      <c r="S455" s="285"/>
      <c r="T455" s="286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87" t="s">
        <v>260</v>
      </c>
      <c r="AU455" s="287" t="s">
        <v>271</v>
      </c>
      <c r="AV455" s="15" t="s">
        <v>258</v>
      </c>
      <c r="AW455" s="15" t="s">
        <v>31</v>
      </c>
      <c r="AX455" s="15" t="s">
        <v>84</v>
      </c>
      <c r="AY455" s="287" t="s">
        <v>251</v>
      </c>
    </row>
    <row r="456" s="2" customFormat="1" ht="14.4" customHeight="1">
      <c r="A456" s="39"/>
      <c r="B456" s="40"/>
      <c r="C456" s="243" t="s">
        <v>656</v>
      </c>
      <c r="D456" s="243" t="s">
        <v>253</v>
      </c>
      <c r="E456" s="244" t="s">
        <v>657</v>
      </c>
      <c r="F456" s="245" t="s">
        <v>658</v>
      </c>
      <c r="G456" s="246" t="s">
        <v>149</v>
      </c>
      <c r="H456" s="247">
        <v>40</v>
      </c>
      <c r="I456" s="248"/>
      <c r="J456" s="247">
        <f>ROUND(I456*H456,2)</f>
        <v>0</v>
      </c>
      <c r="K456" s="245" t="s">
        <v>257</v>
      </c>
      <c r="L456" s="45"/>
      <c r="M456" s="249" t="s">
        <v>1</v>
      </c>
      <c r="N456" s="250" t="s">
        <v>41</v>
      </c>
      <c r="O456" s="92"/>
      <c r="P456" s="251">
        <f>O456*H456</f>
        <v>0</v>
      </c>
      <c r="Q456" s="251">
        <v>0.00040999999999999999</v>
      </c>
      <c r="R456" s="251">
        <f>Q456*H456</f>
        <v>0.016399999999999998</v>
      </c>
      <c r="S456" s="251">
        <v>0</v>
      </c>
      <c r="T456" s="252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53" t="s">
        <v>258</v>
      </c>
      <c r="AT456" s="253" t="s">
        <v>253</v>
      </c>
      <c r="AU456" s="253" t="s">
        <v>271</v>
      </c>
      <c r="AY456" s="18" t="s">
        <v>251</v>
      </c>
      <c r="BE456" s="254">
        <f>IF(N456="základní",J456,0)</f>
        <v>0</v>
      </c>
      <c r="BF456" s="254">
        <f>IF(N456="snížená",J456,0)</f>
        <v>0</v>
      </c>
      <c r="BG456" s="254">
        <f>IF(N456="zákl. přenesená",J456,0)</f>
        <v>0</v>
      </c>
      <c r="BH456" s="254">
        <f>IF(N456="sníž. přenesená",J456,0)</f>
        <v>0</v>
      </c>
      <c r="BI456" s="254">
        <f>IF(N456="nulová",J456,0)</f>
        <v>0</v>
      </c>
      <c r="BJ456" s="18" t="s">
        <v>84</v>
      </c>
      <c r="BK456" s="254">
        <f>ROUND(I456*H456,2)</f>
        <v>0</v>
      </c>
      <c r="BL456" s="18" t="s">
        <v>258</v>
      </c>
      <c r="BM456" s="253" t="s">
        <v>659</v>
      </c>
    </row>
    <row r="457" s="13" customFormat="1">
      <c r="A457" s="13"/>
      <c r="B457" s="255"/>
      <c r="C457" s="256"/>
      <c r="D457" s="257" t="s">
        <v>260</v>
      </c>
      <c r="E457" s="258" t="s">
        <v>1</v>
      </c>
      <c r="F457" s="259" t="s">
        <v>654</v>
      </c>
      <c r="G457" s="256"/>
      <c r="H457" s="258" t="s">
        <v>1</v>
      </c>
      <c r="I457" s="260"/>
      <c r="J457" s="256"/>
      <c r="K457" s="256"/>
      <c r="L457" s="261"/>
      <c r="M457" s="262"/>
      <c r="N457" s="263"/>
      <c r="O457" s="263"/>
      <c r="P457" s="263"/>
      <c r="Q457" s="263"/>
      <c r="R457" s="263"/>
      <c r="S457" s="263"/>
      <c r="T457" s="26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65" t="s">
        <v>260</v>
      </c>
      <c r="AU457" s="265" t="s">
        <v>271</v>
      </c>
      <c r="AV457" s="13" t="s">
        <v>84</v>
      </c>
      <c r="AW457" s="13" t="s">
        <v>31</v>
      </c>
      <c r="AX457" s="13" t="s">
        <v>76</v>
      </c>
      <c r="AY457" s="265" t="s">
        <v>251</v>
      </c>
    </row>
    <row r="458" s="14" customFormat="1">
      <c r="A458" s="14"/>
      <c r="B458" s="266"/>
      <c r="C458" s="267"/>
      <c r="D458" s="257" t="s">
        <v>260</v>
      </c>
      <c r="E458" s="268" t="s">
        <v>1</v>
      </c>
      <c r="F458" s="269" t="s">
        <v>655</v>
      </c>
      <c r="G458" s="267"/>
      <c r="H458" s="270">
        <v>39.740000000000002</v>
      </c>
      <c r="I458" s="271"/>
      <c r="J458" s="267"/>
      <c r="K458" s="267"/>
      <c r="L458" s="272"/>
      <c r="M458" s="273"/>
      <c r="N458" s="274"/>
      <c r="O458" s="274"/>
      <c r="P458" s="274"/>
      <c r="Q458" s="274"/>
      <c r="R458" s="274"/>
      <c r="S458" s="274"/>
      <c r="T458" s="275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76" t="s">
        <v>260</v>
      </c>
      <c r="AU458" s="276" t="s">
        <v>271</v>
      </c>
      <c r="AV458" s="14" t="s">
        <v>86</v>
      </c>
      <c r="AW458" s="14" t="s">
        <v>31</v>
      </c>
      <c r="AX458" s="14" t="s">
        <v>76</v>
      </c>
      <c r="AY458" s="276" t="s">
        <v>251</v>
      </c>
    </row>
    <row r="459" s="14" customFormat="1">
      <c r="A459" s="14"/>
      <c r="B459" s="266"/>
      <c r="C459" s="267"/>
      <c r="D459" s="257" t="s">
        <v>260</v>
      </c>
      <c r="E459" s="268" t="s">
        <v>1</v>
      </c>
      <c r="F459" s="269" t="s">
        <v>548</v>
      </c>
      <c r="G459" s="267"/>
      <c r="H459" s="270">
        <v>0.26000000000000001</v>
      </c>
      <c r="I459" s="271"/>
      <c r="J459" s="267"/>
      <c r="K459" s="267"/>
      <c r="L459" s="272"/>
      <c r="M459" s="273"/>
      <c r="N459" s="274"/>
      <c r="O459" s="274"/>
      <c r="P459" s="274"/>
      <c r="Q459" s="274"/>
      <c r="R459" s="274"/>
      <c r="S459" s="274"/>
      <c r="T459" s="275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76" t="s">
        <v>260</v>
      </c>
      <c r="AU459" s="276" t="s">
        <v>271</v>
      </c>
      <c r="AV459" s="14" t="s">
        <v>86</v>
      </c>
      <c r="AW459" s="14" t="s">
        <v>31</v>
      </c>
      <c r="AX459" s="14" t="s">
        <v>76</v>
      </c>
      <c r="AY459" s="276" t="s">
        <v>251</v>
      </c>
    </row>
    <row r="460" s="15" customFormat="1">
      <c r="A460" s="15"/>
      <c r="B460" s="277"/>
      <c r="C460" s="278"/>
      <c r="D460" s="257" t="s">
        <v>260</v>
      </c>
      <c r="E460" s="279" t="s">
        <v>1</v>
      </c>
      <c r="F460" s="280" t="s">
        <v>264</v>
      </c>
      <c r="G460" s="278"/>
      <c r="H460" s="281">
        <v>40</v>
      </c>
      <c r="I460" s="282"/>
      <c r="J460" s="278"/>
      <c r="K460" s="278"/>
      <c r="L460" s="283"/>
      <c r="M460" s="284"/>
      <c r="N460" s="285"/>
      <c r="O460" s="285"/>
      <c r="P460" s="285"/>
      <c r="Q460" s="285"/>
      <c r="R460" s="285"/>
      <c r="S460" s="285"/>
      <c r="T460" s="286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87" t="s">
        <v>260</v>
      </c>
      <c r="AU460" s="287" t="s">
        <v>271</v>
      </c>
      <c r="AV460" s="15" t="s">
        <v>258</v>
      </c>
      <c r="AW460" s="15" t="s">
        <v>31</v>
      </c>
      <c r="AX460" s="15" t="s">
        <v>84</v>
      </c>
      <c r="AY460" s="287" t="s">
        <v>251</v>
      </c>
    </row>
    <row r="461" s="2" customFormat="1" ht="14.4" customHeight="1">
      <c r="A461" s="39"/>
      <c r="B461" s="40"/>
      <c r="C461" s="243" t="s">
        <v>660</v>
      </c>
      <c r="D461" s="243" t="s">
        <v>253</v>
      </c>
      <c r="E461" s="244" t="s">
        <v>661</v>
      </c>
      <c r="F461" s="245" t="s">
        <v>662</v>
      </c>
      <c r="G461" s="246" t="s">
        <v>149</v>
      </c>
      <c r="H461" s="247">
        <v>51.200000000000003</v>
      </c>
      <c r="I461" s="248"/>
      <c r="J461" s="247">
        <f>ROUND(I461*H461,2)</f>
        <v>0</v>
      </c>
      <c r="K461" s="245" t="s">
        <v>257</v>
      </c>
      <c r="L461" s="45"/>
      <c r="M461" s="249" t="s">
        <v>1</v>
      </c>
      <c r="N461" s="250" t="s">
        <v>41</v>
      </c>
      <c r="O461" s="92"/>
      <c r="P461" s="251">
        <f>O461*H461</f>
        <v>0</v>
      </c>
      <c r="Q461" s="251">
        <v>0.048680000000000001</v>
      </c>
      <c r="R461" s="251">
        <f>Q461*H461</f>
        <v>2.4924160000000004</v>
      </c>
      <c r="S461" s="251">
        <v>0</v>
      </c>
      <c r="T461" s="252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53" t="s">
        <v>258</v>
      </c>
      <c r="AT461" s="253" t="s">
        <v>253</v>
      </c>
      <c r="AU461" s="253" t="s">
        <v>271</v>
      </c>
      <c r="AY461" s="18" t="s">
        <v>251</v>
      </c>
      <c r="BE461" s="254">
        <f>IF(N461="základní",J461,0)</f>
        <v>0</v>
      </c>
      <c r="BF461" s="254">
        <f>IF(N461="snížená",J461,0)</f>
        <v>0</v>
      </c>
      <c r="BG461" s="254">
        <f>IF(N461="zákl. přenesená",J461,0)</f>
        <v>0</v>
      </c>
      <c r="BH461" s="254">
        <f>IF(N461="sníž. přenesená",J461,0)</f>
        <v>0</v>
      </c>
      <c r="BI461" s="254">
        <f>IF(N461="nulová",J461,0)</f>
        <v>0</v>
      </c>
      <c r="BJ461" s="18" t="s">
        <v>84</v>
      </c>
      <c r="BK461" s="254">
        <f>ROUND(I461*H461,2)</f>
        <v>0</v>
      </c>
      <c r="BL461" s="18" t="s">
        <v>258</v>
      </c>
      <c r="BM461" s="253" t="s">
        <v>663</v>
      </c>
    </row>
    <row r="462" s="13" customFormat="1">
      <c r="A462" s="13"/>
      <c r="B462" s="255"/>
      <c r="C462" s="256"/>
      <c r="D462" s="257" t="s">
        <v>260</v>
      </c>
      <c r="E462" s="258" t="s">
        <v>1</v>
      </c>
      <c r="F462" s="259" t="s">
        <v>664</v>
      </c>
      <c r="G462" s="256"/>
      <c r="H462" s="258" t="s">
        <v>1</v>
      </c>
      <c r="I462" s="260"/>
      <c r="J462" s="256"/>
      <c r="K462" s="256"/>
      <c r="L462" s="261"/>
      <c r="M462" s="262"/>
      <c r="N462" s="263"/>
      <c r="O462" s="263"/>
      <c r="P462" s="263"/>
      <c r="Q462" s="263"/>
      <c r="R462" s="263"/>
      <c r="S462" s="263"/>
      <c r="T462" s="26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65" t="s">
        <v>260</v>
      </c>
      <c r="AU462" s="265" t="s">
        <v>271</v>
      </c>
      <c r="AV462" s="13" t="s">
        <v>84</v>
      </c>
      <c r="AW462" s="13" t="s">
        <v>31</v>
      </c>
      <c r="AX462" s="13" t="s">
        <v>76</v>
      </c>
      <c r="AY462" s="265" t="s">
        <v>251</v>
      </c>
    </row>
    <row r="463" s="14" customFormat="1">
      <c r="A463" s="14"/>
      <c r="B463" s="266"/>
      <c r="C463" s="267"/>
      <c r="D463" s="257" t="s">
        <v>260</v>
      </c>
      <c r="E463" s="268" t="s">
        <v>1</v>
      </c>
      <c r="F463" s="269" t="s">
        <v>665</v>
      </c>
      <c r="G463" s="267"/>
      <c r="H463" s="270">
        <v>51.200000000000003</v>
      </c>
      <c r="I463" s="271"/>
      <c r="J463" s="267"/>
      <c r="K463" s="267"/>
      <c r="L463" s="272"/>
      <c r="M463" s="273"/>
      <c r="N463" s="274"/>
      <c r="O463" s="274"/>
      <c r="P463" s="274"/>
      <c r="Q463" s="274"/>
      <c r="R463" s="274"/>
      <c r="S463" s="274"/>
      <c r="T463" s="275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76" t="s">
        <v>260</v>
      </c>
      <c r="AU463" s="276" t="s">
        <v>271</v>
      </c>
      <c r="AV463" s="14" t="s">
        <v>86</v>
      </c>
      <c r="AW463" s="14" t="s">
        <v>31</v>
      </c>
      <c r="AX463" s="14" t="s">
        <v>76</v>
      </c>
      <c r="AY463" s="276" t="s">
        <v>251</v>
      </c>
    </row>
    <row r="464" s="15" customFormat="1">
      <c r="A464" s="15"/>
      <c r="B464" s="277"/>
      <c r="C464" s="278"/>
      <c r="D464" s="257" t="s">
        <v>260</v>
      </c>
      <c r="E464" s="279" t="s">
        <v>1</v>
      </c>
      <c r="F464" s="280" t="s">
        <v>264</v>
      </c>
      <c r="G464" s="278"/>
      <c r="H464" s="281">
        <v>51.200000000000003</v>
      </c>
      <c r="I464" s="282"/>
      <c r="J464" s="278"/>
      <c r="K464" s="278"/>
      <c r="L464" s="283"/>
      <c r="M464" s="284"/>
      <c r="N464" s="285"/>
      <c r="O464" s="285"/>
      <c r="P464" s="285"/>
      <c r="Q464" s="285"/>
      <c r="R464" s="285"/>
      <c r="S464" s="285"/>
      <c r="T464" s="286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87" t="s">
        <v>260</v>
      </c>
      <c r="AU464" s="287" t="s">
        <v>271</v>
      </c>
      <c r="AV464" s="15" t="s">
        <v>258</v>
      </c>
      <c r="AW464" s="15" t="s">
        <v>31</v>
      </c>
      <c r="AX464" s="15" t="s">
        <v>84</v>
      </c>
      <c r="AY464" s="287" t="s">
        <v>251</v>
      </c>
    </row>
    <row r="465" s="2" customFormat="1" ht="14.4" customHeight="1">
      <c r="A465" s="39"/>
      <c r="B465" s="40"/>
      <c r="C465" s="243" t="s">
        <v>482</v>
      </c>
      <c r="D465" s="243" t="s">
        <v>253</v>
      </c>
      <c r="E465" s="244" t="s">
        <v>666</v>
      </c>
      <c r="F465" s="245" t="s">
        <v>667</v>
      </c>
      <c r="G465" s="246" t="s">
        <v>149</v>
      </c>
      <c r="H465" s="247">
        <v>0.35999999999999999</v>
      </c>
      <c r="I465" s="248"/>
      <c r="J465" s="247">
        <f>ROUND(I465*H465,2)</f>
        <v>0</v>
      </c>
      <c r="K465" s="245" t="s">
        <v>257</v>
      </c>
      <c r="L465" s="45"/>
      <c r="M465" s="249" t="s">
        <v>1</v>
      </c>
      <c r="N465" s="250" t="s">
        <v>41</v>
      </c>
      <c r="O465" s="92"/>
      <c r="P465" s="251">
        <f>O465*H465</f>
        <v>0</v>
      </c>
      <c r="Q465" s="251">
        <v>0.07102</v>
      </c>
      <c r="R465" s="251">
        <f>Q465*H465</f>
        <v>0.025567199999999998</v>
      </c>
      <c r="S465" s="251">
        <v>0</v>
      </c>
      <c r="T465" s="252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53" t="s">
        <v>258</v>
      </c>
      <c r="AT465" s="253" t="s">
        <v>253</v>
      </c>
      <c r="AU465" s="253" t="s">
        <v>271</v>
      </c>
      <c r="AY465" s="18" t="s">
        <v>251</v>
      </c>
      <c r="BE465" s="254">
        <f>IF(N465="základní",J465,0)</f>
        <v>0</v>
      </c>
      <c r="BF465" s="254">
        <f>IF(N465="snížená",J465,0)</f>
        <v>0</v>
      </c>
      <c r="BG465" s="254">
        <f>IF(N465="zákl. přenesená",J465,0)</f>
        <v>0</v>
      </c>
      <c r="BH465" s="254">
        <f>IF(N465="sníž. přenesená",J465,0)</f>
        <v>0</v>
      </c>
      <c r="BI465" s="254">
        <f>IF(N465="nulová",J465,0)</f>
        <v>0</v>
      </c>
      <c r="BJ465" s="18" t="s">
        <v>84</v>
      </c>
      <c r="BK465" s="254">
        <f>ROUND(I465*H465,2)</f>
        <v>0</v>
      </c>
      <c r="BL465" s="18" t="s">
        <v>258</v>
      </c>
      <c r="BM465" s="253" t="s">
        <v>668</v>
      </c>
    </row>
    <row r="466" s="13" customFormat="1">
      <c r="A466" s="13"/>
      <c r="B466" s="255"/>
      <c r="C466" s="256"/>
      <c r="D466" s="257" t="s">
        <v>260</v>
      </c>
      <c r="E466" s="258" t="s">
        <v>1</v>
      </c>
      <c r="F466" s="259" t="s">
        <v>576</v>
      </c>
      <c r="G466" s="256"/>
      <c r="H466" s="258" t="s">
        <v>1</v>
      </c>
      <c r="I466" s="260"/>
      <c r="J466" s="256"/>
      <c r="K466" s="256"/>
      <c r="L466" s="261"/>
      <c r="M466" s="262"/>
      <c r="N466" s="263"/>
      <c r="O466" s="263"/>
      <c r="P466" s="263"/>
      <c r="Q466" s="263"/>
      <c r="R466" s="263"/>
      <c r="S466" s="263"/>
      <c r="T466" s="26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65" t="s">
        <v>260</v>
      </c>
      <c r="AU466" s="265" t="s">
        <v>271</v>
      </c>
      <c r="AV466" s="13" t="s">
        <v>84</v>
      </c>
      <c r="AW466" s="13" t="s">
        <v>31</v>
      </c>
      <c r="AX466" s="13" t="s">
        <v>76</v>
      </c>
      <c r="AY466" s="265" t="s">
        <v>251</v>
      </c>
    </row>
    <row r="467" s="14" customFormat="1">
      <c r="A467" s="14"/>
      <c r="B467" s="266"/>
      <c r="C467" s="267"/>
      <c r="D467" s="257" t="s">
        <v>260</v>
      </c>
      <c r="E467" s="268" t="s">
        <v>1</v>
      </c>
      <c r="F467" s="269" t="s">
        <v>669</v>
      </c>
      <c r="G467" s="267"/>
      <c r="H467" s="270">
        <v>0.35999999999999999</v>
      </c>
      <c r="I467" s="271"/>
      <c r="J467" s="267"/>
      <c r="K467" s="267"/>
      <c r="L467" s="272"/>
      <c r="M467" s="273"/>
      <c r="N467" s="274"/>
      <c r="O467" s="274"/>
      <c r="P467" s="274"/>
      <c r="Q467" s="274"/>
      <c r="R467" s="274"/>
      <c r="S467" s="274"/>
      <c r="T467" s="275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76" t="s">
        <v>260</v>
      </c>
      <c r="AU467" s="276" t="s">
        <v>271</v>
      </c>
      <c r="AV467" s="14" t="s">
        <v>86</v>
      </c>
      <c r="AW467" s="14" t="s">
        <v>31</v>
      </c>
      <c r="AX467" s="14" t="s">
        <v>76</v>
      </c>
      <c r="AY467" s="276" t="s">
        <v>251</v>
      </c>
    </row>
    <row r="468" s="15" customFormat="1">
      <c r="A468" s="15"/>
      <c r="B468" s="277"/>
      <c r="C468" s="278"/>
      <c r="D468" s="257" t="s">
        <v>260</v>
      </c>
      <c r="E468" s="279" t="s">
        <v>1</v>
      </c>
      <c r="F468" s="280" t="s">
        <v>264</v>
      </c>
      <c r="G468" s="278"/>
      <c r="H468" s="281">
        <v>0.35999999999999999</v>
      </c>
      <c r="I468" s="282"/>
      <c r="J468" s="278"/>
      <c r="K468" s="278"/>
      <c r="L468" s="283"/>
      <c r="M468" s="284"/>
      <c r="N468" s="285"/>
      <c r="O468" s="285"/>
      <c r="P468" s="285"/>
      <c r="Q468" s="285"/>
      <c r="R468" s="285"/>
      <c r="S468" s="285"/>
      <c r="T468" s="286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87" t="s">
        <v>260</v>
      </c>
      <c r="AU468" s="287" t="s">
        <v>271</v>
      </c>
      <c r="AV468" s="15" t="s">
        <v>258</v>
      </c>
      <c r="AW468" s="15" t="s">
        <v>31</v>
      </c>
      <c r="AX468" s="15" t="s">
        <v>84</v>
      </c>
      <c r="AY468" s="287" t="s">
        <v>251</v>
      </c>
    </row>
    <row r="469" s="2" customFormat="1" ht="14.4" customHeight="1">
      <c r="A469" s="39"/>
      <c r="B469" s="40"/>
      <c r="C469" s="243" t="s">
        <v>570</v>
      </c>
      <c r="D469" s="243" t="s">
        <v>253</v>
      </c>
      <c r="E469" s="244" t="s">
        <v>670</v>
      </c>
      <c r="F469" s="245" t="s">
        <v>671</v>
      </c>
      <c r="G469" s="246" t="s">
        <v>149</v>
      </c>
      <c r="H469" s="247">
        <v>11.199999999999999</v>
      </c>
      <c r="I469" s="248"/>
      <c r="J469" s="247">
        <f>ROUND(I469*H469,2)</f>
        <v>0</v>
      </c>
      <c r="K469" s="245" t="s">
        <v>257</v>
      </c>
      <c r="L469" s="45"/>
      <c r="M469" s="249" t="s">
        <v>1</v>
      </c>
      <c r="N469" s="250" t="s">
        <v>41</v>
      </c>
      <c r="O469" s="92"/>
      <c r="P469" s="251">
        <f>O469*H469</f>
        <v>0</v>
      </c>
      <c r="Q469" s="251">
        <v>0.1071</v>
      </c>
      <c r="R469" s="251">
        <f>Q469*H469</f>
        <v>1.1995199999999999</v>
      </c>
      <c r="S469" s="251">
        <v>0</v>
      </c>
      <c r="T469" s="252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53" t="s">
        <v>258</v>
      </c>
      <c r="AT469" s="253" t="s">
        <v>253</v>
      </c>
      <c r="AU469" s="253" t="s">
        <v>271</v>
      </c>
      <c r="AY469" s="18" t="s">
        <v>251</v>
      </c>
      <c r="BE469" s="254">
        <f>IF(N469="základní",J469,0)</f>
        <v>0</v>
      </c>
      <c r="BF469" s="254">
        <f>IF(N469="snížená",J469,0)</f>
        <v>0</v>
      </c>
      <c r="BG469" s="254">
        <f>IF(N469="zákl. přenesená",J469,0)</f>
        <v>0</v>
      </c>
      <c r="BH469" s="254">
        <f>IF(N469="sníž. přenesená",J469,0)</f>
        <v>0</v>
      </c>
      <c r="BI469" s="254">
        <f>IF(N469="nulová",J469,0)</f>
        <v>0</v>
      </c>
      <c r="BJ469" s="18" t="s">
        <v>84</v>
      </c>
      <c r="BK469" s="254">
        <f>ROUND(I469*H469,2)</f>
        <v>0</v>
      </c>
      <c r="BL469" s="18" t="s">
        <v>258</v>
      </c>
      <c r="BM469" s="253" t="s">
        <v>672</v>
      </c>
    </row>
    <row r="470" s="14" customFormat="1">
      <c r="A470" s="14"/>
      <c r="B470" s="266"/>
      <c r="C470" s="267"/>
      <c r="D470" s="257" t="s">
        <v>260</v>
      </c>
      <c r="E470" s="268" t="s">
        <v>1</v>
      </c>
      <c r="F470" s="269" t="s">
        <v>673</v>
      </c>
      <c r="G470" s="267"/>
      <c r="H470" s="270">
        <v>11.199999999999999</v>
      </c>
      <c r="I470" s="271"/>
      <c r="J470" s="267"/>
      <c r="K470" s="267"/>
      <c r="L470" s="272"/>
      <c r="M470" s="273"/>
      <c r="N470" s="274"/>
      <c r="O470" s="274"/>
      <c r="P470" s="274"/>
      <c r="Q470" s="274"/>
      <c r="R470" s="274"/>
      <c r="S470" s="274"/>
      <c r="T470" s="275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76" t="s">
        <v>260</v>
      </c>
      <c r="AU470" s="276" t="s">
        <v>271</v>
      </c>
      <c r="AV470" s="14" t="s">
        <v>86</v>
      </c>
      <c r="AW470" s="14" t="s">
        <v>31</v>
      </c>
      <c r="AX470" s="14" t="s">
        <v>76</v>
      </c>
      <c r="AY470" s="276" t="s">
        <v>251</v>
      </c>
    </row>
    <row r="471" s="15" customFormat="1">
      <c r="A471" s="15"/>
      <c r="B471" s="277"/>
      <c r="C471" s="278"/>
      <c r="D471" s="257" t="s">
        <v>260</v>
      </c>
      <c r="E471" s="279" t="s">
        <v>1</v>
      </c>
      <c r="F471" s="280" t="s">
        <v>264</v>
      </c>
      <c r="G471" s="278"/>
      <c r="H471" s="281">
        <v>11.199999999999999</v>
      </c>
      <c r="I471" s="282"/>
      <c r="J471" s="278"/>
      <c r="K471" s="278"/>
      <c r="L471" s="283"/>
      <c r="M471" s="284"/>
      <c r="N471" s="285"/>
      <c r="O471" s="285"/>
      <c r="P471" s="285"/>
      <c r="Q471" s="285"/>
      <c r="R471" s="285"/>
      <c r="S471" s="285"/>
      <c r="T471" s="286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87" t="s">
        <v>260</v>
      </c>
      <c r="AU471" s="287" t="s">
        <v>271</v>
      </c>
      <c r="AV471" s="15" t="s">
        <v>258</v>
      </c>
      <c r="AW471" s="15" t="s">
        <v>31</v>
      </c>
      <c r="AX471" s="15" t="s">
        <v>84</v>
      </c>
      <c r="AY471" s="287" t="s">
        <v>251</v>
      </c>
    </row>
    <row r="472" s="2" customFormat="1" ht="14.4" customHeight="1">
      <c r="A472" s="39"/>
      <c r="B472" s="40"/>
      <c r="C472" s="243" t="s">
        <v>598</v>
      </c>
      <c r="D472" s="243" t="s">
        <v>253</v>
      </c>
      <c r="E472" s="244" t="s">
        <v>674</v>
      </c>
      <c r="F472" s="245" t="s">
        <v>675</v>
      </c>
      <c r="G472" s="246" t="s">
        <v>406</v>
      </c>
      <c r="H472" s="247">
        <v>14</v>
      </c>
      <c r="I472" s="248"/>
      <c r="J472" s="247">
        <f>ROUND(I472*H472,2)</f>
        <v>0</v>
      </c>
      <c r="K472" s="245" t="s">
        <v>257</v>
      </c>
      <c r="L472" s="45"/>
      <c r="M472" s="249" t="s">
        <v>1</v>
      </c>
      <c r="N472" s="250" t="s">
        <v>41</v>
      </c>
      <c r="O472" s="92"/>
      <c r="P472" s="251">
        <f>O472*H472</f>
        <v>0</v>
      </c>
      <c r="Q472" s="251">
        <v>0.001</v>
      </c>
      <c r="R472" s="251">
        <f>Q472*H472</f>
        <v>0.014</v>
      </c>
      <c r="S472" s="251">
        <v>0</v>
      </c>
      <c r="T472" s="252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53" t="s">
        <v>258</v>
      </c>
      <c r="AT472" s="253" t="s">
        <v>253</v>
      </c>
      <c r="AU472" s="253" t="s">
        <v>271</v>
      </c>
      <c r="AY472" s="18" t="s">
        <v>251</v>
      </c>
      <c r="BE472" s="254">
        <f>IF(N472="základní",J472,0)</f>
        <v>0</v>
      </c>
      <c r="BF472" s="254">
        <f>IF(N472="snížená",J472,0)</f>
        <v>0</v>
      </c>
      <c r="BG472" s="254">
        <f>IF(N472="zákl. přenesená",J472,0)</f>
        <v>0</v>
      </c>
      <c r="BH472" s="254">
        <f>IF(N472="sníž. přenesená",J472,0)</f>
        <v>0</v>
      </c>
      <c r="BI472" s="254">
        <f>IF(N472="nulová",J472,0)</f>
        <v>0</v>
      </c>
      <c r="BJ472" s="18" t="s">
        <v>84</v>
      </c>
      <c r="BK472" s="254">
        <f>ROUND(I472*H472,2)</f>
        <v>0</v>
      </c>
      <c r="BL472" s="18" t="s">
        <v>258</v>
      </c>
      <c r="BM472" s="253" t="s">
        <v>676</v>
      </c>
    </row>
    <row r="473" s="14" customFormat="1">
      <c r="A473" s="14"/>
      <c r="B473" s="266"/>
      <c r="C473" s="267"/>
      <c r="D473" s="257" t="s">
        <v>260</v>
      </c>
      <c r="E473" s="268" t="s">
        <v>1</v>
      </c>
      <c r="F473" s="269" t="s">
        <v>677</v>
      </c>
      <c r="G473" s="267"/>
      <c r="H473" s="270">
        <v>14</v>
      </c>
      <c r="I473" s="271"/>
      <c r="J473" s="267"/>
      <c r="K473" s="267"/>
      <c r="L473" s="272"/>
      <c r="M473" s="273"/>
      <c r="N473" s="274"/>
      <c r="O473" s="274"/>
      <c r="P473" s="274"/>
      <c r="Q473" s="274"/>
      <c r="R473" s="274"/>
      <c r="S473" s="274"/>
      <c r="T473" s="275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76" t="s">
        <v>260</v>
      </c>
      <c r="AU473" s="276" t="s">
        <v>271</v>
      </c>
      <c r="AV473" s="14" t="s">
        <v>86</v>
      </c>
      <c r="AW473" s="14" t="s">
        <v>31</v>
      </c>
      <c r="AX473" s="14" t="s">
        <v>76</v>
      </c>
      <c r="AY473" s="276" t="s">
        <v>251</v>
      </c>
    </row>
    <row r="474" s="12" customFormat="1" ht="20.88" customHeight="1">
      <c r="A474" s="12"/>
      <c r="B474" s="227"/>
      <c r="C474" s="228"/>
      <c r="D474" s="229" t="s">
        <v>75</v>
      </c>
      <c r="E474" s="241" t="s">
        <v>678</v>
      </c>
      <c r="F474" s="241" t="s">
        <v>679</v>
      </c>
      <c r="G474" s="228"/>
      <c r="H474" s="228"/>
      <c r="I474" s="231"/>
      <c r="J474" s="242">
        <f>BK474</f>
        <v>0</v>
      </c>
      <c r="K474" s="228"/>
      <c r="L474" s="233"/>
      <c r="M474" s="234"/>
      <c r="N474" s="235"/>
      <c r="O474" s="235"/>
      <c r="P474" s="236">
        <f>SUM(P475:P529)</f>
        <v>0</v>
      </c>
      <c r="Q474" s="235"/>
      <c r="R474" s="236">
        <f>SUM(R475:R529)</f>
        <v>13.09374</v>
      </c>
      <c r="S474" s="235"/>
      <c r="T474" s="237">
        <f>SUM(T475:T529)</f>
        <v>0</v>
      </c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R474" s="238" t="s">
        <v>84</v>
      </c>
      <c r="AT474" s="239" t="s">
        <v>75</v>
      </c>
      <c r="AU474" s="239" t="s">
        <v>86</v>
      </c>
      <c r="AY474" s="238" t="s">
        <v>251</v>
      </c>
      <c r="BK474" s="240">
        <f>SUM(BK475:BK529)</f>
        <v>0</v>
      </c>
    </row>
    <row r="475" s="2" customFormat="1" ht="14.4" customHeight="1">
      <c r="A475" s="39"/>
      <c r="B475" s="40"/>
      <c r="C475" s="243" t="s">
        <v>678</v>
      </c>
      <c r="D475" s="243" t="s">
        <v>253</v>
      </c>
      <c r="E475" s="244" t="s">
        <v>680</v>
      </c>
      <c r="F475" s="245" t="s">
        <v>681</v>
      </c>
      <c r="G475" s="246" t="s">
        <v>369</v>
      </c>
      <c r="H475" s="247">
        <v>44</v>
      </c>
      <c r="I475" s="248"/>
      <c r="J475" s="247">
        <f>ROUND(I475*H475,2)</f>
        <v>0</v>
      </c>
      <c r="K475" s="245" t="s">
        <v>257</v>
      </c>
      <c r="L475" s="45"/>
      <c r="M475" s="249" t="s">
        <v>1</v>
      </c>
      <c r="N475" s="250" t="s">
        <v>41</v>
      </c>
      <c r="O475" s="92"/>
      <c r="P475" s="251">
        <f>O475*H475</f>
        <v>0</v>
      </c>
      <c r="Q475" s="251">
        <v>0.017770000000000001</v>
      </c>
      <c r="R475" s="251">
        <f>Q475*H475</f>
        <v>0.78188000000000002</v>
      </c>
      <c r="S475" s="251">
        <v>0</v>
      </c>
      <c r="T475" s="252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53" t="s">
        <v>258</v>
      </c>
      <c r="AT475" s="253" t="s">
        <v>253</v>
      </c>
      <c r="AU475" s="253" t="s">
        <v>271</v>
      </c>
      <c r="AY475" s="18" t="s">
        <v>251</v>
      </c>
      <c r="BE475" s="254">
        <f>IF(N475="základní",J475,0)</f>
        <v>0</v>
      </c>
      <c r="BF475" s="254">
        <f>IF(N475="snížená",J475,0)</f>
        <v>0</v>
      </c>
      <c r="BG475" s="254">
        <f>IF(N475="zákl. přenesená",J475,0)</f>
        <v>0</v>
      </c>
      <c r="BH475" s="254">
        <f>IF(N475="sníž. přenesená",J475,0)</f>
        <v>0</v>
      </c>
      <c r="BI475" s="254">
        <f>IF(N475="nulová",J475,0)</f>
        <v>0</v>
      </c>
      <c r="BJ475" s="18" t="s">
        <v>84</v>
      </c>
      <c r="BK475" s="254">
        <f>ROUND(I475*H475,2)</f>
        <v>0</v>
      </c>
      <c r="BL475" s="18" t="s">
        <v>258</v>
      </c>
      <c r="BM475" s="253" t="s">
        <v>682</v>
      </c>
    </row>
    <row r="476" s="14" customFormat="1">
      <c r="A476" s="14"/>
      <c r="B476" s="266"/>
      <c r="C476" s="267"/>
      <c r="D476" s="257" t="s">
        <v>260</v>
      </c>
      <c r="E476" s="268" t="s">
        <v>1</v>
      </c>
      <c r="F476" s="269" t="s">
        <v>683</v>
      </c>
      <c r="G476" s="267"/>
      <c r="H476" s="270">
        <v>10</v>
      </c>
      <c r="I476" s="271"/>
      <c r="J476" s="267"/>
      <c r="K476" s="267"/>
      <c r="L476" s="272"/>
      <c r="M476" s="273"/>
      <c r="N476" s="274"/>
      <c r="O476" s="274"/>
      <c r="P476" s="274"/>
      <c r="Q476" s="274"/>
      <c r="R476" s="274"/>
      <c r="S476" s="274"/>
      <c r="T476" s="275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76" t="s">
        <v>260</v>
      </c>
      <c r="AU476" s="276" t="s">
        <v>271</v>
      </c>
      <c r="AV476" s="14" t="s">
        <v>86</v>
      </c>
      <c r="AW476" s="14" t="s">
        <v>31</v>
      </c>
      <c r="AX476" s="14" t="s">
        <v>76</v>
      </c>
      <c r="AY476" s="276" t="s">
        <v>251</v>
      </c>
    </row>
    <row r="477" s="14" customFormat="1">
      <c r="A477" s="14"/>
      <c r="B477" s="266"/>
      <c r="C477" s="267"/>
      <c r="D477" s="257" t="s">
        <v>260</v>
      </c>
      <c r="E477" s="268" t="s">
        <v>1</v>
      </c>
      <c r="F477" s="269" t="s">
        <v>684</v>
      </c>
      <c r="G477" s="267"/>
      <c r="H477" s="270">
        <v>11</v>
      </c>
      <c r="I477" s="271"/>
      <c r="J477" s="267"/>
      <c r="K477" s="267"/>
      <c r="L477" s="272"/>
      <c r="M477" s="273"/>
      <c r="N477" s="274"/>
      <c r="O477" s="274"/>
      <c r="P477" s="274"/>
      <c r="Q477" s="274"/>
      <c r="R477" s="274"/>
      <c r="S477" s="274"/>
      <c r="T477" s="275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76" t="s">
        <v>260</v>
      </c>
      <c r="AU477" s="276" t="s">
        <v>271</v>
      </c>
      <c r="AV477" s="14" t="s">
        <v>86</v>
      </c>
      <c r="AW477" s="14" t="s">
        <v>31</v>
      </c>
      <c r="AX477" s="14" t="s">
        <v>76</v>
      </c>
      <c r="AY477" s="276" t="s">
        <v>251</v>
      </c>
    </row>
    <row r="478" s="14" customFormat="1">
      <c r="A478" s="14"/>
      <c r="B478" s="266"/>
      <c r="C478" s="267"/>
      <c r="D478" s="257" t="s">
        <v>260</v>
      </c>
      <c r="E478" s="268" t="s">
        <v>1</v>
      </c>
      <c r="F478" s="269" t="s">
        <v>685</v>
      </c>
      <c r="G478" s="267"/>
      <c r="H478" s="270">
        <v>15</v>
      </c>
      <c r="I478" s="271"/>
      <c r="J478" s="267"/>
      <c r="K478" s="267"/>
      <c r="L478" s="272"/>
      <c r="M478" s="273"/>
      <c r="N478" s="274"/>
      <c r="O478" s="274"/>
      <c r="P478" s="274"/>
      <c r="Q478" s="274"/>
      <c r="R478" s="274"/>
      <c r="S478" s="274"/>
      <c r="T478" s="275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76" t="s">
        <v>260</v>
      </c>
      <c r="AU478" s="276" t="s">
        <v>271</v>
      </c>
      <c r="AV478" s="14" t="s">
        <v>86</v>
      </c>
      <c r="AW478" s="14" t="s">
        <v>31</v>
      </c>
      <c r="AX478" s="14" t="s">
        <v>76</v>
      </c>
      <c r="AY478" s="276" t="s">
        <v>251</v>
      </c>
    </row>
    <row r="479" s="14" customFormat="1">
      <c r="A479" s="14"/>
      <c r="B479" s="266"/>
      <c r="C479" s="267"/>
      <c r="D479" s="257" t="s">
        <v>260</v>
      </c>
      <c r="E479" s="268" t="s">
        <v>1</v>
      </c>
      <c r="F479" s="269" t="s">
        <v>686</v>
      </c>
      <c r="G479" s="267"/>
      <c r="H479" s="270">
        <v>1</v>
      </c>
      <c r="I479" s="271"/>
      <c r="J479" s="267"/>
      <c r="K479" s="267"/>
      <c r="L479" s="272"/>
      <c r="M479" s="273"/>
      <c r="N479" s="274"/>
      <c r="O479" s="274"/>
      <c r="P479" s="274"/>
      <c r="Q479" s="274"/>
      <c r="R479" s="274"/>
      <c r="S479" s="274"/>
      <c r="T479" s="275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76" t="s">
        <v>260</v>
      </c>
      <c r="AU479" s="276" t="s">
        <v>271</v>
      </c>
      <c r="AV479" s="14" t="s">
        <v>86</v>
      </c>
      <c r="AW479" s="14" t="s">
        <v>31</v>
      </c>
      <c r="AX479" s="14" t="s">
        <v>76</v>
      </c>
      <c r="AY479" s="276" t="s">
        <v>251</v>
      </c>
    </row>
    <row r="480" s="14" customFormat="1">
      <c r="A480" s="14"/>
      <c r="B480" s="266"/>
      <c r="C480" s="267"/>
      <c r="D480" s="257" t="s">
        <v>260</v>
      </c>
      <c r="E480" s="268" t="s">
        <v>1</v>
      </c>
      <c r="F480" s="269" t="s">
        <v>687</v>
      </c>
      <c r="G480" s="267"/>
      <c r="H480" s="270">
        <v>6</v>
      </c>
      <c r="I480" s="271"/>
      <c r="J480" s="267"/>
      <c r="K480" s="267"/>
      <c r="L480" s="272"/>
      <c r="M480" s="273"/>
      <c r="N480" s="274"/>
      <c r="O480" s="274"/>
      <c r="P480" s="274"/>
      <c r="Q480" s="274"/>
      <c r="R480" s="274"/>
      <c r="S480" s="274"/>
      <c r="T480" s="275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76" t="s">
        <v>260</v>
      </c>
      <c r="AU480" s="276" t="s">
        <v>271</v>
      </c>
      <c r="AV480" s="14" t="s">
        <v>86</v>
      </c>
      <c r="AW480" s="14" t="s">
        <v>31</v>
      </c>
      <c r="AX480" s="14" t="s">
        <v>76</v>
      </c>
      <c r="AY480" s="276" t="s">
        <v>251</v>
      </c>
    </row>
    <row r="481" s="14" customFormat="1">
      <c r="A481" s="14"/>
      <c r="B481" s="266"/>
      <c r="C481" s="267"/>
      <c r="D481" s="257" t="s">
        <v>260</v>
      </c>
      <c r="E481" s="268" t="s">
        <v>1</v>
      </c>
      <c r="F481" s="269" t="s">
        <v>688</v>
      </c>
      <c r="G481" s="267"/>
      <c r="H481" s="270">
        <v>1</v>
      </c>
      <c r="I481" s="271"/>
      <c r="J481" s="267"/>
      <c r="K481" s="267"/>
      <c r="L481" s="272"/>
      <c r="M481" s="273"/>
      <c r="N481" s="274"/>
      <c r="O481" s="274"/>
      <c r="P481" s="274"/>
      <c r="Q481" s="274"/>
      <c r="R481" s="274"/>
      <c r="S481" s="274"/>
      <c r="T481" s="275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76" t="s">
        <v>260</v>
      </c>
      <c r="AU481" s="276" t="s">
        <v>271</v>
      </c>
      <c r="AV481" s="14" t="s">
        <v>86</v>
      </c>
      <c r="AW481" s="14" t="s">
        <v>31</v>
      </c>
      <c r="AX481" s="14" t="s">
        <v>76</v>
      </c>
      <c r="AY481" s="276" t="s">
        <v>251</v>
      </c>
    </row>
    <row r="482" s="2" customFormat="1" ht="14.4" customHeight="1">
      <c r="A482" s="39"/>
      <c r="B482" s="40"/>
      <c r="C482" s="288" t="s">
        <v>689</v>
      </c>
      <c r="D482" s="288" t="s">
        <v>295</v>
      </c>
      <c r="E482" s="289" t="s">
        <v>690</v>
      </c>
      <c r="F482" s="290" t="s">
        <v>691</v>
      </c>
      <c r="G482" s="291" t="s">
        <v>369</v>
      </c>
      <c r="H482" s="292">
        <v>9</v>
      </c>
      <c r="I482" s="293"/>
      <c r="J482" s="292">
        <f>ROUND(I482*H482,2)</f>
        <v>0</v>
      </c>
      <c r="K482" s="290" t="s">
        <v>257</v>
      </c>
      <c r="L482" s="294"/>
      <c r="M482" s="295" t="s">
        <v>1</v>
      </c>
      <c r="N482" s="296" t="s">
        <v>41</v>
      </c>
      <c r="O482" s="92"/>
      <c r="P482" s="251">
        <f>O482*H482</f>
        <v>0</v>
      </c>
      <c r="Q482" s="251">
        <v>0.01201</v>
      </c>
      <c r="R482" s="251">
        <f>Q482*H482</f>
        <v>0.10808999999999999</v>
      </c>
      <c r="S482" s="251">
        <v>0</v>
      </c>
      <c r="T482" s="252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53" t="s">
        <v>298</v>
      </c>
      <c r="AT482" s="253" t="s">
        <v>295</v>
      </c>
      <c r="AU482" s="253" t="s">
        <v>271</v>
      </c>
      <c r="AY482" s="18" t="s">
        <v>251</v>
      </c>
      <c r="BE482" s="254">
        <f>IF(N482="základní",J482,0)</f>
        <v>0</v>
      </c>
      <c r="BF482" s="254">
        <f>IF(N482="snížená",J482,0)</f>
        <v>0</v>
      </c>
      <c r="BG482" s="254">
        <f>IF(N482="zákl. přenesená",J482,0)</f>
        <v>0</v>
      </c>
      <c r="BH482" s="254">
        <f>IF(N482="sníž. přenesená",J482,0)</f>
        <v>0</v>
      </c>
      <c r="BI482" s="254">
        <f>IF(N482="nulová",J482,0)</f>
        <v>0</v>
      </c>
      <c r="BJ482" s="18" t="s">
        <v>84</v>
      </c>
      <c r="BK482" s="254">
        <f>ROUND(I482*H482,2)</f>
        <v>0</v>
      </c>
      <c r="BL482" s="18" t="s">
        <v>258</v>
      </c>
      <c r="BM482" s="253" t="s">
        <v>692</v>
      </c>
    </row>
    <row r="483" s="14" customFormat="1">
      <c r="A483" s="14"/>
      <c r="B483" s="266"/>
      <c r="C483" s="267"/>
      <c r="D483" s="257" t="s">
        <v>260</v>
      </c>
      <c r="E483" s="268" t="s">
        <v>1</v>
      </c>
      <c r="F483" s="269" t="s">
        <v>693</v>
      </c>
      <c r="G483" s="267"/>
      <c r="H483" s="270">
        <v>9</v>
      </c>
      <c r="I483" s="271"/>
      <c r="J483" s="267"/>
      <c r="K483" s="267"/>
      <c r="L483" s="272"/>
      <c r="M483" s="273"/>
      <c r="N483" s="274"/>
      <c r="O483" s="274"/>
      <c r="P483" s="274"/>
      <c r="Q483" s="274"/>
      <c r="R483" s="274"/>
      <c r="S483" s="274"/>
      <c r="T483" s="275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76" t="s">
        <v>260</v>
      </c>
      <c r="AU483" s="276" t="s">
        <v>271</v>
      </c>
      <c r="AV483" s="14" t="s">
        <v>86</v>
      </c>
      <c r="AW483" s="14" t="s">
        <v>31</v>
      </c>
      <c r="AX483" s="14" t="s">
        <v>76</v>
      </c>
      <c r="AY483" s="276" t="s">
        <v>251</v>
      </c>
    </row>
    <row r="484" s="2" customFormat="1" ht="14.4" customHeight="1">
      <c r="A484" s="39"/>
      <c r="B484" s="40"/>
      <c r="C484" s="288" t="s">
        <v>694</v>
      </c>
      <c r="D484" s="288" t="s">
        <v>295</v>
      </c>
      <c r="E484" s="289" t="s">
        <v>695</v>
      </c>
      <c r="F484" s="290" t="s">
        <v>696</v>
      </c>
      <c r="G484" s="291" t="s">
        <v>369</v>
      </c>
      <c r="H484" s="292">
        <v>10</v>
      </c>
      <c r="I484" s="293"/>
      <c r="J484" s="292">
        <f>ROUND(I484*H484,2)</f>
        <v>0</v>
      </c>
      <c r="K484" s="290" t="s">
        <v>257</v>
      </c>
      <c r="L484" s="294"/>
      <c r="M484" s="295" t="s">
        <v>1</v>
      </c>
      <c r="N484" s="296" t="s">
        <v>41</v>
      </c>
      <c r="O484" s="92"/>
      <c r="P484" s="251">
        <f>O484*H484</f>
        <v>0</v>
      </c>
      <c r="Q484" s="251">
        <v>0.012250000000000001</v>
      </c>
      <c r="R484" s="251">
        <f>Q484*H484</f>
        <v>0.1225</v>
      </c>
      <c r="S484" s="251">
        <v>0</v>
      </c>
      <c r="T484" s="252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53" t="s">
        <v>298</v>
      </c>
      <c r="AT484" s="253" t="s">
        <v>295</v>
      </c>
      <c r="AU484" s="253" t="s">
        <v>271</v>
      </c>
      <c r="AY484" s="18" t="s">
        <v>251</v>
      </c>
      <c r="BE484" s="254">
        <f>IF(N484="základní",J484,0)</f>
        <v>0</v>
      </c>
      <c r="BF484" s="254">
        <f>IF(N484="snížená",J484,0)</f>
        <v>0</v>
      </c>
      <c r="BG484" s="254">
        <f>IF(N484="zákl. přenesená",J484,0)</f>
        <v>0</v>
      </c>
      <c r="BH484" s="254">
        <f>IF(N484="sníž. přenesená",J484,0)</f>
        <v>0</v>
      </c>
      <c r="BI484" s="254">
        <f>IF(N484="nulová",J484,0)</f>
        <v>0</v>
      </c>
      <c r="BJ484" s="18" t="s">
        <v>84</v>
      </c>
      <c r="BK484" s="254">
        <f>ROUND(I484*H484,2)</f>
        <v>0</v>
      </c>
      <c r="BL484" s="18" t="s">
        <v>258</v>
      </c>
      <c r="BM484" s="253" t="s">
        <v>697</v>
      </c>
    </row>
    <row r="485" s="14" customFormat="1">
      <c r="A485" s="14"/>
      <c r="B485" s="266"/>
      <c r="C485" s="267"/>
      <c r="D485" s="257" t="s">
        <v>260</v>
      </c>
      <c r="E485" s="268" t="s">
        <v>1</v>
      </c>
      <c r="F485" s="269" t="s">
        <v>698</v>
      </c>
      <c r="G485" s="267"/>
      <c r="H485" s="270">
        <v>10</v>
      </c>
      <c r="I485" s="271"/>
      <c r="J485" s="267"/>
      <c r="K485" s="267"/>
      <c r="L485" s="272"/>
      <c r="M485" s="273"/>
      <c r="N485" s="274"/>
      <c r="O485" s="274"/>
      <c r="P485" s="274"/>
      <c r="Q485" s="274"/>
      <c r="R485" s="274"/>
      <c r="S485" s="274"/>
      <c r="T485" s="275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76" t="s">
        <v>260</v>
      </c>
      <c r="AU485" s="276" t="s">
        <v>271</v>
      </c>
      <c r="AV485" s="14" t="s">
        <v>86</v>
      </c>
      <c r="AW485" s="14" t="s">
        <v>31</v>
      </c>
      <c r="AX485" s="14" t="s">
        <v>76</v>
      </c>
      <c r="AY485" s="276" t="s">
        <v>251</v>
      </c>
    </row>
    <row r="486" s="2" customFormat="1" ht="14.4" customHeight="1">
      <c r="A486" s="39"/>
      <c r="B486" s="40"/>
      <c r="C486" s="288" t="s">
        <v>699</v>
      </c>
      <c r="D486" s="288" t="s">
        <v>295</v>
      </c>
      <c r="E486" s="289" t="s">
        <v>700</v>
      </c>
      <c r="F486" s="290" t="s">
        <v>701</v>
      </c>
      <c r="G486" s="291" t="s">
        <v>369</v>
      </c>
      <c r="H486" s="292">
        <v>5</v>
      </c>
      <c r="I486" s="293"/>
      <c r="J486" s="292">
        <f>ROUND(I486*H486,2)</f>
        <v>0</v>
      </c>
      <c r="K486" s="290" t="s">
        <v>257</v>
      </c>
      <c r="L486" s="294"/>
      <c r="M486" s="295" t="s">
        <v>1</v>
      </c>
      <c r="N486" s="296" t="s">
        <v>41</v>
      </c>
      <c r="O486" s="92"/>
      <c r="P486" s="251">
        <f>O486*H486</f>
        <v>0</v>
      </c>
      <c r="Q486" s="251">
        <v>0.012489999999999999</v>
      </c>
      <c r="R486" s="251">
        <f>Q486*H486</f>
        <v>0.062449999999999999</v>
      </c>
      <c r="S486" s="251">
        <v>0</v>
      </c>
      <c r="T486" s="252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53" t="s">
        <v>298</v>
      </c>
      <c r="AT486" s="253" t="s">
        <v>295</v>
      </c>
      <c r="AU486" s="253" t="s">
        <v>271</v>
      </c>
      <c r="AY486" s="18" t="s">
        <v>251</v>
      </c>
      <c r="BE486" s="254">
        <f>IF(N486="základní",J486,0)</f>
        <v>0</v>
      </c>
      <c r="BF486" s="254">
        <f>IF(N486="snížená",J486,0)</f>
        <v>0</v>
      </c>
      <c r="BG486" s="254">
        <f>IF(N486="zákl. přenesená",J486,0)</f>
        <v>0</v>
      </c>
      <c r="BH486" s="254">
        <f>IF(N486="sníž. přenesená",J486,0)</f>
        <v>0</v>
      </c>
      <c r="BI486" s="254">
        <f>IF(N486="nulová",J486,0)</f>
        <v>0</v>
      </c>
      <c r="BJ486" s="18" t="s">
        <v>84</v>
      </c>
      <c r="BK486" s="254">
        <f>ROUND(I486*H486,2)</f>
        <v>0</v>
      </c>
      <c r="BL486" s="18" t="s">
        <v>258</v>
      </c>
      <c r="BM486" s="253" t="s">
        <v>702</v>
      </c>
    </row>
    <row r="487" s="14" customFormat="1">
      <c r="A487" s="14"/>
      <c r="B487" s="266"/>
      <c r="C487" s="267"/>
      <c r="D487" s="257" t="s">
        <v>260</v>
      </c>
      <c r="E487" s="268" t="s">
        <v>1</v>
      </c>
      <c r="F487" s="269" t="s">
        <v>703</v>
      </c>
      <c r="G487" s="267"/>
      <c r="H487" s="270">
        <v>4</v>
      </c>
      <c r="I487" s="271"/>
      <c r="J487" s="267"/>
      <c r="K487" s="267"/>
      <c r="L487" s="272"/>
      <c r="M487" s="273"/>
      <c r="N487" s="274"/>
      <c r="O487" s="274"/>
      <c r="P487" s="274"/>
      <c r="Q487" s="274"/>
      <c r="R487" s="274"/>
      <c r="S487" s="274"/>
      <c r="T487" s="275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76" t="s">
        <v>260</v>
      </c>
      <c r="AU487" s="276" t="s">
        <v>271</v>
      </c>
      <c r="AV487" s="14" t="s">
        <v>86</v>
      </c>
      <c r="AW487" s="14" t="s">
        <v>31</v>
      </c>
      <c r="AX487" s="14" t="s">
        <v>76</v>
      </c>
      <c r="AY487" s="276" t="s">
        <v>251</v>
      </c>
    </row>
    <row r="488" s="14" customFormat="1">
      <c r="A488" s="14"/>
      <c r="B488" s="266"/>
      <c r="C488" s="267"/>
      <c r="D488" s="257" t="s">
        <v>260</v>
      </c>
      <c r="E488" s="268" t="s">
        <v>1</v>
      </c>
      <c r="F488" s="269" t="s">
        <v>686</v>
      </c>
      <c r="G488" s="267"/>
      <c r="H488" s="270">
        <v>1</v>
      </c>
      <c r="I488" s="271"/>
      <c r="J488" s="267"/>
      <c r="K488" s="267"/>
      <c r="L488" s="272"/>
      <c r="M488" s="273"/>
      <c r="N488" s="274"/>
      <c r="O488" s="274"/>
      <c r="P488" s="274"/>
      <c r="Q488" s="274"/>
      <c r="R488" s="274"/>
      <c r="S488" s="274"/>
      <c r="T488" s="275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76" t="s">
        <v>260</v>
      </c>
      <c r="AU488" s="276" t="s">
        <v>271</v>
      </c>
      <c r="AV488" s="14" t="s">
        <v>86</v>
      </c>
      <c r="AW488" s="14" t="s">
        <v>31</v>
      </c>
      <c r="AX488" s="14" t="s">
        <v>76</v>
      </c>
      <c r="AY488" s="276" t="s">
        <v>251</v>
      </c>
    </row>
    <row r="489" s="2" customFormat="1" ht="14.4" customHeight="1">
      <c r="A489" s="39"/>
      <c r="B489" s="40"/>
      <c r="C489" s="288" t="s">
        <v>704</v>
      </c>
      <c r="D489" s="288" t="s">
        <v>295</v>
      </c>
      <c r="E489" s="289" t="s">
        <v>705</v>
      </c>
      <c r="F489" s="290" t="s">
        <v>706</v>
      </c>
      <c r="G489" s="291" t="s">
        <v>369</v>
      </c>
      <c r="H489" s="292">
        <v>1</v>
      </c>
      <c r="I489" s="293"/>
      <c r="J489" s="292">
        <f>ROUND(I489*H489,2)</f>
        <v>0</v>
      </c>
      <c r="K489" s="290" t="s">
        <v>257</v>
      </c>
      <c r="L489" s="294"/>
      <c r="M489" s="295" t="s">
        <v>1</v>
      </c>
      <c r="N489" s="296" t="s">
        <v>41</v>
      </c>
      <c r="O489" s="92"/>
      <c r="P489" s="251">
        <f>O489*H489</f>
        <v>0</v>
      </c>
      <c r="Q489" s="251">
        <v>0.014579999999999999</v>
      </c>
      <c r="R489" s="251">
        <f>Q489*H489</f>
        <v>0.014579999999999999</v>
      </c>
      <c r="S489" s="251">
        <v>0</v>
      </c>
      <c r="T489" s="252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53" t="s">
        <v>298</v>
      </c>
      <c r="AT489" s="253" t="s">
        <v>295</v>
      </c>
      <c r="AU489" s="253" t="s">
        <v>271</v>
      </c>
      <c r="AY489" s="18" t="s">
        <v>251</v>
      </c>
      <c r="BE489" s="254">
        <f>IF(N489="základní",J489,0)</f>
        <v>0</v>
      </c>
      <c r="BF489" s="254">
        <f>IF(N489="snížená",J489,0)</f>
        <v>0</v>
      </c>
      <c r="BG489" s="254">
        <f>IF(N489="zákl. přenesená",J489,0)</f>
        <v>0</v>
      </c>
      <c r="BH489" s="254">
        <f>IF(N489="sníž. přenesená",J489,0)</f>
        <v>0</v>
      </c>
      <c r="BI489" s="254">
        <f>IF(N489="nulová",J489,0)</f>
        <v>0</v>
      </c>
      <c r="BJ489" s="18" t="s">
        <v>84</v>
      </c>
      <c r="BK489" s="254">
        <f>ROUND(I489*H489,2)</f>
        <v>0</v>
      </c>
      <c r="BL489" s="18" t="s">
        <v>258</v>
      </c>
      <c r="BM489" s="253" t="s">
        <v>707</v>
      </c>
    </row>
    <row r="490" s="14" customFormat="1">
      <c r="A490" s="14"/>
      <c r="B490" s="266"/>
      <c r="C490" s="267"/>
      <c r="D490" s="257" t="s">
        <v>260</v>
      </c>
      <c r="E490" s="268" t="s">
        <v>1</v>
      </c>
      <c r="F490" s="269" t="s">
        <v>708</v>
      </c>
      <c r="G490" s="267"/>
      <c r="H490" s="270">
        <v>1</v>
      </c>
      <c r="I490" s="271"/>
      <c r="J490" s="267"/>
      <c r="K490" s="267"/>
      <c r="L490" s="272"/>
      <c r="M490" s="273"/>
      <c r="N490" s="274"/>
      <c r="O490" s="274"/>
      <c r="P490" s="274"/>
      <c r="Q490" s="274"/>
      <c r="R490" s="274"/>
      <c r="S490" s="274"/>
      <c r="T490" s="275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76" t="s">
        <v>260</v>
      </c>
      <c r="AU490" s="276" t="s">
        <v>271</v>
      </c>
      <c r="AV490" s="14" t="s">
        <v>86</v>
      </c>
      <c r="AW490" s="14" t="s">
        <v>31</v>
      </c>
      <c r="AX490" s="14" t="s">
        <v>76</v>
      </c>
      <c r="AY490" s="276" t="s">
        <v>251</v>
      </c>
    </row>
    <row r="491" s="2" customFormat="1" ht="14.4" customHeight="1">
      <c r="A491" s="39"/>
      <c r="B491" s="40"/>
      <c r="C491" s="288" t="s">
        <v>709</v>
      </c>
      <c r="D491" s="288" t="s">
        <v>295</v>
      </c>
      <c r="E491" s="289" t="s">
        <v>710</v>
      </c>
      <c r="F491" s="290" t="s">
        <v>711</v>
      </c>
      <c r="G491" s="291" t="s">
        <v>369</v>
      </c>
      <c r="H491" s="292">
        <v>1</v>
      </c>
      <c r="I491" s="293"/>
      <c r="J491" s="292">
        <f>ROUND(I491*H491,2)</f>
        <v>0</v>
      </c>
      <c r="K491" s="290" t="s">
        <v>257</v>
      </c>
      <c r="L491" s="294"/>
      <c r="M491" s="295" t="s">
        <v>1</v>
      </c>
      <c r="N491" s="296" t="s">
        <v>41</v>
      </c>
      <c r="O491" s="92"/>
      <c r="P491" s="251">
        <f>O491*H491</f>
        <v>0</v>
      </c>
      <c r="Q491" s="251">
        <v>0.014890000000000001</v>
      </c>
      <c r="R491" s="251">
        <f>Q491*H491</f>
        <v>0.014890000000000001</v>
      </c>
      <c r="S491" s="251">
        <v>0</v>
      </c>
      <c r="T491" s="252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53" t="s">
        <v>298</v>
      </c>
      <c r="AT491" s="253" t="s">
        <v>295</v>
      </c>
      <c r="AU491" s="253" t="s">
        <v>271</v>
      </c>
      <c r="AY491" s="18" t="s">
        <v>251</v>
      </c>
      <c r="BE491" s="254">
        <f>IF(N491="základní",J491,0)</f>
        <v>0</v>
      </c>
      <c r="BF491" s="254">
        <f>IF(N491="snížená",J491,0)</f>
        <v>0</v>
      </c>
      <c r="BG491" s="254">
        <f>IF(N491="zákl. přenesená",J491,0)</f>
        <v>0</v>
      </c>
      <c r="BH491" s="254">
        <f>IF(N491="sníž. přenesená",J491,0)</f>
        <v>0</v>
      </c>
      <c r="BI491" s="254">
        <f>IF(N491="nulová",J491,0)</f>
        <v>0</v>
      </c>
      <c r="BJ491" s="18" t="s">
        <v>84</v>
      </c>
      <c r="BK491" s="254">
        <f>ROUND(I491*H491,2)</f>
        <v>0</v>
      </c>
      <c r="BL491" s="18" t="s">
        <v>258</v>
      </c>
      <c r="BM491" s="253" t="s">
        <v>712</v>
      </c>
    </row>
    <row r="492" s="14" customFormat="1">
      <c r="A492" s="14"/>
      <c r="B492" s="266"/>
      <c r="C492" s="267"/>
      <c r="D492" s="257" t="s">
        <v>260</v>
      </c>
      <c r="E492" s="268" t="s">
        <v>1</v>
      </c>
      <c r="F492" s="269" t="s">
        <v>713</v>
      </c>
      <c r="G492" s="267"/>
      <c r="H492" s="270">
        <v>1</v>
      </c>
      <c r="I492" s="271"/>
      <c r="J492" s="267"/>
      <c r="K492" s="267"/>
      <c r="L492" s="272"/>
      <c r="M492" s="273"/>
      <c r="N492" s="274"/>
      <c r="O492" s="274"/>
      <c r="P492" s="274"/>
      <c r="Q492" s="274"/>
      <c r="R492" s="274"/>
      <c r="S492" s="274"/>
      <c r="T492" s="275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76" t="s">
        <v>260</v>
      </c>
      <c r="AU492" s="276" t="s">
        <v>271</v>
      </c>
      <c r="AV492" s="14" t="s">
        <v>86</v>
      </c>
      <c r="AW492" s="14" t="s">
        <v>31</v>
      </c>
      <c r="AX492" s="14" t="s">
        <v>76</v>
      </c>
      <c r="AY492" s="276" t="s">
        <v>251</v>
      </c>
    </row>
    <row r="493" s="2" customFormat="1" ht="14.4" customHeight="1">
      <c r="A493" s="39"/>
      <c r="B493" s="40"/>
      <c r="C493" s="288" t="s">
        <v>714</v>
      </c>
      <c r="D493" s="288" t="s">
        <v>295</v>
      </c>
      <c r="E493" s="289" t="s">
        <v>715</v>
      </c>
      <c r="F493" s="290" t="s">
        <v>716</v>
      </c>
      <c r="G493" s="291" t="s">
        <v>369</v>
      </c>
      <c r="H493" s="292">
        <v>11</v>
      </c>
      <c r="I493" s="293"/>
      <c r="J493" s="292">
        <f>ROUND(I493*H493,2)</f>
        <v>0</v>
      </c>
      <c r="K493" s="290" t="s">
        <v>257</v>
      </c>
      <c r="L493" s="294"/>
      <c r="M493" s="295" t="s">
        <v>1</v>
      </c>
      <c r="N493" s="296" t="s">
        <v>41</v>
      </c>
      <c r="O493" s="92"/>
      <c r="P493" s="251">
        <f>O493*H493</f>
        <v>0</v>
      </c>
      <c r="Q493" s="251">
        <v>0.01521</v>
      </c>
      <c r="R493" s="251">
        <f>Q493*H493</f>
        <v>0.16730999999999999</v>
      </c>
      <c r="S493" s="251">
        <v>0</v>
      </c>
      <c r="T493" s="252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53" t="s">
        <v>298</v>
      </c>
      <c r="AT493" s="253" t="s">
        <v>295</v>
      </c>
      <c r="AU493" s="253" t="s">
        <v>271</v>
      </c>
      <c r="AY493" s="18" t="s">
        <v>251</v>
      </c>
      <c r="BE493" s="254">
        <f>IF(N493="základní",J493,0)</f>
        <v>0</v>
      </c>
      <c r="BF493" s="254">
        <f>IF(N493="snížená",J493,0)</f>
        <v>0</v>
      </c>
      <c r="BG493" s="254">
        <f>IF(N493="zákl. přenesená",J493,0)</f>
        <v>0</v>
      </c>
      <c r="BH493" s="254">
        <f>IF(N493="sníž. přenesená",J493,0)</f>
        <v>0</v>
      </c>
      <c r="BI493" s="254">
        <f>IF(N493="nulová",J493,0)</f>
        <v>0</v>
      </c>
      <c r="BJ493" s="18" t="s">
        <v>84</v>
      </c>
      <c r="BK493" s="254">
        <f>ROUND(I493*H493,2)</f>
        <v>0</v>
      </c>
      <c r="BL493" s="18" t="s">
        <v>258</v>
      </c>
      <c r="BM493" s="253" t="s">
        <v>717</v>
      </c>
    </row>
    <row r="494" s="14" customFormat="1">
      <c r="A494" s="14"/>
      <c r="B494" s="266"/>
      <c r="C494" s="267"/>
      <c r="D494" s="257" t="s">
        <v>260</v>
      </c>
      <c r="E494" s="268" t="s">
        <v>1</v>
      </c>
      <c r="F494" s="269" t="s">
        <v>718</v>
      </c>
      <c r="G494" s="267"/>
      <c r="H494" s="270">
        <v>11</v>
      </c>
      <c r="I494" s="271"/>
      <c r="J494" s="267"/>
      <c r="K494" s="267"/>
      <c r="L494" s="272"/>
      <c r="M494" s="273"/>
      <c r="N494" s="274"/>
      <c r="O494" s="274"/>
      <c r="P494" s="274"/>
      <c r="Q494" s="274"/>
      <c r="R494" s="274"/>
      <c r="S494" s="274"/>
      <c r="T494" s="275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76" t="s">
        <v>260</v>
      </c>
      <c r="AU494" s="276" t="s">
        <v>271</v>
      </c>
      <c r="AV494" s="14" t="s">
        <v>86</v>
      </c>
      <c r="AW494" s="14" t="s">
        <v>31</v>
      </c>
      <c r="AX494" s="14" t="s">
        <v>76</v>
      </c>
      <c r="AY494" s="276" t="s">
        <v>251</v>
      </c>
    </row>
    <row r="495" s="2" customFormat="1" ht="14.4" customHeight="1">
      <c r="A495" s="39"/>
      <c r="B495" s="40"/>
      <c r="C495" s="288" t="s">
        <v>719</v>
      </c>
      <c r="D495" s="288" t="s">
        <v>295</v>
      </c>
      <c r="E495" s="289" t="s">
        <v>720</v>
      </c>
      <c r="F495" s="290" t="s">
        <v>721</v>
      </c>
      <c r="G495" s="291" t="s">
        <v>369</v>
      </c>
      <c r="H495" s="292">
        <v>7</v>
      </c>
      <c r="I495" s="293"/>
      <c r="J495" s="292">
        <f>ROUND(I495*H495,2)</f>
        <v>0</v>
      </c>
      <c r="K495" s="290" t="s">
        <v>257</v>
      </c>
      <c r="L495" s="294"/>
      <c r="M495" s="295" t="s">
        <v>1</v>
      </c>
      <c r="N495" s="296" t="s">
        <v>41</v>
      </c>
      <c r="O495" s="92"/>
      <c r="P495" s="251">
        <f>O495*H495</f>
        <v>0</v>
      </c>
      <c r="Q495" s="251">
        <v>0.01553</v>
      </c>
      <c r="R495" s="251">
        <f>Q495*H495</f>
        <v>0.10871</v>
      </c>
      <c r="S495" s="251">
        <v>0</v>
      </c>
      <c r="T495" s="252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53" t="s">
        <v>298</v>
      </c>
      <c r="AT495" s="253" t="s">
        <v>295</v>
      </c>
      <c r="AU495" s="253" t="s">
        <v>271</v>
      </c>
      <c r="AY495" s="18" t="s">
        <v>251</v>
      </c>
      <c r="BE495" s="254">
        <f>IF(N495="základní",J495,0)</f>
        <v>0</v>
      </c>
      <c r="BF495" s="254">
        <f>IF(N495="snížená",J495,0)</f>
        <v>0</v>
      </c>
      <c r="BG495" s="254">
        <f>IF(N495="zákl. přenesená",J495,0)</f>
        <v>0</v>
      </c>
      <c r="BH495" s="254">
        <f>IF(N495="sníž. přenesená",J495,0)</f>
        <v>0</v>
      </c>
      <c r="BI495" s="254">
        <f>IF(N495="nulová",J495,0)</f>
        <v>0</v>
      </c>
      <c r="BJ495" s="18" t="s">
        <v>84</v>
      </c>
      <c r="BK495" s="254">
        <f>ROUND(I495*H495,2)</f>
        <v>0</v>
      </c>
      <c r="BL495" s="18" t="s">
        <v>258</v>
      </c>
      <c r="BM495" s="253" t="s">
        <v>722</v>
      </c>
    </row>
    <row r="496" s="14" customFormat="1">
      <c r="A496" s="14"/>
      <c r="B496" s="266"/>
      <c r="C496" s="267"/>
      <c r="D496" s="257" t="s">
        <v>260</v>
      </c>
      <c r="E496" s="268" t="s">
        <v>1</v>
      </c>
      <c r="F496" s="269" t="s">
        <v>687</v>
      </c>
      <c r="G496" s="267"/>
      <c r="H496" s="270">
        <v>6</v>
      </c>
      <c r="I496" s="271"/>
      <c r="J496" s="267"/>
      <c r="K496" s="267"/>
      <c r="L496" s="272"/>
      <c r="M496" s="273"/>
      <c r="N496" s="274"/>
      <c r="O496" s="274"/>
      <c r="P496" s="274"/>
      <c r="Q496" s="274"/>
      <c r="R496" s="274"/>
      <c r="S496" s="274"/>
      <c r="T496" s="275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76" t="s">
        <v>260</v>
      </c>
      <c r="AU496" s="276" t="s">
        <v>271</v>
      </c>
      <c r="AV496" s="14" t="s">
        <v>86</v>
      </c>
      <c r="AW496" s="14" t="s">
        <v>31</v>
      </c>
      <c r="AX496" s="14" t="s">
        <v>76</v>
      </c>
      <c r="AY496" s="276" t="s">
        <v>251</v>
      </c>
    </row>
    <row r="497" s="14" customFormat="1">
      <c r="A497" s="14"/>
      <c r="B497" s="266"/>
      <c r="C497" s="267"/>
      <c r="D497" s="257" t="s">
        <v>260</v>
      </c>
      <c r="E497" s="268" t="s">
        <v>1</v>
      </c>
      <c r="F497" s="269" t="s">
        <v>688</v>
      </c>
      <c r="G497" s="267"/>
      <c r="H497" s="270">
        <v>1</v>
      </c>
      <c r="I497" s="271"/>
      <c r="J497" s="267"/>
      <c r="K497" s="267"/>
      <c r="L497" s="272"/>
      <c r="M497" s="273"/>
      <c r="N497" s="274"/>
      <c r="O497" s="274"/>
      <c r="P497" s="274"/>
      <c r="Q497" s="274"/>
      <c r="R497" s="274"/>
      <c r="S497" s="274"/>
      <c r="T497" s="275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76" t="s">
        <v>260</v>
      </c>
      <c r="AU497" s="276" t="s">
        <v>271</v>
      </c>
      <c r="AV497" s="14" t="s">
        <v>86</v>
      </c>
      <c r="AW497" s="14" t="s">
        <v>31</v>
      </c>
      <c r="AX497" s="14" t="s">
        <v>76</v>
      </c>
      <c r="AY497" s="276" t="s">
        <v>251</v>
      </c>
    </row>
    <row r="498" s="2" customFormat="1" ht="14.4" customHeight="1">
      <c r="A498" s="39"/>
      <c r="B498" s="40"/>
      <c r="C498" s="243" t="s">
        <v>723</v>
      </c>
      <c r="D498" s="243" t="s">
        <v>253</v>
      </c>
      <c r="E498" s="244" t="s">
        <v>724</v>
      </c>
      <c r="F498" s="245" t="s">
        <v>725</v>
      </c>
      <c r="G498" s="246" t="s">
        <v>369</v>
      </c>
      <c r="H498" s="247">
        <v>1</v>
      </c>
      <c r="I498" s="248"/>
      <c r="J498" s="247">
        <f>ROUND(I498*H498,2)</f>
        <v>0</v>
      </c>
      <c r="K498" s="245" t="s">
        <v>257</v>
      </c>
      <c r="L498" s="45"/>
      <c r="M498" s="249" t="s">
        <v>1</v>
      </c>
      <c r="N498" s="250" t="s">
        <v>41</v>
      </c>
      <c r="O498" s="92"/>
      <c r="P498" s="251">
        <f>O498*H498</f>
        <v>0</v>
      </c>
      <c r="Q498" s="251">
        <v>0.035319999999999997</v>
      </c>
      <c r="R498" s="251">
        <f>Q498*H498</f>
        <v>0.035319999999999997</v>
      </c>
      <c r="S498" s="251">
        <v>0</v>
      </c>
      <c r="T498" s="252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53" t="s">
        <v>258</v>
      </c>
      <c r="AT498" s="253" t="s">
        <v>253</v>
      </c>
      <c r="AU498" s="253" t="s">
        <v>271</v>
      </c>
      <c r="AY498" s="18" t="s">
        <v>251</v>
      </c>
      <c r="BE498" s="254">
        <f>IF(N498="základní",J498,0)</f>
        <v>0</v>
      </c>
      <c r="BF498" s="254">
        <f>IF(N498="snížená",J498,0)</f>
        <v>0</v>
      </c>
      <c r="BG498" s="254">
        <f>IF(N498="zákl. přenesená",J498,0)</f>
        <v>0</v>
      </c>
      <c r="BH498" s="254">
        <f>IF(N498="sníž. přenesená",J498,0)</f>
        <v>0</v>
      </c>
      <c r="BI498" s="254">
        <f>IF(N498="nulová",J498,0)</f>
        <v>0</v>
      </c>
      <c r="BJ498" s="18" t="s">
        <v>84</v>
      </c>
      <c r="BK498" s="254">
        <f>ROUND(I498*H498,2)</f>
        <v>0</v>
      </c>
      <c r="BL498" s="18" t="s">
        <v>258</v>
      </c>
      <c r="BM498" s="253" t="s">
        <v>726</v>
      </c>
    </row>
    <row r="499" s="13" customFormat="1">
      <c r="A499" s="13"/>
      <c r="B499" s="255"/>
      <c r="C499" s="256"/>
      <c r="D499" s="257" t="s">
        <v>260</v>
      </c>
      <c r="E499" s="258" t="s">
        <v>1</v>
      </c>
      <c r="F499" s="259" t="s">
        <v>727</v>
      </c>
      <c r="G499" s="256"/>
      <c r="H499" s="258" t="s">
        <v>1</v>
      </c>
      <c r="I499" s="260"/>
      <c r="J499" s="256"/>
      <c r="K499" s="256"/>
      <c r="L499" s="261"/>
      <c r="M499" s="262"/>
      <c r="N499" s="263"/>
      <c r="O499" s="263"/>
      <c r="P499" s="263"/>
      <c r="Q499" s="263"/>
      <c r="R499" s="263"/>
      <c r="S499" s="263"/>
      <c r="T499" s="26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65" t="s">
        <v>260</v>
      </c>
      <c r="AU499" s="265" t="s">
        <v>271</v>
      </c>
      <c r="AV499" s="13" t="s">
        <v>84</v>
      </c>
      <c r="AW499" s="13" t="s">
        <v>31</v>
      </c>
      <c r="AX499" s="13" t="s">
        <v>76</v>
      </c>
      <c r="AY499" s="265" t="s">
        <v>251</v>
      </c>
    </row>
    <row r="500" s="14" customFormat="1">
      <c r="A500" s="14"/>
      <c r="B500" s="266"/>
      <c r="C500" s="267"/>
      <c r="D500" s="257" t="s">
        <v>260</v>
      </c>
      <c r="E500" s="268" t="s">
        <v>1</v>
      </c>
      <c r="F500" s="269" t="s">
        <v>728</v>
      </c>
      <c r="G500" s="267"/>
      <c r="H500" s="270">
        <v>1</v>
      </c>
      <c r="I500" s="271"/>
      <c r="J500" s="267"/>
      <c r="K500" s="267"/>
      <c r="L500" s="272"/>
      <c r="M500" s="273"/>
      <c r="N500" s="274"/>
      <c r="O500" s="274"/>
      <c r="P500" s="274"/>
      <c r="Q500" s="274"/>
      <c r="R500" s="274"/>
      <c r="S500" s="274"/>
      <c r="T500" s="275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76" t="s">
        <v>260</v>
      </c>
      <c r="AU500" s="276" t="s">
        <v>271</v>
      </c>
      <c r="AV500" s="14" t="s">
        <v>86</v>
      </c>
      <c r="AW500" s="14" t="s">
        <v>31</v>
      </c>
      <c r="AX500" s="14" t="s">
        <v>76</v>
      </c>
      <c r="AY500" s="276" t="s">
        <v>251</v>
      </c>
    </row>
    <row r="501" s="2" customFormat="1" ht="14.4" customHeight="1">
      <c r="A501" s="39"/>
      <c r="B501" s="40"/>
      <c r="C501" s="288" t="s">
        <v>729</v>
      </c>
      <c r="D501" s="288" t="s">
        <v>295</v>
      </c>
      <c r="E501" s="289" t="s">
        <v>730</v>
      </c>
      <c r="F501" s="290" t="s">
        <v>731</v>
      </c>
      <c r="G501" s="291" t="s">
        <v>369</v>
      </c>
      <c r="H501" s="292">
        <v>1</v>
      </c>
      <c r="I501" s="293"/>
      <c r="J501" s="292">
        <f>ROUND(I501*H501,2)</f>
        <v>0</v>
      </c>
      <c r="K501" s="290" t="s">
        <v>257</v>
      </c>
      <c r="L501" s="294"/>
      <c r="M501" s="295" t="s">
        <v>1</v>
      </c>
      <c r="N501" s="296" t="s">
        <v>41</v>
      </c>
      <c r="O501" s="92"/>
      <c r="P501" s="251">
        <f>O501*H501</f>
        <v>0</v>
      </c>
      <c r="Q501" s="251">
        <v>0.01524</v>
      </c>
      <c r="R501" s="251">
        <f>Q501*H501</f>
        <v>0.01524</v>
      </c>
      <c r="S501" s="251">
        <v>0</v>
      </c>
      <c r="T501" s="252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53" t="s">
        <v>298</v>
      </c>
      <c r="AT501" s="253" t="s">
        <v>295</v>
      </c>
      <c r="AU501" s="253" t="s">
        <v>271</v>
      </c>
      <c r="AY501" s="18" t="s">
        <v>251</v>
      </c>
      <c r="BE501" s="254">
        <f>IF(N501="základní",J501,0)</f>
        <v>0</v>
      </c>
      <c r="BF501" s="254">
        <f>IF(N501="snížená",J501,0)</f>
        <v>0</v>
      </c>
      <c r="BG501" s="254">
        <f>IF(N501="zákl. přenesená",J501,0)</f>
        <v>0</v>
      </c>
      <c r="BH501" s="254">
        <f>IF(N501="sníž. přenesená",J501,0)</f>
        <v>0</v>
      </c>
      <c r="BI501" s="254">
        <f>IF(N501="nulová",J501,0)</f>
        <v>0</v>
      </c>
      <c r="BJ501" s="18" t="s">
        <v>84</v>
      </c>
      <c r="BK501" s="254">
        <f>ROUND(I501*H501,2)</f>
        <v>0</v>
      </c>
      <c r="BL501" s="18" t="s">
        <v>258</v>
      </c>
      <c r="BM501" s="253" t="s">
        <v>732</v>
      </c>
    </row>
    <row r="502" s="13" customFormat="1">
      <c r="A502" s="13"/>
      <c r="B502" s="255"/>
      <c r="C502" s="256"/>
      <c r="D502" s="257" t="s">
        <v>260</v>
      </c>
      <c r="E502" s="258" t="s">
        <v>1</v>
      </c>
      <c r="F502" s="259" t="s">
        <v>727</v>
      </c>
      <c r="G502" s="256"/>
      <c r="H502" s="258" t="s">
        <v>1</v>
      </c>
      <c r="I502" s="260"/>
      <c r="J502" s="256"/>
      <c r="K502" s="256"/>
      <c r="L502" s="261"/>
      <c r="M502" s="262"/>
      <c r="N502" s="263"/>
      <c r="O502" s="263"/>
      <c r="P502" s="263"/>
      <c r="Q502" s="263"/>
      <c r="R502" s="263"/>
      <c r="S502" s="263"/>
      <c r="T502" s="26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65" t="s">
        <v>260</v>
      </c>
      <c r="AU502" s="265" t="s">
        <v>271</v>
      </c>
      <c r="AV502" s="13" t="s">
        <v>84</v>
      </c>
      <c r="AW502" s="13" t="s">
        <v>31</v>
      </c>
      <c r="AX502" s="13" t="s">
        <v>76</v>
      </c>
      <c r="AY502" s="265" t="s">
        <v>251</v>
      </c>
    </row>
    <row r="503" s="14" customFormat="1">
      <c r="A503" s="14"/>
      <c r="B503" s="266"/>
      <c r="C503" s="267"/>
      <c r="D503" s="257" t="s">
        <v>260</v>
      </c>
      <c r="E503" s="268" t="s">
        <v>1</v>
      </c>
      <c r="F503" s="269" t="s">
        <v>728</v>
      </c>
      <c r="G503" s="267"/>
      <c r="H503" s="270">
        <v>1</v>
      </c>
      <c r="I503" s="271"/>
      <c r="J503" s="267"/>
      <c r="K503" s="267"/>
      <c r="L503" s="272"/>
      <c r="M503" s="273"/>
      <c r="N503" s="274"/>
      <c r="O503" s="274"/>
      <c r="P503" s="274"/>
      <c r="Q503" s="274"/>
      <c r="R503" s="274"/>
      <c r="S503" s="274"/>
      <c r="T503" s="275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76" t="s">
        <v>260</v>
      </c>
      <c r="AU503" s="276" t="s">
        <v>271</v>
      </c>
      <c r="AV503" s="14" t="s">
        <v>86</v>
      </c>
      <c r="AW503" s="14" t="s">
        <v>31</v>
      </c>
      <c r="AX503" s="14" t="s">
        <v>76</v>
      </c>
      <c r="AY503" s="276" t="s">
        <v>251</v>
      </c>
    </row>
    <row r="504" s="2" customFormat="1" ht="14.4" customHeight="1">
      <c r="A504" s="39"/>
      <c r="B504" s="40"/>
      <c r="C504" s="243" t="s">
        <v>733</v>
      </c>
      <c r="D504" s="243" t="s">
        <v>253</v>
      </c>
      <c r="E504" s="244" t="s">
        <v>734</v>
      </c>
      <c r="F504" s="245" t="s">
        <v>735</v>
      </c>
      <c r="G504" s="246" t="s">
        <v>369</v>
      </c>
      <c r="H504" s="247">
        <v>13</v>
      </c>
      <c r="I504" s="248"/>
      <c r="J504" s="247">
        <f>ROUND(I504*H504,2)</f>
        <v>0</v>
      </c>
      <c r="K504" s="245" t="s">
        <v>257</v>
      </c>
      <c r="L504" s="45"/>
      <c r="M504" s="249" t="s">
        <v>1</v>
      </c>
      <c r="N504" s="250" t="s">
        <v>41</v>
      </c>
      <c r="O504" s="92"/>
      <c r="P504" s="251">
        <f>O504*H504</f>
        <v>0</v>
      </c>
      <c r="Q504" s="251">
        <v>0.42153000000000002</v>
      </c>
      <c r="R504" s="251">
        <f>Q504*H504</f>
        <v>5.4798900000000001</v>
      </c>
      <c r="S504" s="251">
        <v>0</v>
      </c>
      <c r="T504" s="252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53" t="s">
        <v>258</v>
      </c>
      <c r="AT504" s="253" t="s">
        <v>253</v>
      </c>
      <c r="AU504" s="253" t="s">
        <v>271</v>
      </c>
      <c r="AY504" s="18" t="s">
        <v>251</v>
      </c>
      <c r="BE504" s="254">
        <f>IF(N504="základní",J504,0)</f>
        <v>0</v>
      </c>
      <c r="BF504" s="254">
        <f>IF(N504="snížená",J504,0)</f>
        <v>0</v>
      </c>
      <c r="BG504" s="254">
        <f>IF(N504="zákl. přenesená",J504,0)</f>
        <v>0</v>
      </c>
      <c r="BH504" s="254">
        <f>IF(N504="sníž. přenesená",J504,0)</f>
        <v>0</v>
      </c>
      <c r="BI504" s="254">
        <f>IF(N504="nulová",J504,0)</f>
        <v>0</v>
      </c>
      <c r="BJ504" s="18" t="s">
        <v>84</v>
      </c>
      <c r="BK504" s="254">
        <f>ROUND(I504*H504,2)</f>
        <v>0</v>
      </c>
      <c r="BL504" s="18" t="s">
        <v>258</v>
      </c>
      <c r="BM504" s="253" t="s">
        <v>736</v>
      </c>
    </row>
    <row r="505" s="13" customFormat="1">
      <c r="A505" s="13"/>
      <c r="B505" s="255"/>
      <c r="C505" s="256"/>
      <c r="D505" s="257" t="s">
        <v>260</v>
      </c>
      <c r="E505" s="258" t="s">
        <v>1</v>
      </c>
      <c r="F505" s="259" t="s">
        <v>737</v>
      </c>
      <c r="G505" s="256"/>
      <c r="H505" s="258" t="s">
        <v>1</v>
      </c>
      <c r="I505" s="260"/>
      <c r="J505" s="256"/>
      <c r="K505" s="256"/>
      <c r="L505" s="261"/>
      <c r="M505" s="262"/>
      <c r="N505" s="263"/>
      <c r="O505" s="263"/>
      <c r="P505" s="263"/>
      <c r="Q505" s="263"/>
      <c r="R505" s="263"/>
      <c r="S505" s="263"/>
      <c r="T505" s="26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65" t="s">
        <v>260</v>
      </c>
      <c r="AU505" s="265" t="s">
        <v>271</v>
      </c>
      <c r="AV505" s="13" t="s">
        <v>84</v>
      </c>
      <c r="AW505" s="13" t="s">
        <v>31</v>
      </c>
      <c r="AX505" s="13" t="s">
        <v>76</v>
      </c>
      <c r="AY505" s="265" t="s">
        <v>251</v>
      </c>
    </row>
    <row r="506" s="14" customFormat="1">
      <c r="A506" s="14"/>
      <c r="B506" s="266"/>
      <c r="C506" s="267"/>
      <c r="D506" s="257" t="s">
        <v>260</v>
      </c>
      <c r="E506" s="268" t="s">
        <v>1</v>
      </c>
      <c r="F506" s="269" t="s">
        <v>738</v>
      </c>
      <c r="G506" s="267"/>
      <c r="H506" s="270">
        <v>3</v>
      </c>
      <c r="I506" s="271"/>
      <c r="J506" s="267"/>
      <c r="K506" s="267"/>
      <c r="L506" s="272"/>
      <c r="M506" s="273"/>
      <c r="N506" s="274"/>
      <c r="O506" s="274"/>
      <c r="P506" s="274"/>
      <c r="Q506" s="274"/>
      <c r="R506" s="274"/>
      <c r="S506" s="274"/>
      <c r="T506" s="275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76" t="s">
        <v>260</v>
      </c>
      <c r="AU506" s="276" t="s">
        <v>271</v>
      </c>
      <c r="AV506" s="14" t="s">
        <v>86</v>
      </c>
      <c r="AW506" s="14" t="s">
        <v>31</v>
      </c>
      <c r="AX506" s="14" t="s">
        <v>76</v>
      </c>
      <c r="AY506" s="276" t="s">
        <v>251</v>
      </c>
    </row>
    <row r="507" s="14" customFormat="1">
      <c r="A507" s="14"/>
      <c r="B507" s="266"/>
      <c r="C507" s="267"/>
      <c r="D507" s="257" t="s">
        <v>260</v>
      </c>
      <c r="E507" s="268" t="s">
        <v>1</v>
      </c>
      <c r="F507" s="269" t="s">
        <v>739</v>
      </c>
      <c r="G507" s="267"/>
      <c r="H507" s="270">
        <v>6</v>
      </c>
      <c r="I507" s="271"/>
      <c r="J507" s="267"/>
      <c r="K507" s="267"/>
      <c r="L507" s="272"/>
      <c r="M507" s="273"/>
      <c r="N507" s="274"/>
      <c r="O507" s="274"/>
      <c r="P507" s="274"/>
      <c r="Q507" s="274"/>
      <c r="R507" s="274"/>
      <c r="S507" s="274"/>
      <c r="T507" s="275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76" t="s">
        <v>260</v>
      </c>
      <c r="AU507" s="276" t="s">
        <v>271</v>
      </c>
      <c r="AV507" s="14" t="s">
        <v>86</v>
      </c>
      <c r="AW507" s="14" t="s">
        <v>31</v>
      </c>
      <c r="AX507" s="14" t="s">
        <v>76</v>
      </c>
      <c r="AY507" s="276" t="s">
        <v>251</v>
      </c>
    </row>
    <row r="508" s="14" customFormat="1">
      <c r="A508" s="14"/>
      <c r="B508" s="266"/>
      <c r="C508" s="267"/>
      <c r="D508" s="257" t="s">
        <v>260</v>
      </c>
      <c r="E508" s="268" t="s">
        <v>1</v>
      </c>
      <c r="F508" s="269" t="s">
        <v>740</v>
      </c>
      <c r="G508" s="267"/>
      <c r="H508" s="270">
        <v>1</v>
      </c>
      <c r="I508" s="271"/>
      <c r="J508" s="267"/>
      <c r="K508" s="267"/>
      <c r="L508" s="272"/>
      <c r="M508" s="273"/>
      <c r="N508" s="274"/>
      <c r="O508" s="274"/>
      <c r="P508" s="274"/>
      <c r="Q508" s="274"/>
      <c r="R508" s="274"/>
      <c r="S508" s="274"/>
      <c r="T508" s="275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76" t="s">
        <v>260</v>
      </c>
      <c r="AU508" s="276" t="s">
        <v>271</v>
      </c>
      <c r="AV508" s="14" t="s">
        <v>86</v>
      </c>
      <c r="AW508" s="14" t="s">
        <v>31</v>
      </c>
      <c r="AX508" s="14" t="s">
        <v>76</v>
      </c>
      <c r="AY508" s="276" t="s">
        <v>251</v>
      </c>
    </row>
    <row r="509" s="14" customFormat="1">
      <c r="A509" s="14"/>
      <c r="B509" s="266"/>
      <c r="C509" s="267"/>
      <c r="D509" s="257" t="s">
        <v>260</v>
      </c>
      <c r="E509" s="268" t="s">
        <v>1</v>
      </c>
      <c r="F509" s="269" t="s">
        <v>741</v>
      </c>
      <c r="G509" s="267"/>
      <c r="H509" s="270">
        <v>3</v>
      </c>
      <c r="I509" s="271"/>
      <c r="J509" s="267"/>
      <c r="K509" s="267"/>
      <c r="L509" s="272"/>
      <c r="M509" s="273"/>
      <c r="N509" s="274"/>
      <c r="O509" s="274"/>
      <c r="P509" s="274"/>
      <c r="Q509" s="274"/>
      <c r="R509" s="274"/>
      <c r="S509" s="274"/>
      <c r="T509" s="275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76" t="s">
        <v>260</v>
      </c>
      <c r="AU509" s="276" t="s">
        <v>271</v>
      </c>
      <c r="AV509" s="14" t="s">
        <v>86</v>
      </c>
      <c r="AW509" s="14" t="s">
        <v>31</v>
      </c>
      <c r="AX509" s="14" t="s">
        <v>76</v>
      </c>
      <c r="AY509" s="276" t="s">
        <v>251</v>
      </c>
    </row>
    <row r="510" s="2" customFormat="1" ht="19.8" customHeight="1">
      <c r="A510" s="39"/>
      <c r="B510" s="40"/>
      <c r="C510" s="288" t="s">
        <v>742</v>
      </c>
      <c r="D510" s="288" t="s">
        <v>295</v>
      </c>
      <c r="E510" s="289" t="s">
        <v>743</v>
      </c>
      <c r="F510" s="290" t="s">
        <v>744</v>
      </c>
      <c r="G510" s="291" t="s">
        <v>369</v>
      </c>
      <c r="H510" s="292">
        <v>9</v>
      </c>
      <c r="I510" s="293"/>
      <c r="J510" s="292">
        <f>ROUND(I510*H510,2)</f>
        <v>0</v>
      </c>
      <c r="K510" s="290" t="s">
        <v>257</v>
      </c>
      <c r="L510" s="294"/>
      <c r="M510" s="295" t="s">
        <v>1</v>
      </c>
      <c r="N510" s="296" t="s">
        <v>41</v>
      </c>
      <c r="O510" s="92"/>
      <c r="P510" s="251">
        <f>O510*H510</f>
        <v>0</v>
      </c>
      <c r="Q510" s="251">
        <v>0.01521</v>
      </c>
      <c r="R510" s="251">
        <f>Q510*H510</f>
        <v>0.13688999999999998</v>
      </c>
      <c r="S510" s="251">
        <v>0</v>
      </c>
      <c r="T510" s="252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53" t="s">
        <v>298</v>
      </c>
      <c r="AT510" s="253" t="s">
        <v>295</v>
      </c>
      <c r="AU510" s="253" t="s">
        <v>271</v>
      </c>
      <c r="AY510" s="18" t="s">
        <v>251</v>
      </c>
      <c r="BE510" s="254">
        <f>IF(N510="základní",J510,0)</f>
        <v>0</v>
      </c>
      <c r="BF510" s="254">
        <f>IF(N510="snížená",J510,0)</f>
        <v>0</v>
      </c>
      <c r="BG510" s="254">
        <f>IF(N510="zákl. přenesená",J510,0)</f>
        <v>0</v>
      </c>
      <c r="BH510" s="254">
        <f>IF(N510="sníž. přenesená",J510,0)</f>
        <v>0</v>
      </c>
      <c r="BI510" s="254">
        <f>IF(N510="nulová",J510,0)</f>
        <v>0</v>
      </c>
      <c r="BJ510" s="18" t="s">
        <v>84</v>
      </c>
      <c r="BK510" s="254">
        <f>ROUND(I510*H510,2)</f>
        <v>0</v>
      </c>
      <c r="BL510" s="18" t="s">
        <v>258</v>
      </c>
      <c r="BM510" s="253" t="s">
        <v>745</v>
      </c>
    </row>
    <row r="511" s="14" customFormat="1">
      <c r="A511" s="14"/>
      <c r="B511" s="266"/>
      <c r="C511" s="267"/>
      <c r="D511" s="257" t="s">
        <v>260</v>
      </c>
      <c r="E511" s="268" t="s">
        <v>1</v>
      </c>
      <c r="F511" s="269" t="s">
        <v>738</v>
      </c>
      <c r="G511" s="267"/>
      <c r="H511" s="270">
        <v>3</v>
      </c>
      <c r="I511" s="271"/>
      <c r="J511" s="267"/>
      <c r="K511" s="267"/>
      <c r="L511" s="272"/>
      <c r="M511" s="273"/>
      <c r="N511" s="274"/>
      <c r="O511" s="274"/>
      <c r="P511" s="274"/>
      <c r="Q511" s="274"/>
      <c r="R511" s="274"/>
      <c r="S511" s="274"/>
      <c r="T511" s="275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76" t="s">
        <v>260</v>
      </c>
      <c r="AU511" s="276" t="s">
        <v>271</v>
      </c>
      <c r="AV511" s="14" t="s">
        <v>86</v>
      </c>
      <c r="AW511" s="14" t="s">
        <v>31</v>
      </c>
      <c r="AX511" s="14" t="s">
        <v>76</v>
      </c>
      <c r="AY511" s="276" t="s">
        <v>251</v>
      </c>
    </row>
    <row r="512" s="14" customFormat="1">
      <c r="A512" s="14"/>
      <c r="B512" s="266"/>
      <c r="C512" s="267"/>
      <c r="D512" s="257" t="s">
        <v>260</v>
      </c>
      <c r="E512" s="268" t="s">
        <v>1</v>
      </c>
      <c r="F512" s="269" t="s">
        <v>739</v>
      </c>
      <c r="G512" s="267"/>
      <c r="H512" s="270">
        <v>6</v>
      </c>
      <c r="I512" s="271"/>
      <c r="J512" s="267"/>
      <c r="K512" s="267"/>
      <c r="L512" s="272"/>
      <c r="M512" s="273"/>
      <c r="N512" s="274"/>
      <c r="O512" s="274"/>
      <c r="P512" s="274"/>
      <c r="Q512" s="274"/>
      <c r="R512" s="274"/>
      <c r="S512" s="274"/>
      <c r="T512" s="275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76" t="s">
        <v>260</v>
      </c>
      <c r="AU512" s="276" t="s">
        <v>271</v>
      </c>
      <c r="AV512" s="14" t="s">
        <v>86</v>
      </c>
      <c r="AW512" s="14" t="s">
        <v>31</v>
      </c>
      <c r="AX512" s="14" t="s">
        <v>76</v>
      </c>
      <c r="AY512" s="276" t="s">
        <v>251</v>
      </c>
    </row>
    <row r="513" s="2" customFormat="1" ht="19.8" customHeight="1">
      <c r="A513" s="39"/>
      <c r="B513" s="40"/>
      <c r="C513" s="288" t="s">
        <v>746</v>
      </c>
      <c r="D513" s="288" t="s">
        <v>295</v>
      </c>
      <c r="E513" s="289" t="s">
        <v>747</v>
      </c>
      <c r="F513" s="290" t="s">
        <v>748</v>
      </c>
      <c r="G513" s="291" t="s">
        <v>369</v>
      </c>
      <c r="H513" s="292">
        <v>4</v>
      </c>
      <c r="I513" s="293"/>
      <c r="J513" s="292">
        <f>ROUND(I513*H513,2)</f>
        <v>0</v>
      </c>
      <c r="K513" s="290" t="s">
        <v>257</v>
      </c>
      <c r="L513" s="294"/>
      <c r="M513" s="295" t="s">
        <v>1</v>
      </c>
      <c r="N513" s="296" t="s">
        <v>41</v>
      </c>
      <c r="O513" s="92"/>
      <c r="P513" s="251">
        <f>O513*H513</f>
        <v>0</v>
      </c>
      <c r="Q513" s="251">
        <v>0.01553</v>
      </c>
      <c r="R513" s="251">
        <f>Q513*H513</f>
        <v>0.062120000000000002</v>
      </c>
      <c r="S513" s="251">
        <v>0</v>
      </c>
      <c r="T513" s="252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53" t="s">
        <v>298</v>
      </c>
      <c r="AT513" s="253" t="s">
        <v>295</v>
      </c>
      <c r="AU513" s="253" t="s">
        <v>271</v>
      </c>
      <c r="AY513" s="18" t="s">
        <v>251</v>
      </c>
      <c r="BE513" s="254">
        <f>IF(N513="základní",J513,0)</f>
        <v>0</v>
      </c>
      <c r="BF513" s="254">
        <f>IF(N513="snížená",J513,0)</f>
        <v>0</v>
      </c>
      <c r="BG513" s="254">
        <f>IF(N513="zákl. přenesená",J513,0)</f>
        <v>0</v>
      </c>
      <c r="BH513" s="254">
        <f>IF(N513="sníž. přenesená",J513,0)</f>
        <v>0</v>
      </c>
      <c r="BI513" s="254">
        <f>IF(N513="nulová",J513,0)</f>
        <v>0</v>
      </c>
      <c r="BJ513" s="18" t="s">
        <v>84</v>
      </c>
      <c r="BK513" s="254">
        <f>ROUND(I513*H513,2)</f>
        <v>0</v>
      </c>
      <c r="BL513" s="18" t="s">
        <v>258</v>
      </c>
      <c r="BM513" s="253" t="s">
        <v>749</v>
      </c>
    </row>
    <row r="514" s="14" customFormat="1">
      <c r="A514" s="14"/>
      <c r="B514" s="266"/>
      <c r="C514" s="267"/>
      <c r="D514" s="257" t="s">
        <v>260</v>
      </c>
      <c r="E514" s="268" t="s">
        <v>1</v>
      </c>
      <c r="F514" s="269" t="s">
        <v>740</v>
      </c>
      <c r="G514" s="267"/>
      <c r="H514" s="270">
        <v>1</v>
      </c>
      <c r="I514" s="271"/>
      <c r="J514" s="267"/>
      <c r="K514" s="267"/>
      <c r="L514" s="272"/>
      <c r="M514" s="273"/>
      <c r="N514" s="274"/>
      <c r="O514" s="274"/>
      <c r="P514" s="274"/>
      <c r="Q514" s="274"/>
      <c r="R514" s="274"/>
      <c r="S514" s="274"/>
      <c r="T514" s="275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76" t="s">
        <v>260</v>
      </c>
      <c r="AU514" s="276" t="s">
        <v>271</v>
      </c>
      <c r="AV514" s="14" t="s">
        <v>86</v>
      </c>
      <c r="AW514" s="14" t="s">
        <v>31</v>
      </c>
      <c r="AX514" s="14" t="s">
        <v>76</v>
      </c>
      <c r="AY514" s="276" t="s">
        <v>251</v>
      </c>
    </row>
    <row r="515" s="14" customFormat="1">
      <c r="A515" s="14"/>
      <c r="B515" s="266"/>
      <c r="C515" s="267"/>
      <c r="D515" s="257" t="s">
        <v>260</v>
      </c>
      <c r="E515" s="268" t="s">
        <v>1</v>
      </c>
      <c r="F515" s="269" t="s">
        <v>741</v>
      </c>
      <c r="G515" s="267"/>
      <c r="H515" s="270">
        <v>3</v>
      </c>
      <c r="I515" s="271"/>
      <c r="J515" s="267"/>
      <c r="K515" s="267"/>
      <c r="L515" s="272"/>
      <c r="M515" s="273"/>
      <c r="N515" s="274"/>
      <c r="O515" s="274"/>
      <c r="P515" s="274"/>
      <c r="Q515" s="274"/>
      <c r="R515" s="274"/>
      <c r="S515" s="274"/>
      <c r="T515" s="275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76" t="s">
        <v>260</v>
      </c>
      <c r="AU515" s="276" t="s">
        <v>271</v>
      </c>
      <c r="AV515" s="14" t="s">
        <v>86</v>
      </c>
      <c r="AW515" s="14" t="s">
        <v>31</v>
      </c>
      <c r="AX515" s="14" t="s">
        <v>76</v>
      </c>
      <c r="AY515" s="276" t="s">
        <v>251</v>
      </c>
    </row>
    <row r="516" s="2" customFormat="1" ht="14.4" customHeight="1">
      <c r="A516" s="39"/>
      <c r="B516" s="40"/>
      <c r="C516" s="243" t="s">
        <v>750</v>
      </c>
      <c r="D516" s="243" t="s">
        <v>253</v>
      </c>
      <c r="E516" s="244" t="s">
        <v>751</v>
      </c>
      <c r="F516" s="245" t="s">
        <v>752</v>
      </c>
      <c r="G516" s="246" t="s">
        <v>369</v>
      </c>
      <c r="H516" s="247">
        <v>11</v>
      </c>
      <c r="I516" s="248"/>
      <c r="J516" s="247">
        <f>ROUND(I516*H516,2)</f>
        <v>0</v>
      </c>
      <c r="K516" s="245" t="s">
        <v>257</v>
      </c>
      <c r="L516" s="45"/>
      <c r="M516" s="249" t="s">
        <v>1</v>
      </c>
      <c r="N516" s="250" t="s">
        <v>41</v>
      </c>
      <c r="O516" s="92"/>
      <c r="P516" s="251">
        <f>O516*H516</f>
        <v>0</v>
      </c>
      <c r="Q516" s="251">
        <v>0.52571000000000001</v>
      </c>
      <c r="R516" s="251">
        <f>Q516*H516</f>
        <v>5.7828100000000004</v>
      </c>
      <c r="S516" s="251">
        <v>0</v>
      </c>
      <c r="T516" s="252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53" t="s">
        <v>258</v>
      </c>
      <c r="AT516" s="253" t="s">
        <v>253</v>
      </c>
      <c r="AU516" s="253" t="s">
        <v>271</v>
      </c>
      <c r="AY516" s="18" t="s">
        <v>251</v>
      </c>
      <c r="BE516" s="254">
        <f>IF(N516="základní",J516,0)</f>
        <v>0</v>
      </c>
      <c r="BF516" s="254">
        <f>IF(N516="snížená",J516,0)</f>
        <v>0</v>
      </c>
      <c r="BG516" s="254">
        <f>IF(N516="zákl. přenesená",J516,0)</f>
        <v>0</v>
      </c>
      <c r="BH516" s="254">
        <f>IF(N516="sníž. přenesená",J516,0)</f>
        <v>0</v>
      </c>
      <c r="BI516" s="254">
        <f>IF(N516="nulová",J516,0)</f>
        <v>0</v>
      </c>
      <c r="BJ516" s="18" t="s">
        <v>84</v>
      </c>
      <c r="BK516" s="254">
        <f>ROUND(I516*H516,2)</f>
        <v>0</v>
      </c>
      <c r="BL516" s="18" t="s">
        <v>258</v>
      </c>
      <c r="BM516" s="253" t="s">
        <v>753</v>
      </c>
    </row>
    <row r="517" s="13" customFormat="1">
      <c r="A517" s="13"/>
      <c r="B517" s="255"/>
      <c r="C517" s="256"/>
      <c r="D517" s="257" t="s">
        <v>260</v>
      </c>
      <c r="E517" s="258" t="s">
        <v>1</v>
      </c>
      <c r="F517" s="259" t="s">
        <v>754</v>
      </c>
      <c r="G517" s="256"/>
      <c r="H517" s="258" t="s">
        <v>1</v>
      </c>
      <c r="I517" s="260"/>
      <c r="J517" s="256"/>
      <c r="K517" s="256"/>
      <c r="L517" s="261"/>
      <c r="M517" s="262"/>
      <c r="N517" s="263"/>
      <c r="O517" s="263"/>
      <c r="P517" s="263"/>
      <c r="Q517" s="263"/>
      <c r="R517" s="263"/>
      <c r="S517" s="263"/>
      <c r="T517" s="26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65" t="s">
        <v>260</v>
      </c>
      <c r="AU517" s="265" t="s">
        <v>271</v>
      </c>
      <c r="AV517" s="13" t="s">
        <v>84</v>
      </c>
      <c r="AW517" s="13" t="s">
        <v>31</v>
      </c>
      <c r="AX517" s="13" t="s">
        <v>76</v>
      </c>
      <c r="AY517" s="265" t="s">
        <v>251</v>
      </c>
    </row>
    <row r="518" s="14" customFormat="1">
      <c r="A518" s="14"/>
      <c r="B518" s="266"/>
      <c r="C518" s="267"/>
      <c r="D518" s="257" t="s">
        <v>260</v>
      </c>
      <c r="E518" s="268" t="s">
        <v>1</v>
      </c>
      <c r="F518" s="269" t="s">
        <v>755</v>
      </c>
      <c r="G518" s="267"/>
      <c r="H518" s="270">
        <v>8</v>
      </c>
      <c r="I518" s="271"/>
      <c r="J518" s="267"/>
      <c r="K518" s="267"/>
      <c r="L518" s="272"/>
      <c r="M518" s="273"/>
      <c r="N518" s="274"/>
      <c r="O518" s="274"/>
      <c r="P518" s="274"/>
      <c r="Q518" s="274"/>
      <c r="R518" s="274"/>
      <c r="S518" s="274"/>
      <c r="T518" s="275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76" t="s">
        <v>260</v>
      </c>
      <c r="AU518" s="276" t="s">
        <v>271</v>
      </c>
      <c r="AV518" s="14" t="s">
        <v>86</v>
      </c>
      <c r="AW518" s="14" t="s">
        <v>31</v>
      </c>
      <c r="AX518" s="14" t="s">
        <v>76</v>
      </c>
      <c r="AY518" s="276" t="s">
        <v>251</v>
      </c>
    </row>
    <row r="519" s="14" customFormat="1">
      <c r="A519" s="14"/>
      <c r="B519" s="266"/>
      <c r="C519" s="267"/>
      <c r="D519" s="257" t="s">
        <v>260</v>
      </c>
      <c r="E519" s="268" t="s">
        <v>1</v>
      </c>
      <c r="F519" s="269" t="s">
        <v>756</v>
      </c>
      <c r="G519" s="267"/>
      <c r="H519" s="270">
        <v>1</v>
      </c>
      <c r="I519" s="271"/>
      <c r="J519" s="267"/>
      <c r="K519" s="267"/>
      <c r="L519" s="272"/>
      <c r="M519" s="273"/>
      <c r="N519" s="274"/>
      <c r="O519" s="274"/>
      <c r="P519" s="274"/>
      <c r="Q519" s="274"/>
      <c r="R519" s="274"/>
      <c r="S519" s="274"/>
      <c r="T519" s="275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76" t="s">
        <v>260</v>
      </c>
      <c r="AU519" s="276" t="s">
        <v>271</v>
      </c>
      <c r="AV519" s="14" t="s">
        <v>86</v>
      </c>
      <c r="AW519" s="14" t="s">
        <v>31</v>
      </c>
      <c r="AX519" s="14" t="s">
        <v>76</v>
      </c>
      <c r="AY519" s="276" t="s">
        <v>251</v>
      </c>
    </row>
    <row r="520" s="14" customFormat="1">
      <c r="A520" s="14"/>
      <c r="B520" s="266"/>
      <c r="C520" s="267"/>
      <c r="D520" s="257" t="s">
        <v>260</v>
      </c>
      <c r="E520" s="268" t="s">
        <v>1</v>
      </c>
      <c r="F520" s="269" t="s">
        <v>757</v>
      </c>
      <c r="G520" s="267"/>
      <c r="H520" s="270">
        <v>1</v>
      </c>
      <c r="I520" s="271"/>
      <c r="J520" s="267"/>
      <c r="K520" s="267"/>
      <c r="L520" s="272"/>
      <c r="M520" s="273"/>
      <c r="N520" s="274"/>
      <c r="O520" s="274"/>
      <c r="P520" s="274"/>
      <c r="Q520" s="274"/>
      <c r="R520" s="274"/>
      <c r="S520" s="274"/>
      <c r="T520" s="275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76" t="s">
        <v>260</v>
      </c>
      <c r="AU520" s="276" t="s">
        <v>271</v>
      </c>
      <c r="AV520" s="14" t="s">
        <v>86</v>
      </c>
      <c r="AW520" s="14" t="s">
        <v>31</v>
      </c>
      <c r="AX520" s="14" t="s">
        <v>76</v>
      </c>
      <c r="AY520" s="276" t="s">
        <v>251</v>
      </c>
    </row>
    <row r="521" s="14" customFormat="1">
      <c r="A521" s="14"/>
      <c r="B521" s="266"/>
      <c r="C521" s="267"/>
      <c r="D521" s="257" t="s">
        <v>260</v>
      </c>
      <c r="E521" s="268" t="s">
        <v>1</v>
      </c>
      <c r="F521" s="269" t="s">
        <v>758</v>
      </c>
      <c r="G521" s="267"/>
      <c r="H521" s="270">
        <v>1</v>
      </c>
      <c r="I521" s="271"/>
      <c r="J521" s="267"/>
      <c r="K521" s="267"/>
      <c r="L521" s="272"/>
      <c r="M521" s="273"/>
      <c r="N521" s="274"/>
      <c r="O521" s="274"/>
      <c r="P521" s="274"/>
      <c r="Q521" s="274"/>
      <c r="R521" s="274"/>
      <c r="S521" s="274"/>
      <c r="T521" s="275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76" t="s">
        <v>260</v>
      </c>
      <c r="AU521" s="276" t="s">
        <v>271</v>
      </c>
      <c r="AV521" s="14" t="s">
        <v>86</v>
      </c>
      <c r="AW521" s="14" t="s">
        <v>31</v>
      </c>
      <c r="AX521" s="14" t="s">
        <v>76</v>
      </c>
      <c r="AY521" s="276" t="s">
        <v>251</v>
      </c>
    </row>
    <row r="522" s="2" customFormat="1" ht="19.8" customHeight="1">
      <c r="A522" s="39"/>
      <c r="B522" s="40"/>
      <c r="C522" s="288" t="s">
        <v>759</v>
      </c>
      <c r="D522" s="288" t="s">
        <v>295</v>
      </c>
      <c r="E522" s="289" t="s">
        <v>760</v>
      </c>
      <c r="F522" s="290" t="s">
        <v>761</v>
      </c>
      <c r="G522" s="291" t="s">
        <v>369</v>
      </c>
      <c r="H522" s="292">
        <v>2</v>
      </c>
      <c r="I522" s="293"/>
      <c r="J522" s="292">
        <f>ROUND(I522*H522,2)</f>
        <v>0</v>
      </c>
      <c r="K522" s="290" t="s">
        <v>257</v>
      </c>
      <c r="L522" s="294"/>
      <c r="M522" s="295" t="s">
        <v>1</v>
      </c>
      <c r="N522" s="296" t="s">
        <v>41</v>
      </c>
      <c r="O522" s="92"/>
      <c r="P522" s="251">
        <f>O522*H522</f>
        <v>0</v>
      </c>
      <c r="Q522" s="251">
        <v>0.01524</v>
      </c>
      <c r="R522" s="251">
        <f>Q522*H522</f>
        <v>0.03048</v>
      </c>
      <c r="S522" s="251">
        <v>0</v>
      </c>
      <c r="T522" s="252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53" t="s">
        <v>298</v>
      </c>
      <c r="AT522" s="253" t="s">
        <v>295</v>
      </c>
      <c r="AU522" s="253" t="s">
        <v>271</v>
      </c>
      <c r="AY522" s="18" t="s">
        <v>251</v>
      </c>
      <c r="BE522" s="254">
        <f>IF(N522="základní",J522,0)</f>
        <v>0</v>
      </c>
      <c r="BF522" s="254">
        <f>IF(N522="snížená",J522,0)</f>
        <v>0</v>
      </c>
      <c r="BG522" s="254">
        <f>IF(N522="zákl. přenesená",J522,0)</f>
        <v>0</v>
      </c>
      <c r="BH522" s="254">
        <f>IF(N522="sníž. přenesená",J522,0)</f>
        <v>0</v>
      </c>
      <c r="BI522" s="254">
        <f>IF(N522="nulová",J522,0)</f>
        <v>0</v>
      </c>
      <c r="BJ522" s="18" t="s">
        <v>84</v>
      </c>
      <c r="BK522" s="254">
        <f>ROUND(I522*H522,2)</f>
        <v>0</v>
      </c>
      <c r="BL522" s="18" t="s">
        <v>258</v>
      </c>
      <c r="BM522" s="253" t="s">
        <v>762</v>
      </c>
    </row>
    <row r="523" s="14" customFormat="1">
      <c r="A523" s="14"/>
      <c r="B523" s="266"/>
      <c r="C523" s="267"/>
      <c r="D523" s="257" t="s">
        <v>260</v>
      </c>
      <c r="E523" s="268" t="s">
        <v>1</v>
      </c>
      <c r="F523" s="269" t="s">
        <v>763</v>
      </c>
      <c r="G523" s="267"/>
      <c r="H523" s="270">
        <v>2</v>
      </c>
      <c r="I523" s="271"/>
      <c r="J523" s="267"/>
      <c r="K523" s="267"/>
      <c r="L523" s="272"/>
      <c r="M523" s="273"/>
      <c r="N523" s="274"/>
      <c r="O523" s="274"/>
      <c r="P523" s="274"/>
      <c r="Q523" s="274"/>
      <c r="R523" s="274"/>
      <c r="S523" s="274"/>
      <c r="T523" s="275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76" t="s">
        <v>260</v>
      </c>
      <c r="AU523" s="276" t="s">
        <v>271</v>
      </c>
      <c r="AV523" s="14" t="s">
        <v>86</v>
      </c>
      <c r="AW523" s="14" t="s">
        <v>31</v>
      </c>
      <c r="AX523" s="14" t="s">
        <v>76</v>
      </c>
      <c r="AY523" s="276" t="s">
        <v>251</v>
      </c>
    </row>
    <row r="524" s="2" customFormat="1" ht="19.8" customHeight="1">
      <c r="A524" s="39"/>
      <c r="B524" s="40"/>
      <c r="C524" s="288" t="s">
        <v>764</v>
      </c>
      <c r="D524" s="288" t="s">
        <v>295</v>
      </c>
      <c r="E524" s="289" t="s">
        <v>765</v>
      </c>
      <c r="F524" s="290" t="s">
        <v>766</v>
      </c>
      <c r="G524" s="291" t="s">
        <v>369</v>
      </c>
      <c r="H524" s="292">
        <v>6</v>
      </c>
      <c r="I524" s="293"/>
      <c r="J524" s="292">
        <f>ROUND(I524*H524,2)</f>
        <v>0</v>
      </c>
      <c r="K524" s="290" t="s">
        <v>257</v>
      </c>
      <c r="L524" s="294"/>
      <c r="M524" s="295" t="s">
        <v>1</v>
      </c>
      <c r="N524" s="296" t="s">
        <v>41</v>
      </c>
      <c r="O524" s="92"/>
      <c r="P524" s="251">
        <f>O524*H524</f>
        <v>0</v>
      </c>
      <c r="Q524" s="251">
        <v>0.018679999999999999</v>
      </c>
      <c r="R524" s="251">
        <f>Q524*H524</f>
        <v>0.11207999999999999</v>
      </c>
      <c r="S524" s="251">
        <v>0</v>
      </c>
      <c r="T524" s="252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53" t="s">
        <v>298</v>
      </c>
      <c r="AT524" s="253" t="s">
        <v>295</v>
      </c>
      <c r="AU524" s="253" t="s">
        <v>271</v>
      </c>
      <c r="AY524" s="18" t="s">
        <v>251</v>
      </c>
      <c r="BE524" s="254">
        <f>IF(N524="základní",J524,0)</f>
        <v>0</v>
      </c>
      <c r="BF524" s="254">
        <f>IF(N524="snížená",J524,0)</f>
        <v>0</v>
      </c>
      <c r="BG524" s="254">
        <f>IF(N524="zákl. přenesená",J524,0)</f>
        <v>0</v>
      </c>
      <c r="BH524" s="254">
        <f>IF(N524="sníž. přenesená",J524,0)</f>
        <v>0</v>
      </c>
      <c r="BI524" s="254">
        <f>IF(N524="nulová",J524,0)</f>
        <v>0</v>
      </c>
      <c r="BJ524" s="18" t="s">
        <v>84</v>
      </c>
      <c r="BK524" s="254">
        <f>ROUND(I524*H524,2)</f>
        <v>0</v>
      </c>
      <c r="BL524" s="18" t="s">
        <v>258</v>
      </c>
      <c r="BM524" s="253" t="s">
        <v>767</v>
      </c>
    </row>
    <row r="525" s="14" customFormat="1">
      <c r="A525" s="14"/>
      <c r="B525" s="266"/>
      <c r="C525" s="267"/>
      <c r="D525" s="257" t="s">
        <v>260</v>
      </c>
      <c r="E525" s="268" t="s">
        <v>1</v>
      </c>
      <c r="F525" s="269" t="s">
        <v>768</v>
      </c>
      <c r="G525" s="267"/>
      <c r="H525" s="270">
        <v>6</v>
      </c>
      <c r="I525" s="271"/>
      <c r="J525" s="267"/>
      <c r="K525" s="267"/>
      <c r="L525" s="272"/>
      <c r="M525" s="273"/>
      <c r="N525" s="274"/>
      <c r="O525" s="274"/>
      <c r="P525" s="274"/>
      <c r="Q525" s="274"/>
      <c r="R525" s="274"/>
      <c r="S525" s="274"/>
      <c r="T525" s="275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76" t="s">
        <v>260</v>
      </c>
      <c r="AU525" s="276" t="s">
        <v>271</v>
      </c>
      <c r="AV525" s="14" t="s">
        <v>86</v>
      </c>
      <c r="AW525" s="14" t="s">
        <v>31</v>
      </c>
      <c r="AX525" s="14" t="s">
        <v>76</v>
      </c>
      <c r="AY525" s="276" t="s">
        <v>251</v>
      </c>
    </row>
    <row r="526" s="2" customFormat="1" ht="19.8" customHeight="1">
      <c r="A526" s="39"/>
      <c r="B526" s="40"/>
      <c r="C526" s="288" t="s">
        <v>769</v>
      </c>
      <c r="D526" s="288" t="s">
        <v>295</v>
      </c>
      <c r="E526" s="289" t="s">
        <v>770</v>
      </c>
      <c r="F526" s="290" t="s">
        <v>771</v>
      </c>
      <c r="G526" s="291" t="s">
        <v>369</v>
      </c>
      <c r="H526" s="292">
        <v>3</v>
      </c>
      <c r="I526" s="293"/>
      <c r="J526" s="292">
        <f>ROUND(I526*H526,2)</f>
        <v>0</v>
      </c>
      <c r="K526" s="290" t="s">
        <v>1</v>
      </c>
      <c r="L526" s="294"/>
      <c r="M526" s="295" t="s">
        <v>1</v>
      </c>
      <c r="N526" s="296" t="s">
        <v>41</v>
      </c>
      <c r="O526" s="92"/>
      <c r="P526" s="251">
        <f>O526*H526</f>
        <v>0</v>
      </c>
      <c r="Q526" s="251">
        <v>0.0195</v>
      </c>
      <c r="R526" s="251">
        <f>Q526*H526</f>
        <v>0.058499999999999996</v>
      </c>
      <c r="S526" s="251">
        <v>0</v>
      </c>
      <c r="T526" s="252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53" t="s">
        <v>298</v>
      </c>
      <c r="AT526" s="253" t="s">
        <v>295</v>
      </c>
      <c r="AU526" s="253" t="s">
        <v>271</v>
      </c>
      <c r="AY526" s="18" t="s">
        <v>251</v>
      </c>
      <c r="BE526" s="254">
        <f>IF(N526="základní",J526,0)</f>
        <v>0</v>
      </c>
      <c r="BF526" s="254">
        <f>IF(N526="snížená",J526,0)</f>
        <v>0</v>
      </c>
      <c r="BG526" s="254">
        <f>IF(N526="zákl. přenesená",J526,0)</f>
        <v>0</v>
      </c>
      <c r="BH526" s="254">
        <f>IF(N526="sníž. přenesená",J526,0)</f>
        <v>0</v>
      </c>
      <c r="BI526" s="254">
        <f>IF(N526="nulová",J526,0)</f>
        <v>0</v>
      </c>
      <c r="BJ526" s="18" t="s">
        <v>84</v>
      </c>
      <c r="BK526" s="254">
        <f>ROUND(I526*H526,2)</f>
        <v>0</v>
      </c>
      <c r="BL526" s="18" t="s">
        <v>258</v>
      </c>
      <c r="BM526" s="253" t="s">
        <v>772</v>
      </c>
    </row>
    <row r="527" s="14" customFormat="1">
      <c r="A527" s="14"/>
      <c r="B527" s="266"/>
      <c r="C527" s="267"/>
      <c r="D527" s="257" t="s">
        <v>260</v>
      </c>
      <c r="E527" s="268" t="s">
        <v>1</v>
      </c>
      <c r="F527" s="269" t="s">
        <v>756</v>
      </c>
      <c r="G527" s="267"/>
      <c r="H527" s="270">
        <v>1</v>
      </c>
      <c r="I527" s="271"/>
      <c r="J527" s="267"/>
      <c r="K527" s="267"/>
      <c r="L527" s="272"/>
      <c r="M527" s="273"/>
      <c r="N527" s="274"/>
      <c r="O527" s="274"/>
      <c r="P527" s="274"/>
      <c r="Q527" s="274"/>
      <c r="R527" s="274"/>
      <c r="S527" s="274"/>
      <c r="T527" s="275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76" t="s">
        <v>260</v>
      </c>
      <c r="AU527" s="276" t="s">
        <v>271</v>
      </c>
      <c r="AV527" s="14" t="s">
        <v>86</v>
      </c>
      <c r="AW527" s="14" t="s">
        <v>31</v>
      </c>
      <c r="AX527" s="14" t="s">
        <v>76</v>
      </c>
      <c r="AY527" s="276" t="s">
        <v>251</v>
      </c>
    </row>
    <row r="528" s="14" customFormat="1">
      <c r="A528" s="14"/>
      <c r="B528" s="266"/>
      <c r="C528" s="267"/>
      <c r="D528" s="257" t="s">
        <v>260</v>
      </c>
      <c r="E528" s="268" t="s">
        <v>1</v>
      </c>
      <c r="F528" s="269" t="s">
        <v>757</v>
      </c>
      <c r="G528" s="267"/>
      <c r="H528" s="270">
        <v>1</v>
      </c>
      <c r="I528" s="271"/>
      <c r="J528" s="267"/>
      <c r="K528" s="267"/>
      <c r="L528" s="272"/>
      <c r="M528" s="273"/>
      <c r="N528" s="274"/>
      <c r="O528" s="274"/>
      <c r="P528" s="274"/>
      <c r="Q528" s="274"/>
      <c r="R528" s="274"/>
      <c r="S528" s="274"/>
      <c r="T528" s="275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76" t="s">
        <v>260</v>
      </c>
      <c r="AU528" s="276" t="s">
        <v>271</v>
      </c>
      <c r="AV528" s="14" t="s">
        <v>86</v>
      </c>
      <c r="AW528" s="14" t="s">
        <v>31</v>
      </c>
      <c r="AX528" s="14" t="s">
        <v>76</v>
      </c>
      <c r="AY528" s="276" t="s">
        <v>251</v>
      </c>
    </row>
    <row r="529" s="14" customFormat="1">
      <c r="A529" s="14"/>
      <c r="B529" s="266"/>
      <c r="C529" s="267"/>
      <c r="D529" s="257" t="s">
        <v>260</v>
      </c>
      <c r="E529" s="268" t="s">
        <v>1</v>
      </c>
      <c r="F529" s="269" t="s">
        <v>758</v>
      </c>
      <c r="G529" s="267"/>
      <c r="H529" s="270">
        <v>1</v>
      </c>
      <c r="I529" s="271"/>
      <c r="J529" s="267"/>
      <c r="K529" s="267"/>
      <c r="L529" s="272"/>
      <c r="M529" s="273"/>
      <c r="N529" s="274"/>
      <c r="O529" s="274"/>
      <c r="P529" s="274"/>
      <c r="Q529" s="274"/>
      <c r="R529" s="274"/>
      <c r="S529" s="274"/>
      <c r="T529" s="275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76" t="s">
        <v>260</v>
      </c>
      <c r="AU529" s="276" t="s">
        <v>271</v>
      </c>
      <c r="AV529" s="14" t="s">
        <v>86</v>
      </c>
      <c r="AW529" s="14" t="s">
        <v>31</v>
      </c>
      <c r="AX529" s="14" t="s">
        <v>76</v>
      </c>
      <c r="AY529" s="276" t="s">
        <v>251</v>
      </c>
    </row>
    <row r="530" s="12" customFormat="1" ht="22.8" customHeight="1">
      <c r="A530" s="12"/>
      <c r="B530" s="227"/>
      <c r="C530" s="228"/>
      <c r="D530" s="229" t="s">
        <v>75</v>
      </c>
      <c r="E530" s="241" t="s">
        <v>305</v>
      </c>
      <c r="F530" s="241" t="s">
        <v>773</v>
      </c>
      <c r="G530" s="228"/>
      <c r="H530" s="228"/>
      <c r="I530" s="231"/>
      <c r="J530" s="242">
        <f>BK530</f>
        <v>0</v>
      </c>
      <c r="K530" s="228"/>
      <c r="L530" s="233"/>
      <c r="M530" s="234"/>
      <c r="N530" s="235"/>
      <c r="O530" s="235"/>
      <c r="P530" s="236">
        <f>P531+P543+P575</f>
        <v>0</v>
      </c>
      <c r="Q530" s="235"/>
      <c r="R530" s="236">
        <f>R531+R543+R575</f>
        <v>0.65764100000000014</v>
      </c>
      <c r="S530" s="235"/>
      <c r="T530" s="237">
        <f>T531+T543+T575</f>
        <v>37.769650000000006</v>
      </c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R530" s="238" t="s">
        <v>84</v>
      </c>
      <c r="AT530" s="239" t="s">
        <v>75</v>
      </c>
      <c r="AU530" s="239" t="s">
        <v>84</v>
      </c>
      <c r="AY530" s="238" t="s">
        <v>251</v>
      </c>
      <c r="BK530" s="240">
        <f>BK531+BK543+BK575</f>
        <v>0</v>
      </c>
    </row>
    <row r="531" s="12" customFormat="1" ht="20.88" customHeight="1">
      <c r="A531" s="12"/>
      <c r="B531" s="227"/>
      <c r="C531" s="228"/>
      <c r="D531" s="229" t="s">
        <v>75</v>
      </c>
      <c r="E531" s="241" t="s">
        <v>774</v>
      </c>
      <c r="F531" s="241" t="s">
        <v>775</v>
      </c>
      <c r="G531" s="228"/>
      <c r="H531" s="228"/>
      <c r="I531" s="231"/>
      <c r="J531" s="242">
        <f>BK531</f>
        <v>0</v>
      </c>
      <c r="K531" s="228"/>
      <c r="L531" s="233"/>
      <c r="M531" s="234"/>
      <c r="N531" s="235"/>
      <c r="O531" s="235"/>
      <c r="P531" s="236">
        <f>SUM(P532:P542)</f>
        <v>0</v>
      </c>
      <c r="Q531" s="235"/>
      <c r="R531" s="236">
        <f>SUM(R532:R542)</f>
        <v>0</v>
      </c>
      <c r="S531" s="235"/>
      <c r="T531" s="237">
        <f>SUM(T532:T542)</f>
        <v>0</v>
      </c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R531" s="238" t="s">
        <v>84</v>
      </c>
      <c r="AT531" s="239" t="s">
        <v>75</v>
      </c>
      <c r="AU531" s="239" t="s">
        <v>86</v>
      </c>
      <c r="AY531" s="238" t="s">
        <v>251</v>
      </c>
      <c r="BK531" s="240">
        <f>SUM(BK532:BK542)</f>
        <v>0</v>
      </c>
    </row>
    <row r="532" s="2" customFormat="1" ht="19.8" customHeight="1">
      <c r="A532" s="39"/>
      <c r="B532" s="40"/>
      <c r="C532" s="243" t="s">
        <v>776</v>
      </c>
      <c r="D532" s="243" t="s">
        <v>253</v>
      </c>
      <c r="E532" s="244" t="s">
        <v>777</v>
      </c>
      <c r="F532" s="245" t="s">
        <v>778</v>
      </c>
      <c r="G532" s="246" t="s">
        <v>149</v>
      </c>
      <c r="H532" s="247">
        <v>75.25</v>
      </c>
      <c r="I532" s="248"/>
      <c r="J532" s="247">
        <f>ROUND(I532*H532,2)</f>
        <v>0</v>
      </c>
      <c r="K532" s="245" t="s">
        <v>257</v>
      </c>
      <c r="L532" s="45"/>
      <c r="M532" s="249" t="s">
        <v>1</v>
      </c>
      <c r="N532" s="250" t="s">
        <v>41</v>
      </c>
      <c r="O532" s="92"/>
      <c r="P532" s="251">
        <f>O532*H532</f>
        <v>0</v>
      </c>
      <c r="Q532" s="251">
        <v>0</v>
      </c>
      <c r="R532" s="251">
        <f>Q532*H532</f>
        <v>0</v>
      </c>
      <c r="S532" s="251">
        <v>0</v>
      </c>
      <c r="T532" s="252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53" t="s">
        <v>258</v>
      </c>
      <c r="AT532" s="253" t="s">
        <v>253</v>
      </c>
      <c r="AU532" s="253" t="s">
        <v>271</v>
      </c>
      <c r="AY532" s="18" t="s">
        <v>251</v>
      </c>
      <c r="BE532" s="254">
        <f>IF(N532="základní",J532,0)</f>
        <v>0</v>
      </c>
      <c r="BF532" s="254">
        <f>IF(N532="snížená",J532,0)</f>
        <v>0</v>
      </c>
      <c r="BG532" s="254">
        <f>IF(N532="zákl. přenesená",J532,0)</f>
        <v>0</v>
      </c>
      <c r="BH532" s="254">
        <f>IF(N532="sníž. přenesená",J532,0)</f>
        <v>0</v>
      </c>
      <c r="BI532" s="254">
        <f>IF(N532="nulová",J532,0)</f>
        <v>0</v>
      </c>
      <c r="BJ532" s="18" t="s">
        <v>84</v>
      </c>
      <c r="BK532" s="254">
        <f>ROUND(I532*H532,2)</f>
        <v>0</v>
      </c>
      <c r="BL532" s="18" t="s">
        <v>258</v>
      </c>
      <c r="BM532" s="253" t="s">
        <v>779</v>
      </c>
    </row>
    <row r="533" s="14" customFormat="1">
      <c r="A533" s="14"/>
      <c r="B533" s="266"/>
      <c r="C533" s="267"/>
      <c r="D533" s="257" t="s">
        <v>260</v>
      </c>
      <c r="E533" s="268" t="s">
        <v>1</v>
      </c>
      <c r="F533" s="269" t="s">
        <v>780</v>
      </c>
      <c r="G533" s="267"/>
      <c r="H533" s="270">
        <v>75.25</v>
      </c>
      <c r="I533" s="271"/>
      <c r="J533" s="267"/>
      <c r="K533" s="267"/>
      <c r="L533" s="272"/>
      <c r="M533" s="273"/>
      <c r="N533" s="274"/>
      <c r="O533" s="274"/>
      <c r="P533" s="274"/>
      <c r="Q533" s="274"/>
      <c r="R533" s="274"/>
      <c r="S533" s="274"/>
      <c r="T533" s="275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76" t="s">
        <v>260</v>
      </c>
      <c r="AU533" s="276" t="s">
        <v>271</v>
      </c>
      <c r="AV533" s="14" t="s">
        <v>86</v>
      </c>
      <c r="AW533" s="14" t="s">
        <v>31</v>
      </c>
      <c r="AX533" s="14" t="s">
        <v>76</v>
      </c>
      <c r="AY533" s="276" t="s">
        <v>251</v>
      </c>
    </row>
    <row r="534" s="15" customFormat="1">
      <c r="A534" s="15"/>
      <c r="B534" s="277"/>
      <c r="C534" s="278"/>
      <c r="D534" s="257" t="s">
        <v>260</v>
      </c>
      <c r="E534" s="279" t="s">
        <v>1</v>
      </c>
      <c r="F534" s="280" t="s">
        <v>264</v>
      </c>
      <c r="G534" s="278"/>
      <c r="H534" s="281">
        <v>75.25</v>
      </c>
      <c r="I534" s="282"/>
      <c r="J534" s="278"/>
      <c r="K534" s="278"/>
      <c r="L534" s="283"/>
      <c r="M534" s="284"/>
      <c r="N534" s="285"/>
      <c r="O534" s="285"/>
      <c r="P534" s="285"/>
      <c r="Q534" s="285"/>
      <c r="R534" s="285"/>
      <c r="S534" s="285"/>
      <c r="T534" s="286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87" t="s">
        <v>260</v>
      </c>
      <c r="AU534" s="287" t="s">
        <v>271</v>
      </c>
      <c r="AV534" s="15" t="s">
        <v>258</v>
      </c>
      <c r="AW534" s="15" t="s">
        <v>31</v>
      </c>
      <c r="AX534" s="15" t="s">
        <v>84</v>
      </c>
      <c r="AY534" s="287" t="s">
        <v>251</v>
      </c>
    </row>
    <row r="535" s="2" customFormat="1" ht="22.2" customHeight="1">
      <c r="A535" s="39"/>
      <c r="B535" s="40"/>
      <c r="C535" s="243" t="s">
        <v>781</v>
      </c>
      <c r="D535" s="243" t="s">
        <v>253</v>
      </c>
      <c r="E535" s="244" t="s">
        <v>782</v>
      </c>
      <c r="F535" s="245" t="s">
        <v>783</v>
      </c>
      <c r="G535" s="246" t="s">
        <v>149</v>
      </c>
      <c r="H535" s="247">
        <v>752.5</v>
      </c>
      <c r="I535" s="248"/>
      <c r="J535" s="247">
        <f>ROUND(I535*H535,2)</f>
        <v>0</v>
      </c>
      <c r="K535" s="245" t="s">
        <v>257</v>
      </c>
      <c r="L535" s="45"/>
      <c r="M535" s="249" t="s">
        <v>1</v>
      </c>
      <c r="N535" s="250" t="s">
        <v>41</v>
      </c>
      <c r="O535" s="92"/>
      <c r="P535" s="251">
        <f>O535*H535</f>
        <v>0</v>
      </c>
      <c r="Q535" s="251">
        <v>0</v>
      </c>
      <c r="R535" s="251">
        <f>Q535*H535</f>
        <v>0</v>
      </c>
      <c r="S535" s="251">
        <v>0</v>
      </c>
      <c r="T535" s="252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53" t="s">
        <v>258</v>
      </c>
      <c r="AT535" s="253" t="s">
        <v>253</v>
      </c>
      <c r="AU535" s="253" t="s">
        <v>271</v>
      </c>
      <c r="AY535" s="18" t="s">
        <v>251</v>
      </c>
      <c r="BE535" s="254">
        <f>IF(N535="základní",J535,0)</f>
        <v>0</v>
      </c>
      <c r="BF535" s="254">
        <f>IF(N535="snížená",J535,0)</f>
        <v>0</v>
      </c>
      <c r="BG535" s="254">
        <f>IF(N535="zákl. přenesená",J535,0)</f>
        <v>0</v>
      </c>
      <c r="BH535" s="254">
        <f>IF(N535="sníž. přenesená",J535,0)</f>
        <v>0</v>
      </c>
      <c r="BI535" s="254">
        <f>IF(N535="nulová",J535,0)</f>
        <v>0</v>
      </c>
      <c r="BJ535" s="18" t="s">
        <v>84</v>
      </c>
      <c r="BK535" s="254">
        <f>ROUND(I535*H535,2)</f>
        <v>0</v>
      </c>
      <c r="BL535" s="18" t="s">
        <v>258</v>
      </c>
      <c r="BM535" s="253" t="s">
        <v>784</v>
      </c>
    </row>
    <row r="536" s="14" customFormat="1">
      <c r="A536" s="14"/>
      <c r="B536" s="266"/>
      <c r="C536" s="267"/>
      <c r="D536" s="257" t="s">
        <v>260</v>
      </c>
      <c r="E536" s="268" t="s">
        <v>1</v>
      </c>
      <c r="F536" s="269" t="s">
        <v>785</v>
      </c>
      <c r="G536" s="267"/>
      <c r="H536" s="270">
        <v>752.5</v>
      </c>
      <c r="I536" s="271"/>
      <c r="J536" s="267"/>
      <c r="K536" s="267"/>
      <c r="L536" s="272"/>
      <c r="M536" s="273"/>
      <c r="N536" s="274"/>
      <c r="O536" s="274"/>
      <c r="P536" s="274"/>
      <c r="Q536" s="274"/>
      <c r="R536" s="274"/>
      <c r="S536" s="274"/>
      <c r="T536" s="275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76" t="s">
        <v>260</v>
      </c>
      <c r="AU536" s="276" t="s">
        <v>271</v>
      </c>
      <c r="AV536" s="14" t="s">
        <v>86</v>
      </c>
      <c r="AW536" s="14" t="s">
        <v>31</v>
      </c>
      <c r="AX536" s="14" t="s">
        <v>76</v>
      </c>
      <c r="AY536" s="276" t="s">
        <v>251</v>
      </c>
    </row>
    <row r="537" s="15" customFormat="1">
      <c r="A537" s="15"/>
      <c r="B537" s="277"/>
      <c r="C537" s="278"/>
      <c r="D537" s="257" t="s">
        <v>260</v>
      </c>
      <c r="E537" s="279" t="s">
        <v>1</v>
      </c>
      <c r="F537" s="280" t="s">
        <v>264</v>
      </c>
      <c r="G537" s="278"/>
      <c r="H537" s="281">
        <v>752.5</v>
      </c>
      <c r="I537" s="282"/>
      <c r="J537" s="278"/>
      <c r="K537" s="278"/>
      <c r="L537" s="283"/>
      <c r="M537" s="284"/>
      <c r="N537" s="285"/>
      <c r="O537" s="285"/>
      <c r="P537" s="285"/>
      <c r="Q537" s="285"/>
      <c r="R537" s="285"/>
      <c r="S537" s="285"/>
      <c r="T537" s="286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87" t="s">
        <v>260</v>
      </c>
      <c r="AU537" s="287" t="s">
        <v>271</v>
      </c>
      <c r="AV537" s="15" t="s">
        <v>258</v>
      </c>
      <c r="AW537" s="15" t="s">
        <v>31</v>
      </c>
      <c r="AX537" s="15" t="s">
        <v>84</v>
      </c>
      <c r="AY537" s="287" t="s">
        <v>251</v>
      </c>
    </row>
    <row r="538" s="2" customFormat="1" ht="19.8" customHeight="1">
      <c r="A538" s="39"/>
      <c r="B538" s="40"/>
      <c r="C538" s="243" t="s">
        <v>786</v>
      </c>
      <c r="D538" s="243" t="s">
        <v>253</v>
      </c>
      <c r="E538" s="244" t="s">
        <v>787</v>
      </c>
      <c r="F538" s="245" t="s">
        <v>788</v>
      </c>
      <c r="G538" s="246" t="s">
        <v>149</v>
      </c>
      <c r="H538" s="247">
        <v>75.25</v>
      </c>
      <c r="I538" s="248"/>
      <c r="J538" s="247">
        <f>ROUND(I538*H538,2)</f>
        <v>0</v>
      </c>
      <c r="K538" s="245" t="s">
        <v>257</v>
      </c>
      <c r="L538" s="45"/>
      <c r="M538" s="249" t="s">
        <v>1</v>
      </c>
      <c r="N538" s="250" t="s">
        <v>41</v>
      </c>
      <c r="O538" s="92"/>
      <c r="P538" s="251">
        <f>O538*H538</f>
        <v>0</v>
      </c>
      <c r="Q538" s="251">
        <v>0</v>
      </c>
      <c r="R538" s="251">
        <f>Q538*H538</f>
        <v>0</v>
      </c>
      <c r="S538" s="251">
        <v>0</v>
      </c>
      <c r="T538" s="252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53" t="s">
        <v>258</v>
      </c>
      <c r="AT538" s="253" t="s">
        <v>253</v>
      </c>
      <c r="AU538" s="253" t="s">
        <v>271</v>
      </c>
      <c r="AY538" s="18" t="s">
        <v>251</v>
      </c>
      <c r="BE538" s="254">
        <f>IF(N538="základní",J538,0)</f>
        <v>0</v>
      </c>
      <c r="BF538" s="254">
        <f>IF(N538="snížená",J538,0)</f>
        <v>0</v>
      </c>
      <c r="BG538" s="254">
        <f>IF(N538="zákl. přenesená",J538,0)</f>
        <v>0</v>
      </c>
      <c r="BH538" s="254">
        <f>IF(N538="sníž. přenesená",J538,0)</f>
        <v>0</v>
      </c>
      <c r="BI538" s="254">
        <f>IF(N538="nulová",J538,0)</f>
        <v>0</v>
      </c>
      <c r="BJ538" s="18" t="s">
        <v>84</v>
      </c>
      <c r="BK538" s="254">
        <f>ROUND(I538*H538,2)</f>
        <v>0</v>
      </c>
      <c r="BL538" s="18" t="s">
        <v>258</v>
      </c>
      <c r="BM538" s="253" t="s">
        <v>789</v>
      </c>
    </row>
    <row r="539" s="2" customFormat="1" ht="14.4" customHeight="1">
      <c r="A539" s="39"/>
      <c r="B539" s="40"/>
      <c r="C539" s="243" t="s">
        <v>790</v>
      </c>
      <c r="D539" s="243" t="s">
        <v>253</v>
      </c>
      <c r="E539" s="244" t="s">
        <v>791</v>
      </c>
      <c r="F539" s="245" t="s">
        <v>792</v>
      </c>
      <c r="G539" s="246" t="s">
        <v>149</v>
      </c>
      <c r="H539" s="247">
        <v>75.25</v>
      </c>
      <c r="I539" s="248"/>
      <c r="J539" s="247">
        <f>ROUND(I539*H539,2)</f>
        <v>0</v>
      </c>
      <c r="K539" s="245" t="s">
        <v>257</v>
      </c>
      <c r="L539" s="45"/>
      <c r="M539" s="249" t="s">
        <v>1</v>
      </c>
      <c r="N539" s="250" t="s">
        <v>41</v>
      </c>
      <c r="O539" s="92"/>
      <c r="P539" s="251">
        <f>O539*H539</f>
        <v>0</v>
      </c>
      <c r="Q539" s="251">
        <v>0</v>
      </c>
      <c r="R539" s="251">
        <f>Q539*H539</f>
        <v>0</v>
      </c>
      <c r="S539" s="251">
        <v>0</v>
      </c>
      <c r="T539" s="252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53" t="s">
        <v>258</v>
      </c>
      <c r="AT539" s="253" t="s">
        <v>253</v>
      </c>
      <c r="AU539" s="253" t="s">
        <v>271</v>
      </c>
      <c r="AY539" s="18" t="s">
        <v>251</v>
      </c>
      <c r="BE539" s="254">
        <f>IF(N539="základní",J539,0)</f>
        <v>0</v>
      </c>
      <c r="BF539" s="254">
        <f>IF(N539="snížená",J539,0)</f>
        <v>0</v>
      </c>
      <c r="BG539" s="254">
        <f>IF(N539="zákl. přenesená",J539,0)</f>
        <v>0</v>
      </c>
      <c r="BH539" s="254">
        <f>IF(N539="sníž. přenesená",J539,0)</f>
        <v>0</v>
      </c>
      <c r="BI539" s="254">
        <f>IF(N539="nulová",J539,0)</f>
        <v>0</v>
      </c>
      <c r="BJ539" s="18" t="s">
        <v>84</v>
      </c>
      <c r="BK539" s="254">
        <f>ROUND(I539*H539,2)</f>
        <v>0</v>
      </c>
      <c r="BL539" s="18" t="s">
        <v>258</v>
      </c>
      <c r="BM539" s="253" t="s">
        <v>793</v>
      </c>
    </row>
    <row r="540" s="2" customFormat="1" ht="14.4" customHeight="1">
      <c r="A540" s="39"/>
      <c r="B540" s="40"/>
      <c r="C540" s="243" t="s">
        <v>794</v>
      </c>
      <c r="D540" s="243" t="s">
        <v>253</v>
      </c>
      <c r="E540" s="244" t="s">
        <v>795</v>
      </c>
      <c r="F540" s="245" t="s">
        <v>796</v>
      </c>
      <c r="G540" s="246" t="s">
        <v>149</v>
      </c>
      <c r="H540" s="247">
        <v>75.25</v>
      </c>
      <c r="I540" s="248"/>
      <c r="J540" s="247">
        <f>ROUND(I540*H540,2)</f>
        <v>0</v>
      </c>
      <c r="K540" s="245" t="s">
        <v>257</v>
      </c>
      <c r="L540" s="45"/>
      <c r="M540" s="249" t="s">
        <v>1</v>
      </c>
      <c r="N540" s="250" t="s">
        <v>41</v>
      </c>
      <c r="O540" s="92"/>
      <c r="P540" s="251">
        <f>O540*H540</f>
        <v>0</v>
      </c>
      <c r="Q540" s="251">
        <v>0</v>
      </c>
      <c r="R540" s="251">
        <f>Q540*H540</f>
        <v>0</v>
      </c>
      <c r="S540" s="251">
        <v>0</v>
      </c>
      <c r="T540" s="252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53" t="s">
        <v>258</v>
      </c>
      <c r="AT540" s="253" t="s">
        <v>253</v>
      </c>
      <c r="AU540" s="253" t="s">
        <v>271</v>
      </c>
      <c r="AY540" s="18" t="s">
        <v>251</v>
      </c>
      <c r="BE540" s="254">
        <f>IF(N540="základní",J540,0)</f>
        <v>0</v>
      </c>
      <c r="BF540" s="254">
        <f>IF(N540="snížená",J540,0)</f>
        <v>0</v>
      </c>
      <c r="BG540" s="254">
        <f>IF(N540="zákl. přenesená",J540,0)</f>
        <v>0</v>
      </c>
      <c r="BH540" s="254">
        <f>IF(N540="sníž. přenesená",J540,0)</f>
        <v>0</v>
      </c>
      <c r="BI540" s="254">
        <f>IF(N540="nulová",J540,0)</f>
        <v>0</v>
      </c>
      <c r="BJ540" s="18" t="s">
        <v>84</v>
      </c>
      <c r="BK540" s="254">
        <f>ROUND(I540*H540,2)</f>
        <v>0</v>
      </c>
      <c r="BL540" s="18" t="s">
        <v>258</v>
      </c>
      <c r="BM540" s="253" t="s">
        <v>797</v>
      </c>
    </row>
    <row r="541" s="2" customFormat="1" ht="19.8" customHeight="1">
      <c r="A541" s="39"/>
      <c r="B541" s="40"/>
      <c r="C541" s="243" t="s">
        <v>798</v>
      </c>
      <c r="D541" s="243" t="s">
        <v>253</v>
      </c>
      <c r="E541" s="244" t="s">
        <v>799</v>
      </c>
      <c r="F541" s="245" t="s">
        <v>800</v>
      </c>
      <c r="G541" s="246" t="s">
        <v>149</v>
      </c>
      <c r="H541" s="247">
        <v>2037</v>
      </c>
      <c r="I541" s="248"/>
      <c r="J541" s="247">
        <f>ROUND(I541*H541,2)</f>
        <v>0</v>
      </c>
      <c r="K541" s="245" t="s">
        <v>257</v>
      </c>
      <c r="L541" s="45"/>
      <c r="M541" s="249" t="s">
        <v>1</v>
      </c>
      <c r="N541" s="250" t="s">
        <v>41</v>
      </c>
      <c r="O541" s="92"/>
      <c r="P541" s="251">
        <f>O541*H541</f>
        <v>0</v>
      </c>
      <c r="Q541" s="251">
        <v>0</v>
      </c>
      <c r="R541" s="251">
        <f>Q541*H541</f>
        <v>0</v>
      </c>
      <c r="S541" s="251">
        <v>0</v>
      </c>
      <c r="T541" s="252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53" t="s">
        <v>258</v>
      </c>
      <c r="AT541" s="253" t="s">
        <v>253</v>
      </c>
      <c r="AU541" s="253" t="s">
        <v>271</v>
      </c>
      <c r="AY541" s="18" t="s">
        <v>251</v>
      </c>
      <c r="BE541" s="254">
        <f>IF(N541="základní",J541,0)</f>
        <v>0</v>
      </c>
      <c r="BF541" s="254">
        <f>IF(N541="snížená",J541,0)</f>
        <v>0</v>
      </c>
      <c r="BG541" s="254">
        <f>IF(N541="zákl. přenesená",J541,0)</f>
        <v>0</v>
      </c>
      <c r="BH541" s="254">
        <f>IF(N541="sníž. přenesená",J541,0)</f>
        <v>0</v>
      </c>
      <c r="BI541" s="254">
        <f>IF(N541="nulová",J541,0)</f>
        <v>0</v>
      </c>
      <c r="BJ541" s="18" t="s">
        <v>84</v>
      </c>
      <c r="BK541" s="254">
        <f>ROUND(I541*H541,2)</f>
        <v>0</v>
      </c>
      <c r="BL541" s="18" t="s">
        <v>258</v>
      </c>
      <c r="BM541" s="253" t="s">
        <v>801</v>
      </c>
    </row>
    <row r="542" s="14" customFormat="1">
      <c r="A542" s="14"/>
      <c r="B542" s="266"/>
      <c r="C542" s="267"/>
      <c r="D542" s="257" t="s">
        <v>260</v>
      </c>
      <c r="E542" s="268" t="s">
        <v>1</v>
      </c>
      <c r="F542" s="269" t="s">
        <v>802</v>
      </c>
      <c r="G542" s="267"/>
      <c r="H542" s="270">
        <v>2037</v>
      </c>
      <c r="I542" s="271"/>
      <c r="J542" s="267"/>
      <c r="K542" s="267"/>
      <c r="L542" s="272"/>
      <c r="M542" s="273"/>
      <c r="N542" s="274"/>
      <c r="O542" s="274"/>
      <c r="P542" s="274"/>
      <c r="Q542" s="274"/>
      <c r="R542" s="274"/>
      <c r="S542" s="274"/>
      <c r="T542" s="275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76" t="s">
        <v>260</v>
      </c>
      <c r="AU542" s="276" t="s">
        <v>271</v>
      </c>
      <c r="AV542" s="14" t="s">
        <v>86</v>
      </c>
      <c r="AW542" s="14" t="s">
        <v>31</v>
      </c>
      <c r="AX542" s="14" t="s">
        <v>76</v>
      </c>
      <c r="AY542" s="276" t="s">
        <v>251</v>
      </c>
    </row>
    <row r="543" s="12" customFormat="1" ht="20.88" customHeight="1">
      <c r="A543" s="12"/>
      <c r="B543" s="227"/>
      <c r="C543" s="228"/>
      <c r="D543" s="229" t="s">
        <v>75</v>
      </c>
      <c r="E543" s="241" t="s">
        <v>803</v>
      </c>
      <c r="F543" s="241" t="s">
        <v>804</v>
      </c>
      <c r="G543" s="228"/>
      <c r="H543" s="228"/>
      <c r="I543" s="231"/>
      <c r="J543" s="242">
        <f>BK543</f>
        <v>0</v>
      </c>
      <c r="K543" s="228"/>
      <c r="L543" s="233"/>
      <c r="M543" s="234"/>
      <c r="N543" s="235"/>
      <c r="O543" s="235"/>
      <c r="P543" s="236">
        <f>SUM(P544:P574)</f>
        <v>0</v>
      </c>
      <c r="Q543" s="235"/>
      <c r="R543" s="236">
        <f>SUM(R544:R574)</f>
        <v>0.65754000000000012</v>
      </c>
      <c r="S543" s="235"/>
      <c r="T543" s="237">
        <f>SUM(T544:T574)</f>
        <v>0.17299999999999999</v>
      </c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R543" s="238" t="s">
        <v>84</v>
      </c>
      <c r="AT543" s="239" t="s">
        <v>75</v>
      </c>
      <c r="AU543" s="239" t="s">
        <v>86</v>
      </c>
      <c r="AY543" s="238" t="s">
        <v>251</v>
      </c>
      <c r="BK543" s="240">
        <f>SUM(BK544:BK574)</f>
        <v>0</v>
      </c>
    </row>
    <row r="544" s="2" customFormat="1" ht="22.2" customHeight="1">
      <c r="A544" s="39"/>
      <c r="B544" s="40"/>
      <c r="C544" s="243" t="s">
        <v>805</v>
      </c>
      <c r="D544" s="243" t="s">
        <v>253</v>
      </c>
      <c r="E544" s="244" t="s">
        <v>806</v>
      </c>
      <c r="F544" s="245" t="s">
        <v>807</v>
      </c>
      <c r="G544" s="246" t="s">
        <v>406</v>
      </c>
      <c r="H544" s="247">
        <v>15</v>
      </c>
      <c r="I544" s="248"/>
      <c r="J544" s="247">
        <f>ROUND(I544*H544,2)</f>
        <v>0</v>
      </c>
      <c r="K544" s="245" t="s">
        <v>1</v>
      </c>
      <c r="L544" s="45"/>
      <c r="M544" s="249" t="s">
        <v>1</v>
      </c>
      <c r="N544" s="250" t="s">
        <v>41</v>
      </c>
      <c r="O544" s="92"/>
      <c r="P544" s="251">
        <f>O544*H544</f>
        <v>0</v>
      </c>
      <c r="Q544" s="251">
        <v>0</v>
      </c>
      <c r="R544" s="251">
        <f>Q544*H544</f>
        <v>0</v>
      </c>
      <c r="S544" s="251">
        <v>0</v>
      </c>
      <c r="T544" s="252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53" t="s">
        <v>258</v>
      </c>
      <c r="AT544" s="253" t="s">
        <v>253</v>
      </c>
      <c r="AU544" s="253" t="s">
        <v>271</v>
      </c>
      <c r="AY544" s="18" t="s">
        <v>251</v>
      </c>
      <c r="BE544" s="254">
        <f>IF(N544="základní",J544,0)</f>
        <v>0</v>
      </c>
      <c r="BF544" s="254">
        <f>IF(N544="snížená",J544,0)</f>
        <v>0</v>
      </c>
      <c r="BG544" s="254">
        <f>IF(N544="zákl. přenesená",J544,0)</f>
        <v>0</v>
      </c>
      <c r="BH544" s="254">
        <f>IF(N544="sníž. přenesená",J544,0)</f>
        <v>0</v>
      </c>
      <c r="BI544" s="254">
        <f>IF(N544="nulová",J544,0)</f>
        <v>0</v>
      </c>
      <c r="BJ544" s="18" t="s">
        <v>84</v>
      </c>
      <c r="BK544" s="254">
        <f>ROUND(I544*H544,2)</f>
        <v>0</v>
      </c>
      <c r="BL544" s="18" t="s">
        <v>258</v>
      </c>
      <c r="BM544" s="253" t="s">
        <v>808</v>
      </c>
    </row>
    <row r="545" s="13" customFormat="1">
      <c r="A545" s="13"/>
      <c r="B545" s="255"/>
      <c r="C545" s="256"/>
      <c r="D545" s="257" t="s">
        <v>260</v>
      </c>
      <c r="E545" s="258" t="s">
        <v>1</v>
      </c>
      <c r="F545" s="259" t="s">
        <v>809</v>
      </c>
      <c r="G545" s="256"/>
      <c r="H545" s="258" t="s">
        <v>1</v>
      </c>
      <c r="I545" s="260"/>
      <c r="J545" s="256"/>
      <c r="K545" s="256"/>
      <c r="L545" s="261"/>
      <c r="M545" s="262"/>
      <c r="N545" s="263"/>
      <c r="O545" s="263"/>
      <c r="P545" s="263"/>
      <c r="Q545" s="263"/>
      <c r="R545" s="263"/>
      <c r="S545" s="263"/>
      <c r="T545" s="26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65" t="s">
        <v>260</v>
      </c>
      <c r="AU545" s="265" t="s">
        <v>271</v>
      </c>
      <c r="AV545" s="13" t="s">
        <v>84</v>
      </c>
      <c r="AW545" s="13" t="s">
        <v>31</v>
      </c>
      <c r="AX545" s="13" t="s">
        <v>76</v>
      </c>
      <c r="AY545" s="265" t="s">
        <v>251</v>
      </c>
    </row>
    <row r="546" s="14" customFormat="1">
      <c r="A546" s="14"/>
      <c r="B546" s="266"/>
      <c r="C546" s="267"/>
      <c r="D546" s="257" t="s">
        <v>260</v>
      </c>
      <c r="E546" s="268" t="s">
        <v>1</v>
      </c>
      <c r="F546" s="269" t="s">
        <v>810</v>
      </c>
      <c r="G546" s="267"/>
      <c r="H546" s="270">
        <v>15</v>
      </c>
      <c r="I546" s="271"/>
      <c r="J546" s="267"/>
      <c r="K546" s="267"/>
      <c r="L546" s="272"/>
      <c r="M546" s="273"/>
      <c r="N546" s="274"/>
      <c r="O546" s="274"/>
      <c r="P546" s="274"/>
      <c r="Q546" s="274"/>
      <c r="R546" s="274"/>
      <c r="S546" s="274"/>
      <c r="T546" s="275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76" t="s">
        <v>260</v>
      </c>
      <c r="AU546" s="276" t="s">
        <v>271</v>
      </c>
      <c r="AV546" s="14" t="s">
        <v>86</v>
      </c>
      <c r="AW546" s="14" t="s">
        <v>31</v>
      </c>
      <c r="AX546" s="14" t="s">
        <v>76</v>
      </c>
      <c r="AY546" s="276" t="s">
        <v>251</v>
      </c>
    </row>
    <row r="547" s="15" customFormat="1">
      <c r="A547" s="15"/>
      <c r="B547" s="277"/>
      <c r="C547" s="278"/>
      <c r="D547" s="257" t="s">
        <v>260</v>
      </c>
      <c r="E547" s="279" t="s">
        <v>1</v>
      </c>
      <c r="F547" s="280" t="s">
        <v>264</v>
      </c>
      <c r="G547" s="278"/>
      <c r="H547" s="281">
        <v>15</v>
      </c>
      <c r="I547" s="282"/>
      <c r="J547" s="278"/>
      <c r="K547" s="278"/>
      <c r="L547" s="283"/>
      <c r="M547" s="284"/>
      <c r="N547" s="285"/>
      <c r="O547" s="285"/>
      <c r="P547" s="285"/>
      <c r="Q547" s="285"/>
      <c r="R547" s="285"/>
      <c r="S547" s="285"/>
      <c r="T547" s="286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87" t="s">
        <v>260</v>
      </c>
      <c r="AU547" s="287" t="s">
        <v>271</v>
      </c>
      <c r="AV547" s="15" t="s">
        <v>258</v>
      </c>
      <c r="AW547" s="15" t="s">
        <v>31</v>
      </c>
      <c r="AX547" s="15" t="s">
        <v>84</v>
      </c>
      <c r="AY547" s="287" t="s">
        <v>251</v>
      </c>
    </row>
    <row r="548" s="2" customFormat="1" ht="14.4" customHeight="1">
      <c r="A548" s="39"/>
      <c r="B548" s="40"/>
      <c r="C548" s="243" t="s">
        <v>811</v>
      </c>
      <c r="D548" s="243" t="s">
        <v>253</v>
      </c>
      <c r="E548" s="244" t="s">
        <v>812</v>
      </c>
      <c r="F548" s="245" t="s">
        <v>813</v>
      </c>
      <c r="G548" s="246" t="s">
        <v>149</v>
      </c>
      <c r="H548" s="247">
        <v>2037</v>
      </c>
      <c r="I548" s="248"/>
      <c r="J548" s="247">
        <f>ROUND(I548*H548,2)</f>
        <v>0</v>
      </c>
      <c r="K548" s="245" t="s">
        <v>257</v>
      </c>
      <c r="L548" s="45"/>
      <c r="M548" s="249" t="s">
        <v>1</v>
      </c>
      <c r="N548" s="250" t="s">
        <v>41</v>
      </c>
      <c r="O548" s="92"/>
      <c r="P548" s="251">
        <f>O548*H548</f>
        <v>0</v>
      </c>
      <c r="Q548" s="251">
        <v>4.0000000000000003E-05</v>
      </c>
      <c r="R548" s="251">
        <f>Q548*H548</f>
        <v>0.081480000000000011</v>
      </c>
      <c r="S548" s="251">
        <v>0</v>
      </c>
      <c r="T548" s="252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53" t="s">
        <v>258</v>
      </c>
      <c r="AT548" s="253" t="s">
        <v>253</v>
      </c>
      <c r="AU548" s="253" t="s">
        <v>271</v>
      </c>
      <c r="AY548" s="18" t="s">
        <v>251</v>
      </c>
      <c r="BE548" s="254">
        <f>IF(N548="základní",J548,0)</f>
        <v>0</v>
      </c>
      <c r="BF548" s="254">
        <f>IF(N548="snížená",J548,0)</f>
        <v>0</v>
      </c>
      <c r="BG548" s="254">
        <f>IF(N548="zákl. přenesená",J548,0)</f>
        <v>0</v>
      </c>
      <c r="BH548" s="254">
        <f>IF(N548="sníž. přenesená",J548,0)</f>
        <v>0</v>
      </c>
      <c r="BI548" s="254">
        <f>IF(N548="nulová",J548,0)</f>
        <v>0</v>
      </c>
      <c r="BJ548" s="18" t="s">
        <v>84</v>
      </c>
      <c r="BK548" s="254">
        <f>ROUND(I548*H548,2)</f>
        <v>0</v>
      </c>
      <c r="BL548" s="18" t="s">
        <v>258</v>
      </c>
      <c r="BM548" s="253" t="s">
        <v>814</v>
      </c>
    </row>
    <row r="549" s="2" customFormat="1" ht="22.2" customHeight="1">
      <c r="A549" s="39"/>
      <c r="B549" s="40"/>
      <c r="C549" s="243" t="s">
        <v>815</v>
      </c>
      <c r="D549" s="243" t="s">
        <v>253</v>
      </c>
      <c r="E549" s="244" t="s">
        <v>816</v>
      </c>
      <c r="F549" s="245" t="s">
        <v>817</v>
      </c>
      <c r="G549" s="246" t="s">
        <v>818</v>
      </c>
      <c r="H549" s="247">
        <v>1</v>
      </c>
      <c r="I549" s="248"/>
      <c r="J549" s="247">
        <f>ROUND(I549*H549,2)</f>
        <v>0</v>
      </c>
      <c r="K549" s="245" t="s">
        <v>1</v>
      </c>
      <c r="L549" s="45"/>
      <c r="M549" s="249" t="s">
        <v>1</v>
      </c>
      <c r="N549" s="250" t="s">
        <v>41</v>
      </c>
      <c r="O549" s="92"/>
      <c r="P549" s="251">
        <f>O549*H549</f>
        <v>0</v>
      </c>
      <c r="Q549" s="251">
        <v>0.22721</v>
      </c>
      <c r="R549" s="251">
        <f>Q549*H549</f>
        <v>0.22721</v>
      </c>
      <c r="S549" s="251">
        <v>0.17299999999999999</v>
      </c>
      <c r="T549" s="252">
        <f>S549*H549</f>
        <v>0.17299999999999999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53" t="s">
        <v>258</v>
      </c>
      <c r="AT549" s="253" t="s">
        <v>253</v>
      </c>
      <c r="AU549" s="253" t="s">
        <v>271</v>
      </c>
      <c r="AY549" s="18" t="s">
        <v>251</v>
      </c>
      <c r="BE549" s="254">
        <f>IF(N549="základní",J549,0)</f>
        <v>0</v>
      </c>
      <c r="BF549" s="254">
        <f>IF(N549="snížená",J549,0)</f>
        <v>0</v>
      </c>
      <c r="BG549" s="254">
        <f>IF(N549="zákl. přenesená",J549,0)</f>
        <v>0</v>
      </c>
      <c r="BH549" s="254">
        <f>IF(N549="sníž. přenesená",J549,0)</f>
        <v>0</v>
      </c>
      <c r="BI549" s="254">
        <f>IF(N549="nulová",J549,0)</f>
        <v>0</v>
      </c>
      <c r="BJ549" s="18" t="s">
        <v>84</v>
      </c>
      <c r="BK549" s="254">
        <f>ROUND(I549*H549,2)</f>
        <v>0</v>
      </c>
      <c r="BL549" s="18" t="s">
        <v>258</v>
      </c>
      <c r="BM549" s="253" t="s">
        <v>819</v>
      </c>
    </row>
    <row r="550" s="2" customFormat="1" ht="14.4" customHeight="1">
      <c r="A550" s="39"/>
      <c r="B550" s="40"/>
      <c r="C550" s="243" t="s">
        <v>820</v>
      </c>
      <c r="D550" s="243" t="s">
        <v>253</v>
      </c>
      <c r="E550" s="244" t="s">
        <v>821</v>
      </c>
      <c r="F550" s="245" t="s">
        <v>822</v>
      </c>
      <c r="G550" s="246" t="s">
        <v>369</v>
      </c>
      <c r="H550" s="247">
        <v>6</v>
      </c>
      <c r="I550" s="248"/>
      <c r="J550" s="247">
        <f>ROUND(I550*H550,2)</f>
        <v>0</v>
      </c>
      <c r="K550" s="245" t="s">
        <v>257</v>
      </c>
      <c r="L550" s="45"/>
      <c r="M550" s="249" t="s">
        <v>1</v>
      </c>
      <c r="N550" s="250" t="s">
        <v>41</v>
      </c>
      <c r="O550" s="92"/>
      <c r="P550" s="251">
        <f>O550*H550</f>
        <v>0</v>
      </c>
      <c r="Q550" s="251">
        <v>0.0023400000000000001</v>
      </c>
      <c r="R550" s="251">
        <f>Q550*H550</f>
        <v>0.01404</v>
      </c>
      <c r="S550" s="251">
        <v>0</v>
      </c>
      <c r="T550" s="252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53" t="s">
        <v>344</v>
      </c>
      <c r="AT550" s="253" t="s">
        <v>253</v>
      </c>
      <c r="AU550" s="253" t="s">
        <v>271</v>
      </c>
      <c r="AY550" s="18" t="s">
        <v>251</v>
      </c>
      <c r="BE550" s="254">
        <f>IF(N550="základní",J550,0)</f>
        <v>0</v>
      </c>
      <c r="BF550" s="254">
        <f>IF(N550="snížená",J550,0)</f>
        <v>0</v>
      </c>
      <c r="BG550" s="254">
        <f>IF(N550="zákl. přenesená",J550,0)</f>
        <v>0</v>
      </c>
      <c r="BH550" s="254">
        <f>IF(N550="sníž. přenesená",J550,0)</f>
        <v>0</v>
      </c>
      <c r="BI550" s="254">
        <f>IF(N550="nulová",J550,0)</f>
        <v>0</v>
      </c>
      <c r="BJ550" s="18" t="s">
        <v>84</v>
      </c>
      <c r="BK550" s="254">
        <f>ROUND(I550*H550,2)</f>
        <v>0</v>
      </c>
      <c r="BL550" s="18" t="s">
        <v>344</v>
      </c>
      <c r="BM550" s="253" t="s">
        <v>823</v>
      </c>
    </row>
    <row r="551" s="13" customFormat="1">
      <c r="A551" s="13"/>
      <c r="B551" s="255"/>
      <c r="C551" s="256"/>
      <c r="D551" s="257" t="s">
        <v>260</v>
      </c>
      <c r="E551" s="258" t="s">
        <v>1</v>
      </c>
      <c r="F551" s="259" t="s">
        <v>824</v>
      </c>
      <c r="G551" s="256"/>
      <c r="H551" s="258" t="s">
        <v>1</v>
      </c>
      <c r="I551" s="260"/>
      <c r="J551" s="256"/>
      <c r="K551" s="256"/>
      <c r="L551" s="261"/>
      <c r="M551" s="262"/>
      <c r="N551" s="263"/>
      <c r="O551" s="263"/>
      <c r="P551" s="263"/>
      <c r="Q551" s="263"/>
      <c r="R551" s="263"/>
      <c r="S551" s="263"/>
      <c r="T551" s="264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65" t="s">
        <v>260</v>
      </c>
      <c r="AU551" s="265" t="s">
        <v>271</v>
      </c>
      <c r="AV551" s="13" t="s">
        <v>84</v>
      </c>
      <c r="AW551" s="13" t="s">
        <v>31</v>
      </c>
      <c r="AX551" s="13" t="s">
        <v>76</v>
      </c>
      <c r="AY551" s="265" t="s">
        <v>251</v>
      </c>
    </row>
    <row r="552" s="14" customFormat="1">
      <c r="A552" s="14"/>
      <c r="B552" s="266"/>
      <c r="C552" s="267"/>
      <c r="D552" s="257" t="s">
        <v>260</v>
      </c>
      <c r="E552" s="268" t="s">
        <v>1</v>
      </c>
      <c r="F552" s="269" t="s">
        <v>825</v>
      </c>
      <c r="G552" s="267"/>
      <c r="H552" s="270">
        <v>6</v>
      </c>
      <c r="I552" s="271"/>
      <c r="J552" s="267"/>
      <c r="K552" s="267"/>
      <c r="L552" s="272"/>
      <c r="M552" s="273"/>
      <c r="N552" s="274"/>
      <c r="O552" s="274"/>
      <c r="P552" s="274"/>
      <c r="Q552" s="274"/>
      <c r="R552" s="274"/>
      <c r="S552" s="274"/>
      <c r="T552" s="275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76" t="s">
        <v>260</v>
      </c>
      <c r="AU552" s="276" t="s">
        <v>271</v>
      </c>
      <c r="AV552" s="14" t="s">
        <v>86</v>
      </c>
      <c r="AW552" s="14" t="s">
        <v>31</v>
      </c>
      <c r="AX552" s="14" t="s">
        <v>76</v>
      </c>
      <c r="AY552" s="276" t="s">
        <v>251</v>
      </c>
    </row>
    <row r="553" s="15" customFormat="1">
      <c r="A553" s="15"/>
      <c r="B553" s="277"/>
      <c r="C553" s="278"/>
      <c r="D553" s="257" t="s">
        <v>260</v>
      </c>
      <c r="E553" s="279" t="s">
        <v>1</v>
      </c>
      <c r="F553" s="280" t="s">
        <v>264</v>
      </c>
      <c r="G553" s="278"/>
      <c r="H553" s="281">
        <v>6</v>
      </c>
      <c r="I553" s="282"/>
      <c r="J553" s="278"/>
      <c r="K553" s="278"/>
      <c r="L553" s="283"/>
      <c r="M553" s="284"/>
      <c r="N553" s="285"/>
      <c r="O553" s="285"/>
      <c r="P553" s="285"/>
      <c r="Q553" s="285"/>
      <c r="R553" s="285"/>
      <c r="S553" s="285"/>
      <c r="T553" s="286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87" t="s">
        <v>260</v>
      </c>
      <c r="AU553" s="287" t="s">
        <v>271</v>
      </c>
      <c r="AV553" s="15" t="s">
        <v>258</v>
      </c>
      <c r="AW553" s="15" t="s">
        <v>31</v>
      </c>
      <c r="AX553" s="15" t="s">
        <v>84</v>
      </c>
      <c r="AY553" s="287" t="s">
        <v>251</v>
      </c>
    </row>
    <row r="554" s="2" customFormat="1" ht="14.4" customHeight="1">
      <c r="A554" s="39"/>
      <c r="B554" s="40"/>
      <c r="C554" s="288" t="s">
        <v>826</v>
      </c>
      <c r="D554" s="288" t="s">
        <v>295</v>
      </c>
      <c r="E554" s="289" t="s">
        <v>827</v>
      </c>
      <c r="F554" s="290" t="s">
        <v>828</v>
      </c>
      <c r="G554" s="291" t="s">
        <v>369</v>
      </c>
      <c r="H554" s="292">
        <v>6</v>
      </c>
      <c r="I554" s="293"/>
      <c r="J554" s="292">
        <f>ROUND(I554*H554,2)</f>
        <v>0</v>
      </c>
      <c r="K554" s="290" t="s">
        <v>257</v>
      </c>
      <c r="L554" s="294"/>
      <c r="M554" s="295" t="s">
        <v>1</v>
      </c>
      <c r="N554" s="296" t="s">
        <v>41</v>
      </c>
      <c r="O554" s="92"/>
      <c r="P554" s="251">
        <f>O554*H554</f>
        <v>0</v>
      </c>
      <c r="Q554" s="251">
        <v>0.00232</v>
      </c>
      <c r="R554" s="251">
        <f>Q554*H554</f>
        <v>0.01392</v>
      </c>
      <c r="S554" s="251">
        <v>0</v>
      </c>
      <c r="T554" s="252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53" t="s">
        <v>447</v>
      </c>
      <c r="AT554" s="253" t="s">
        <v>295</v>
      </c>
      <c r="AU554" s="253" t="s">
        <v>271</v>
      </c>
      <c r="AY554" s="18" t="s">
        <v>251</v>
      </c>
      <c r="BE554" s="254">
        <f>IF(N554="základní",J554,0)</f>
        <v>0</v>
      </c>
      <c r="BF554" s="254">
        <f>IF(N554="snížená",J554,0)</f>
        <v>0</v>
      </c>
      <c r="BG554" s="254">
        <f>IF(N554="zákl. přenesená",J554,0)</f>
        <v>0</v>
      </c>
      <c r="BH554" s="254">
        <f>IF(N554="sníž. přenesená",J554,0)</f>
        <v>0</v>
      </c>
      <c r="BI554" s="254">
        <f>IF(N554="nulová",J554,0)</f>
        <v>0</v>
      </c>
      <c r="BJ554" s="18" t="s">
        <v>84</v>
      </c>
      <c r="BK554" s="254">
        <f>ROUND(I554*H554,2)</f>
        <v>0</v>
      </c>
      <c r="BL554" s="18" t="s">
        <v>344</v>
      </c>
      <c r="BM554" s="253" t="s">
        <v>829</v>
      </c>
    </row>
    <row r="555" s="13" customFormat="1">
      <c r="A555" s="13"/>
      <c r="B555" s="255"/>
      <c r="C555" s="256"/>
      <c r="D555" s="257" t="s">
        <v>260</v>
      </c>
      <c r="E555" s="258" t="s">
        <v>1</v>
      </c>
      <c r="F555" s="259" t="s">
        <v>830</v>
      </c>
      <c r="G555" s="256"/>
      <c r="H555" s="258" t="s">
        <v>1</v>
      </c>
      <c r="I555" s="260"/>
      <c r="J555" s="256"/>
      <c r="K555" s="256"/>
      <c r="L555" s="261"/>
      <c r="M555" s="262"/>
      <c r="N555" s="263"/>
      <c r="O555" s="263"/>
      <c r="P555" s="263"/>
      <c r="Q555" s="263"/>
      <c r="R555" s="263"/>
      <c r="S555" s="263"/>
      <c r="T555" s="26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65" t="s">
        <v>260</v>
      </c>
      <c r="AU555" s="265" t="s">
        <v>271</v>
      </c>
      <c r="AV555" s="13" t="s">
        <v>84</v>
      </c>
      <c r="AW555" s="13" t="s">
        <v>31</v>
      </c>
      <c r="AX555" s="13" t="s">
        <v>76</v>
      </c>
      <c r="AY555" s="265" t="s">
        <v>251</v>
      </c>
    </row>
    <row r="556" s="14" customFormat="1">
      <c r="A556" s="14"/>
      <c r="B556" s="266"/>
      <c r="C556" s="267"/>
      <c r="D556" s="257" t="s">
        <v>260</v>
      </c>
      <c r="E556" s="268" t="s">
        <v>1</v>
      </c>
      <c r="F556" s="269" t="s">
        <v>287</v>
      </c>
      <c r="G556" s="267"/>
      <c r="H556" s="270">
        <v>6</v>
      </c>
      <c r="I556" s="271"/>
      <c r="J556" s="267"/>
      <c r="K556" s="267"/>
      <c r="L556" s="272"/>
      <c r="M556" s="273"/>
      <c r="N556" s="274"/>
      <c r="O556" s="274"/>
      <c r="P556" s="274"/>
      <c r="Q556" s="274"/>
      <c r="R556" s="274"/>
      <c r="S556" s="274"/>
      <c r="T556" s="275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76" t="s">
        <v>260</v>
      </c>
      <c r="AU556" s="276" t="s">
        <v>271</v>
      </c>
      <c r="AV556" s="14" t="s">
        <v>86</v>
      </c>
      <c r="AW556" s="14" t="s">
        <v>31</v>
      </c>
      <c r="AX556" s="14" t="s">
        <v>76</v>
      </c>
      <c r="AY556" s="276" t="s">
        <v>251</v>
      </c>
    </row>
    <row r="557" s="15" customFormat="1">
      <c r="A557" s="15"/>
      <c r="B557" s="277"/>
      <c r="C557" s="278"/>
      <c r="D557" s="257" t="s">
        <v>260</v>
      </c>
      <c r="E557" s="279" t="s">
        <v>1</v>
      </c>
      <c r="F557" s="280" t="s">
        <v>264</v>
      </c>
      <c r="G557" s="278"/>
      <c r="H557" s="281">
        <v>6</v>
      </c>
      <c r="I557" s="282"/>
      <c r="J557" s="278"/>
      <c r="K557" s="278"/>
      <c r="L557" s="283"/>
      <c r="M557" s="284"/>
      <c r="N557" s="285"/>
      <c r="O557" s="285"/>
      <c r="P557" s="285"/>
      <c r="Q557" s="285"/>
      <c r="R557" s="285"/>
      <c r="S557" s="285"/>
      <c r="T557" s="286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87" t="s">
        <v>260</v>
      </c>
      <c r="AU557" s="287" t="s">
        <v>271</v>
      </c>
      <c r="AV557" s="15" t="s">
        <v>258</v>
      </c>
      <c r="AW557" s="15" t="s">
        <v>31</v>
      </c>
      <c r="AX557" s="15" t="s">
        <v>84</v>
      </c>
      <c r="AY557" s="287" t="s">
        <v>251</v>
      </c>
    </row>
    <row r="558" s="2" customFormat="1" ht="14.4" customHeight="1">
      <c r="A558" s="39"/>
      <c r="B558" s="40"/>
      <c r="C558" s="243" t="s">
        <v>831</v>
      </c>
      <c r="D558" s="243" t="s">
        <v>253</v>
      </c>
      <c r="E558" s="244" t="s">
        <v>832</v>
      </c>
      <c r="F558" s="245" t="s">
        <v>833</v>
      </c>
      <c r="G558" s="246" t="s">
        <v>369</v>
      </c>
      <c r="H558" s="247">
        <v>4</v>
      </c>
      <c r="I558" s="248"/>
      <c r="J558" s="247">
        <f>ROUND(I558*H558,2)</f>
        <v>0</v>
      </c>
      <c r="K558" s="245" t="s">
        <v>1</v>
      </c>
      <c r="L558" s="45"/>
      <c r="M558" s="249" t="s">
        <v>1</v>
      </c>
      <c r="N558" s="250" t="s">
        <v>41</v>
      </c>
      <c r="O558" s="92"/>
      <c r="P558" s="251">
        <f>O558*H558</f>
        <v>0</v>
      </c>
      <c r="Q558" s="251">
        <v>0.045859999999999998</v>
      </c>
      <c r="R558" s="251">
        <f>Q558*H558</f>
        <v>0.18343999999999999</v>
      </c>
      <c r="S558" s="251">
        <v>0</v>
      </c>
      <c r="T558" s="252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53" t="s">
        <v>258</v>
      </c>
      <c r="AT558" s="253" t="s">
        <v>253</v>
      </c>
      <c r="AU558" s="253" t="s">
        <v>271</v>
      </c>
      <c r="AY558" s="18" t="s">
        <v>251</v>
      </c>
      <c r="BE558" s="254">
        <f>IF(N558="základní",J558,0)</f>
        <v>0</v>
      </c>
      <c r="BF558" s="254">
        <f>IF(N558="snížená",J558,0)</f>
        <v>0</v>
      </c>
      <c r="BG558" s="254">
        <f>IF(N558="zákl. přenesená",J558,0)</f>
        <v>0</v>
      </c>
      <c r="BH558" s="254">
        <f>IF(N558="sníž. přenesená",J558,0)</f>
        <v>0</v>
      </c>
      <c r="BI558" s="254">
        <f>IF(N558="nulová",J558,0)</f>
        <v>0</v>
      </c>
      <c r="BJ558" s="18" t="s">
        <v>84</v>
      </c>
      <c r="BK558" s="254">
        <f>ROUND(I558*H558,2)</f>
        <v>0</v>
      </c>
      <c r="BL558" s="18" t="s">
        <v>258</v>
      </c>
      <c r="BM558" s="253" t="s">
        <v>834</v>
      </c>
    </row>
    <row r="559" s="2" customFormat="1" ht="14.4" customHeight="1">
      <c r="A559" s="39"/>
      <c r="B559" s="40"/>
      <c r="C559" s="243" t="s">
        <v>835</v>
      </c>
      <c r="D559" s="243" t="s">
        <v>253</v>
      </c>
      <c r="E559" s="244" t="s">
        <v>836</v>
      </c>
      <c r="F559" s="245" t="s">
        <v>837</v>
      </c>
      <c r="G559" s="246" t="s">
        <v>369</v>
      </c>
      <c r="H559" s="247">
        <v>8</v>
      </c>
      <c r="I559" s="248"/>
      <c r="J559" s="247">
        <f>ROUND(I559*H559,2)</f>
        <v>0</v>
      </c>
      <c r="K559" s="245" t="s">
        <v>257</v>
      </c>
      <c r="L559" s="45"/>
      <c r="M559" s="249" t="s">
        <v>1</v>
      </c>
      <c r="N559" s="250" t="s">
        <v>41</v>
      </c>
      <c r="O559" s="92"/>
      <c r="P559" s="251">
        <f>O559*H559</f>
        <v>0</v>
      </c>
      <c r="Q559" s="251">
        <v>4.0000000000000003E-05</v>
      </c>
      <c r="R559" s="251">
        <f>Q559*H559</f>
        <v>0.00032000000000000003</v>
      </c>
      <c r="S559" s="251">
        <v>0</v>
      </c>
      <c r="T559" s="252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53" t="s">
        <v>258</v>
      </c>
      <c r="AT559" s="253" t="s">
        <v>253</v>
      </c>
      <c r="AU559" s="253" t="s">
        <v>271</v>
      </c>
      <c r="AY559" s="18" t="s">
        <v>251</v>
      </c>
      <c r="BE559" s="254">
        <f>IF(N559="základní",J559,0)</f>
        <v>0</v>
      </c>
      <c r="BF559" s="254">
        <f>IF(N559="snížená",J559,0)</f>
        <v>0</v>
      </c>
      <c r="BG559" s="254">
        <f>IF(N559="zákl. přenesená",J559,0)</f>
        <v>0</v>
      </c>
      <c r="BH559" s="254">
        <f>IF(N559="sníž. přenesená",J559,0)</f>
        <v>0</v>
      </c>
      <c r="BI559" s="254">
        <f>IF(N559="nulová",J559,0)</f>
        <v>0</v>
      </c>
      <c r="BJ559" s="18" t="s">
        <v>84</v>
      </c>
      <c r="BK559" s="254">
        <f>ROUND(I559*H559,2)</f>
        <v>0</v>
      </c>
      <c r="BL559" s="18" t="s">
        <v>258</v>
      </c>
      <c r="BM559" s="253" t="s">
        <v>838</v>
      </c>
    </row>
    <row r="560" s="13" customFormat="1">
      <c r="A560" s="13"/>
      <c r="B560" s="255"/>
      <c r="C560" s="256"/>
      <c r="D560" s="257" t="s">
        <v>260</v>
      </c>
      <c r="E560" s="258" t="s">
        <v>1</v>
      </c>
      <c r="F560" s="259" t="s">
        <v>839</v>
      </c>
      <c r="G560" s="256"/>
      <c r="H560" s="258" t="s">
        <v>1</v>
      </c>
      <c r="I560" s="260"/>
      <c r="J560" s="256"/>
      <c r="K560" s="256"/>
      <c r="L560" s="261"/>
      <c r="M560" s="262"/>
      <c r="N560" s="263"/>
      <c r="O560" s="263"/>
      <c r="P560" s="263"/>
      <c r="Q560" s="263"/>
      <c r="R560" s="263"/>
      <c r="S560" s="263"/>
      <c r="T560" s="26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65" t="s">
        <v>260</v>
      </c>
      <c r="AU560" s="265" t="s">
        <v>271</v>
      </c>
      <c r="AV560" s="13" t="s">
        <v>84</v>
      </c>
      <c r="AW560" s="13" t="s">
        <v>31</v>
      </c>
      <c r="AX560" s="13" t="s">
        <v>76</v>
      </c>
      <c r="AY560" s="265" t="s">
        <v>251</v>
      </c>
    </row>
    <row r="561" s="14" customFormat="1">
      <c r="A561" s="14"/>
      <c r="B561" s="266"/>
      <c r="C561" s="267"/>
      <c r="D561" s="257" t="s">
        <v>260</v>
      </c>
      <c r="E561" s="268" t="s">
        <v>1</v>
      </c>
      <c r="F561" s="269" t="s">
        <v>840</v>
      </c>
      <c r="G561" s="267"/>
      <c r="H561" s="270">
        <v>8</v>
      </c>
      <c r="I561" s="271"/>
      <c r="J561" s="267"/>
      <c r="K561" s="267"/>
      <c r="L561" s="272"/>
      <c r="M561" s="273"/>
      <c r="N561" s="274"/>
      <c r="O561" s="274"/>
      <c r="P561" s="274"/>
      <c r="Q561" s="274"/>
      <c r="R561" s="274"/>
      <c r="S561" s="274"/>
      <c r="T561" s="275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76" t="s">
        <v>260</v>
      </c>
      <c r="AU561" s="276" t="s">
        <v>271</v>
      </c>
      <c r="AV561" s="14" t="s">
        <v>86</v>
      </c>
      <c r="AW561" s="14" t="s">
        <v>31</v>
      </c>
      <c r="AX561" s="14" t="s">
        <v>76</v>
      </c>
      <c r="AY561" s="276" t="s">
        <v>251</v>
      </c>
    </row>
    <row r="562" s="15" customFormat="1">
      <c r="A562" s="15"/>
      <c r="B562" s="277"/>
      <c r="C562" s="278"/>
      <c r="D562" s="257" t="s">
        <v>260</v>
      </c>
      <c r="E562" s="279" t="s">
        <v>1</v>
      </c>
      <c r="F562" s="280" t="s">
        <v>264</v>
      </c>
      <c r="G562" s="278"/>
      <c r="H562" s="281">
        <v>8</v>
      </c>
      <c r="I562" s="282"/>
      <c r="J562" s="278"/>
      <c r="K562" s="278"/>
      <c r="L562" s="283"/>
      <c r="M562" s="284"/>
      <c r="N562" s="285"/>
      <c r="O562" s="285"/>
      <c r="P562" s="285"/>
      <c r="Q562" s="285"/>
      <c r="R562" s="285"/>
      <c r="S562" s="285"/>
      <c r="T562" s="286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87" t="s">
        <v>260</v>
      </c>
      <c r="AU562" s="287" t="s">
        <v>271</v>
      </c>
      <c r="AV562" s="15" t="s">
        <v>258</v>
      </c>
      <c r="AW562" s="15" t="s">
        <v>31</v>
      </c>
      <c r="AX562" s="15" t="s">
        <v>84</v>
      </c>
      <c r="AY562" s="287" t="s">
        <v>251</v>
      </c>
    </row>
    <row r="563" s="2" customFormat="1" ht="14.4" customHeight="1">
      <c r="A563" s="39"/>
      <c r="B563" s="40"/>
      <c r="C563" s="243" t="s">
        <v>774</v>
      </c>
      <c r="D563" s="243" t="s">
        <v>253</v>
      </c>
      <c r="E563" s="244" t="s">
        <v>841</v>
      </c>
      <c r="F563" s="245" t="s">
        <v>842</v>
      </c>
      <c r="G563" s="246" t="s">
        <v>369</v>
      </c>
      <c r="H563" s="247">
        <v>38</v>
      </c>
      <c r="I563" s="248"/>
      <c r="J563" s="247">
        <f>ROUND(I563*H563,2)</f>
        <v>0</v>
      </c>
      <c r="K563" s="245" t="s">
        <v>1</v>
      </c>
      <c r="L563" s="45"/>
      <c r="M563" s="249" t="s">
        <v>1</v>
      </c>
      <c r="N563" s="250" t="s">
        <v>41</v>
      </c>
      <c r="O563" s="92"/>
      <c r="P563" s="251">
        <f>O563*H563</f>
        <v>0</v>
      </c>
      <c r="Q563" s="251">
        <v>4.0000000000000003E-05</v>
      </c>
      <c r="R563" s="251">
        <f>Q563*H563</f>
        <v>0.0015200000000000001</v>
      </c>
      <c r="S563" s="251">
        <v>0</v>
      </c>
      <c r="T563" s="252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53" t="s">
        <v>258</v>
      </c>
      <c r="AT563" s="253" t="s">
        <v>253</v>
      </c>
      <c r="AU563" s="253" t="s">
        <v>271</v>
      </c>
      <c r="AY563" s="18" t="s">
        <v>251</v>
      </c>
      <c r="BE563" s="254">
        <f>IF(N563="základní",J563,0)</f>
        <v>0</v>
      </c>
      <c r="BF563" s="254">
        <f>IF(N563="snížená",J563,0)</f>
        <v>0</v>
      </c>
      <c r="BG563" s="254">
        <f>IF(N563="zákl. přenesená",J563,0)</f>
        <v>0</v>
      </c>
      <c r="BH563" s="254">
        <f>IF(N563="sníž. přenesená",J563,0)</f>
        <v>0</v>
      </c>
      <c r="BI563" s="254">
        <f>IF(N563="nulová",J563,0)</f>
        <v>0</v>
      </c>
      <c r="BJ563" s="18" t="s">
        <v>84</v>
      </c>
      <c r="BK563" s="254">
        <f>ROUND(I563*H563,2)</f>
        <v>0</v>
      </c>
      <c r="BL563" s="18" t="s">
        <v>258</v>
      </c>
      <c r="BM563" s="253" t="s">
        <v>843</v>
      </c>
    </row>
    <row r="564" s="13" customFormat="1">
      <c r="A564" s="13"/>
      <c r="B564" s="255"/>
      <c r="C564" s="256"/>
      <c r="D564" s="257" t="s">
        <v>260</v>
      </c>
      <c r="E564" s="258" t="s">
        <v>1</v>
      </c>
      <c r="F564" s="259" t="s">
        <v>309</v>
      </c>
      <c r="G564" s="256"/>
      <c r="H564" s="258" t="s">
        <v>1</v>
      </c>
      <c r="I564" s="260"/>
      <c r="J564" s="256"/>
      <c r="K564" s="256"/>
      <c r="L564" s="261"/>
      <c r="M564" s="262"/>
      <c r="N564" s="263"/>
      <c r="O564" s="263"/>
      <c r="P564" s="263"/>
      <c r="Q564" s="263"/>
      <c r="R564" s="263"/>
      <c r="S564" s="263"/>
      <c r="T564" s="264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65" t="s">
        <v>260</v>
      </c>
      <c r="AU564" s="265" t="s">
        <v>271</v>
      </c>
      <c r="AV564" s="13" t="s">
        <v>84</v>
      </c>
      <c r="AW564" s="13" t="s">
        <v>31</v>
      </c>
      <c r="AX564" s="13" t="s">
        <v>76</v>
      </c>
      <c r="AY564" s="265" t="s">
        <v>251</v>
      </c>
    </row>
    <row r="565" s="14" customFormat="1">
      <c r="A565" s="14"/>
      <c r="B565" s="266"/>
      <c r="C565" s="267"/>
      <c r="D565" s="257" t="s">
        <v>260</v>
      </c>
      <c r="E565" s="268" t="s">
        <v>1</v>
      </c>
      <c r="F565" s="269" t="s">
        <v>844</v>
      </c>
      <c r="G565" s="267"/>
      <c r="H565" s="270">
        <v>38</v>
      </c>
      <c r="I565" s="271"/>
      <c r="J565" s="267"/>
      <c r="K565" s="267"/>
      <c r="L565" s="272"/>
      <c r="M565" s="273"/>
      <c r="N565" s="274"/>
      <c r="O565" s="274"/>
      <c r="P565" s="274"/>
      <c r="Q565" s="274"/>
      <c r="R565" s="274"/>
      <c r="S565" s="274"/>
      <c r="T565" s="275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76" t="s">
        <v>260</v>
      </c>
      <c r="AU565" s="276" t="s">
        <v>271</v>
      </c>
      <c r="AV565" s="14" t="s">
        <v>86</v>
      </c>
      <c r="AW565" s="14" t="s">
        <v>31</v>
      </c>
      <c r="AX565" s="14" t="s">
        <v>76</v>
      </c>
      <c r="AY565" s="276" t="s">
        <v>251</v>
      </c>
    </row>
    <row r="566" s="15" customFormat="1">
      <c r="A566" s="15"/>
      <c r="B566" s="277"/>
      <c r="C566" s="278"/>
      <c r="D566" s="257" t="s">
        <v>260</v>
      </c>
      <c r="E566" s="279" t="s">
        <v>1</v>
      </c>
      <c r="F566" s="280" t="s">
        <v>264</v>
      </c>
      <c r="G566" s="278"/>
      <c r="H566" s="281">
        <v>38</v>
      </c>
      <c r="I566" s="282"/>
      <c r="J566" s="278"/>
      <c r="K566" s="278"/>
      <c r="L566" s="283"/>
      <c r="M566" s="284"/>
      <c r="N566" s="285"/>
      <c r="O566" s="285"/>
      <c r="P566" s="285"/>
      <c r="Q566" s="285"/>
      <c r="R566" s="285"/>
      <c r="S566" s="285"/>
      <c r="T566" s="286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87" t="s">
        <v>260</v>
      </c>
      <c r="AU566" s="287" t="s">
        <v>271</v>
      </c>
      <c r="AV566" s="15" t="s">
        <v>258</v>
      </c>
      <c r="AW566" s="15" t="s">
        <v>31</v>
      </c>
      <c r="AX566" s="15" t="s">
        <v>84</v>
      </c>
      <c r="AY566" s="287" t="s">
        <v>251</v>
      </c>
    </row>
    <row r="567" s="2" customFormat="1" ht="14.4" customHeight="1">
      <c r="A567" s="39"/>
      <c r="B567" s="40"/>
      <c r="C567" s="243" t="s">
        <v>803</v>
      </c>
      <c r="D567" s="243" t="s">
        <v>253</v>
      </c>
      <c r="E567" s="244" t="s">
        <v>845</v>
      </c>
      <c r="F567" s="245" t="s">
        <v>846</v>
      </c>
      <c r="G567" s="246" t="s">
        <v>369</v>
      </c>
      <c r="H567" s="247">
        <v>60</v>
      </c>
      <c r="I567" s="248"/>
      <c r="J567" s="247">
        <f>ROUND(I567*H567,2)</f>
        <v>0</v>
      </c>
      <c r="K567" s="245" t="s">
        <v>257</v>
      </c>
      <c r="L567" s="45"/>
      <c r="M567" s="249" t="s">
        <v>1</v>
      </c>
      <c r="N567" s="250" t="s">
        <v>41</v>
      </c>
      <c r="O567" s="92"/>
      <c r="P567" s="251">
        <f>O567*H567</f>
        <v>0</v>
      </c>
      <c r="Q567" s="251">
        <v>1.0000000000000001E-05</v>
      </c>
      <c r="R567" s="251">
        <f>Q567*H567</f>
        <v>0.00060000000000000006</v>
      </c>
      <c r="S567" s="251">
        <v>0</v>
      </c>
      <c r="T567" s="252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53" t="s">
        <v>258</v>
      </c>
      <c r="AT567" s="253" t="s">
        <v>253</v>
      </c>
      <c r="AU567" s="253" t="s">
        <v>271</v>
      </c>
      <c r="AY567" s="18" t="s">
        <v>251</v>
      </c>
      <c r="BE567" s="254">
        <f>IF(N567="základní",J567,0)</f>
        <v>0</v>
      </c>
      <c r="BF567" s="254">
        <f>IF(N567="snížená",J567,0)</f>
        <v>0</v>
      </c>
      <c r="BG567" s="254">
        <f>IF(N567="zákl. přenesená",J567,0)</f>
        <v>0</v>
      </c>
      <c r="BH567" s="254">
        <f>IF(N567="sníž. přenesená",J567,0)</f>
        <v>0</v>
      </c>
      <c r="BI567" s="254">
        <f>IF(N567="nulová",J567,0)</f>
        <v>0</v>
      </c>
      <c r="BJ567" s="18" t="s">
        <v>84</v>
      </c>
      <c r="BK567" s="254">
        <f>ROUND(I567*H567,2)</f>
        <v>0</v>
      </c>
      <c r="BL567" s="18" t="s">
        <v>258</v>
      </c>
      <c r="BM567" s="253" t="s">
        <v>847</v>
      </c>
    </row>
    <row r="568" s="14" customFormat="1">
      <c r="A568" s="14"/>
      <c r="B568" s="266"/>
      <c r="C568" s="267"/>
      <c r="D568" s="257" t="s">
        <v>260</v>
      </c>
      <c r="E568" s="268" t="s">
        <v>1</v>
      </c>
      <c r="F568" s="269" t="s">
        <v>848</v>
      </c>
      <c r="G568" s="267"/>
      <c r="H568" s="270">
        <v>60</v>
      </c>
      <c r="I568" s="271"/>
      <c r="J568" s="267"/>
      <c r="K568" s="267"/>
      <c r="L568" s="272"/>
      <c r="M568" s="273"/>
      <c r="N568" s="274"/>
      <c r="O568" s="274"/>
      <c r="P568" s="274"/>
      <c r="Q568" s="274"/>
      <c r="R568" s="274"/>
      <c r="S568" s="274"/>
      <c r="T568" s="275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76" t="s">
        <v>260</v>
      </c>
      <c r="AU568" s="276" t="s">
        <v>271</v>
      </c>
      <c r="AV568" s="14" t="s">
        <v>86</v>
      </c>
      <c r="AW568" s="14" t="s">
        <v>31</v>
      </c>
      <c r="AX568" s="14" t="s">
        <v>76</v>
      </c>
      <c r="AY568" s="276" t="s">
        <v>251</v>
      </c>
    </row>
    <row r="569" s="2" customFormat="1" ht="14.4" customHeight="1">
      <c r="A569" s="39"/>
      <c r="B569" s="40"/>
      <c r="C569" s="288" t="s">
        <v>849</v>
      </c>
      <c r="D569" s="288" t="s">
        <v>295</v>
      </c>
      <c r="E569" s="289" t="s">
        <v>850</v>
      </c>
      <c r="F569" s="290" t="s">
        <v>851</v>
      </c>
      <c r="G569" s="291" t="s">
        <v>369</v>
      </c>
      <c r="H569" s="292">
        <v>60</v>
      </c>
      <c r="I569" s="293"/>
      <c r="J569" s="292">
        <f>ROUND(I569*H569,2)</f>
        <v>0</v>
      </c>
      <c r="K569" s="290" t="s">
        <v>257</v>
      </c>
      <c r="L569" s="294"/>
      <c r="M569" s="295" t="s">
        <v>1</v>
      </c>
      <c r="N569" s="296" t="s">
        <v>41</v>
      </c>
      <c r="O569" s="92"/>
      <c r="P569" s="251">
        <f>O569*H569</f>
        <v>0</v>
      </c>
      <c r="Q569" s="251">
        <v>3.0000000000000001E-05</v>
      </c>
      <c r="R569" s="251">
        <f>Q569*H569</f>
        <v>0.0018</v>
      </c>
      <c r="S569" s="251">
        <v>0</v>
      </c>
      <c r="T569" s="252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53" t="s">
        <v>298</v>
      </c>
      <c r="AT569" s="253" t="s">
        <v>295</v>
      </c>
      <c r="AU569" s="253" t="s">
        <v>271</v>
      </c>
      <c r="AY569" s="18" t="s">
        <v>251</v>
      </c>
      <c r="BE569" s="254">
        <f>IF(N569="základní",J569,0)</f>
        <v>0</v>
      </c>
      <c r="BF569" s="254">
        <f>IF(N569="snížená",J569,0)</f>
        <v>0</v>
      </c>
      <c r="BG569" s="254">
        <f>IF(N569="zákl. přenesená",J569,0)</f>
        <v>0</v>
      </c>
      <c r="BH569" s="254">
        <f>IF(N569="sníž. přenesená",J569,0)</f>
        <v>0</v>
      </c>
      <c r="BI569" s="254">
        <f>IF(N569="nulová",J569,0)</f>
        <v>0</v>
      </c>
      <c r="BJ569" s="18" t="s">
        <v>84</v>
      </c>
      <c r="BK569" s="254">
        <f>ROUND(I569*H569,2)</f>
        <v>0</v>
      </c>
      <c r="BL569" s="18" t="s">
        <v>258</v>
      </c>
      <c r="BM569" s="253" t="s">
        <v>852</v>
      </c>
    </row>
    <row r="570" s="2" customFormat="1" ht="14.4" customHeight="1">
      <c r="A570" s="39"/>
      <c r="B570" s="40"/>
      <c r="C570" s="243" t="s">
        <v>853</v>
      </c>
      <c r="D570" s="243" t="s">
        <v>253</v>
      </c>
      <c r="E570" s="244" t="s">
        <v>854</v>
      </c>
      <c r="F570" s="245" t="s">
        <v>855</v>
      </c>
      <c r="G570" s="246" t="s">
        <v>369</v>
      </c>
      <c r="H570" s="247">
        <v>11</v>
      </c>
      <c r="I570" s="248"/>
      <c r="J570" s="247">
        <f>ROUND(I570*H570,2)</f>
        <v>0</v>
      </c>
      <c r="K570" s="245" t="s">
        <v>257</v>
      </c>
      <c r="L570" s="45"/>
      <c r="M570" s="249" t="s">
        <v>1</v>
      </c>
      <c r="N570" s="250" t="s">
        <v>41</v>
      </c>
      <c r="O570" s="92"/>
      <c r="P570" s="251">
        <f>O570*H570</f>
        <v>0</v>
      </c>
      <c r="Q570" s="251">
        <v>0.00011</v>
      </c>
      <c r="R570" s="251">
        <f>Q570*H570</f>
        <v>0.0012100000000000001</v>
      </c>
      <c r="S570" s="251">
        <v>0</v>
      </c>
      <c r="T570" s="252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53" t="s">
        <v>258</v>
      </c>
      <c r="AT570" s="253" t="s">
        <v>253</v>
      </c>
      <c r="AU570" s="253" t="s">
        <v>271</v>
      </c>
      <c r="AY570" s="18" t="s">
        <v>251</v>
      </c>
      <c r="BE570" s="254">
        <f>IF(N570="základní",J570,0)</f>
        <v>0</v>
      </c>
      <c r="BF570" s="254">
        <f>IF(N570="snížená",J570,0)</f>
        <v>0</v>
      </c>
      <c r="BG570" s="254">
        <f>IF(N570="zákl. přenesená",J570,0)</f>
        <v>0</v>
      </c>
      <c r="BH570" s="254">
        <f>IF(N570="sníž. přenesená",J570,0)</f>
        <v>0</v>
      </c>
      <c r="BI570" s="254">
        <f>IF(N570="nulová",J570,0)</f>
        <v>0</v>
      </c>
      <c r="BJ570" s="18" t="s">
        <v>84</v>
      </c>
      <c r="BK570" s="254">
        <f>ROUND(I570*H570,2)</f>
        <v>0</v>
      </c>
      <c r="BL570" s="18" t="s">
        <v>258</v>
      </c>
      <c r="BM570" s="253" t="s">
        <v>856</v>
      </c>
    </row>
    <row r="571" s="14" customFormat="1">
      <c r="A571" s="14"/>
      <c r="B571" s="266"/>
      <c r="C571" s="267"/>
      <c r="D571" s="257" t="s">
        <v>260</v>
      </c>
      <c r="E571" s="268" t="s">
        <v>1</v>
      </c>
      <c r="F571" s="269" t="s">
        <v>857</v>
      </c>
      <c r="G571" s="267"/>
      <c r="H571" s="270">
        <v>6</v>
      </c>
      <c r="I571" s="271"/>
      <c r="J571" s="267"/>
      <c r="K571" s="267"/>
      <c r="L571" s="272"/>
      <c r="M571" s="273"/>
      <c r="N571" s="274"/>
      <c r="O571" s="274"/>
      <c r="P571" s="274"/>
      <c r="Q571" s="274"/>
      <c r="R571" s="274"/>
      <c r="S571" s="274"/>
      <c r="T571" s="275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76" t="s">
        <v>260</v>
      </c>
      <c r="AU571" s="276" t="s">
        <v>271</v>
      </c>
      <c r="AV571" s="14" t="s">
        <v>86</v>
      </c>
      <c r="AW571" s="14" t="s">
        <v>31</v>
      </c>
      <c r="AX571" s="14" t="s">
        <v>76</v>
      </c>
      <c r="AY571" s="276" t="s">
        <v>251</v>
      </c>
    </row>
    <row r="572" s="14" customFormat="1">
      <c r="A572" s="14"/>
      <c r="B572" s="266"/>
      <c r="C572" s="267"/>
      <c r="D572" s="257" t="s">
        <v>260</v>
      </c>
      <c r="E572" s="268" t="s">
        <v>1</v>
      </c>
      <c r="F572" s="269" t="s">
        <v>858</v>
      </c>
      <c r="G572" s="267"/>
      <c r="H572" s="270">
        <v>5</v>
      </c>
      <c r="I572" s="271"/>
      <c r="J572" s="267"/>
      <c r="K572" s="267"/>
      <c r="L572" s="272"/>
      <c r="M572" s="273"/>
      <c r="N572" s="274"/>
      <c r="O572" s="274"/>
      <c r="P572" s="274"/>
      <c r="Q572" s="274"/>
      <c r="R572" s="274"/>
      <c r="S572" s="274"/>
      <c r="T572" s="275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76" t="s">
        <v>260</v>
      </c>
      <c r="AU572" s="276" t="s">
        <v>271</v>
      </c>
      <c r="AV572" s="14" t="s">
        <v>86</v>
      </c>
      <c r="AW572" s="14" t="s">
        <v>31</v>
      </c>
      <c r="AX572" s="14" t="s">
        <v>76</v>
      </c>
      <c r="AY572" s="276" t="s">
        <v>251</v>
      </c>
    </row>
    <row r="573" s="2" customFormat="1" ht="14.4" customHeight="1">
      <c r="A573" s="39"/>
      <c r="B573" s="40"/>
      <c r="C573" s="288" t="s">
        <v>859</v>
      </c>
      <c r="D573" s="288" t="s">
        <v>295</v>
      </c>
      <c r="E573" s="289" t="s">
        <v>860</v>
      </c>
      <c r="F573" s="290" t="s">
        <v>861</v>
      </c>
      <c r="G573" s="291" t="s">
        <v>369</v>
      </c>
      <c r="H573" s="292">
        <v>11</v>
      </c>
      <c r="I573" s="293"/>
      <c r="J573" s="292">
        <f>ROUND(I573*H573,2)</f>
        <v>0</v>
      </c>
      <c r="K573" s="290" t="s">
        <v>257</v>
      </c>
      <c r="L573" s="294"/>
      <c r="M573" s="295" t="s">
        <v>1</v>
      </c>
      <c r="N573" s="296" t="s">
        <v>41</v>
      </c>
      <c r="O573" s="92"/>
      <c r="P573" s="251">
        <f>O573*H573</f>
        <v>0</v>
      </c>
      <c r="Q573" s="251">
        <v>0.012</v>
      </c>
      <c r="R573" s="251">
        <f>Q573*H573</f>
        <v>0.13200000000000001</v>
      </c>
      <c r="S573" s="251">
        <v>0</v>
      </c>
      <c r="T573" s="252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53" t="s">
        <v>298</v>
      </c>
      <c r="AT573" s="253" t="s">
        <v>295</v>
      </c>
      <c r="AU573" s="253" t="s">
        <v>271</v>
      </c>
      <c r="AY573" s="18" t="s">
        <v>251</v>
      </c>
      <c r="BE573" s="254">
        <f>IF(N573="základní",J573,0)</f>
        <v>0</v>
      </c>
      <c r="BF573" s="254">
        <f>IF(N573="snížená",J573,0)</f>
        <v>0</v>
      </c>
      <c r="BG573" s="254">
        <f>IF(N573="zákl. přenesená",J573,0)</f>
        <v>0</v>
      </c>
      <c r="BH573" s="254">
        <f>IF(N573="sníž. přenesená",J573,0)</f>
        <v>0</v>
      </c>
      <c r="BI573" s="254">
        <f>IF(N573="nulová",J573,0)</f>
        <v>0</v>
      </c>
      <c r="BJ573" s="18" t="s">
        <v>84</v>
      </c>
      <c r="BK573" s="254">
        <f>ROUND(I573*H573,2)</f>
        <v>0</v>
      </c>
      <c r="BL573" s="18" t="s">
        <v>258</v>
      </c>
      <c r="BM573" s="253" t="s">
        <v>862</v>
      </c>
    </row>
    <row r="574" s="2" customFormat="1">
      <c r="A574" s="39"/>
      <c r="B574" s="40"/>
      <c r="C574" s="41"/>
      <c r="D574" s="257" t="s">
        <v>863</v>
      </c>
      <c r="E574" s="41"/>
      <c r="F574" s="308" t="s">
        <v>864</v>
      </c>
      <c r="G574" s="41"/>
      <c r="H574" s="41"/>
      <c r="I574" s="211"/>
      <c r="J574" s="41"/>
      <c r="K574" s="41"/>
      <c r="L574" s="45"/>
      <c r="M574" s="309"/>
      <c r="N574" s="310"/>
      <c r="O574" s="92"/>
      <c r="P574" s="92"/>
      <c r="Q574" s="92"/>
      <c r="R574" s="92"/>
      <c r="S574" s="92"/>
      <c r="T574" s="93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T574" s="18" t="s">
        <v>863</v>
      </c>
      <c r="AU574" s="18" t="s">
        <v>271</v>
      </c>
    </row>
    <row r="575" s="12" customFormat="1" ht="20.88" customHeight="1">
      <c r="A575" s="12"/>
      <c r="B575" s="227"/>
      <c r="C575" s="228"/>
      <c r="D575" s="229" t="s">
        <v>75</v>
      </c>
      <c r="E575" s="241" t="s">
        <v>849</v>
      </c>
      <c r="F575" s="241" t="s">
        <v>865</v>
      </c>
      <c r="G575" s="228"/>
      <c r="H575" s="228"/>
      <c r="I575" s="231"/>
      <c r="J575" s="242">
        <f>BK575</f>
        <v>0</v>
      </c>
      <c r="K575" s="228"/>
      <c r="L575" s="233"/>
      <c r="M575" s="234"/>
      <c r="N575" s="235"/>
      <c r="O575" s="235"/>
      <c r="P575" s="236">
        <f>SUM(P576:P706)</f>
        <v>0</v>
      </c>
      <c r="Q575" s="235"/>
      <c r="R575" s="236">
        <f>SUM(R576:R706)</f>
        <v>0.000101</v>
      </c>
      <c r="S575" s="235"/>
      <c r="T575" s="237">
        <f>SUM(T576:T706)</f>
        <v>37.596650000000004</v>
      </c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R575" s="238" t="s">
        <v>84</v>
      </c>
      <c r="AT575" s="239" t="s">
        <v>75</v>
      </c>
      <c r="AU575" s="239" t="s">
        <v>86</v>
      </c>
      <c r="AY575" s="238" t="s">
        <v>251</v>
      </c>
      <c r="BK575" s="240">
        <f>SUM(BK576:BK706)</f>
        <v>0</v>
      </c>
    </row>
    <row r="576" s="2" customFormat="1" ht="14.4" customHeight="1">
      <c r="A576" s="39"/>
      <c r="B576" s="40"/>
      <c r="C576" s="243" t="s">
        <v>866</v>
      </c>
      <c r="D576" s="243" t="s">
        <v>253</v>
      </c>
      <c r="E576" s="244" t="s">
        <v>867</v>
      </c>
      <c r="F576" s="245" t="s">
        <v>868</v>
      </c>
      <c r="G576" s="246" t="s">
        <v>256</v>
      </c>
      <c r="H576" s="247">
        <v>1.8999999999999999</v>
      </c>
      <c r="I576" s="248"/>
      <c r="J576" s="247">
        <f>ROUND(I576*H576,2)</f>
        <v>0</v>
      </c>
      <c r="K576" s="245" t="s">
        <v>257</v>
      </c>
      <c r="L576" s="45"/>
      <c r="M576" s="249" t="s">
        <v>1</v>
      </c>
      <c r="N576" s="250" t="s">
        <v>41</v>
      </c>
      <c r="O576" s="92"/>
      <c r="P576" s="251">
        <f>O576*H576</f>
        <v>0</v>
      </c>
      <c r="Q576" s="251">
        <v>0</v>
      </c>
      <c r="R576" s="251">
        <f>Q576*H576</f>
        <v>0</v>
      </c>
      <c r="S576" s="251">
        <v>2.3999999999999999</v>
      </c>
      <c r="T576" s="252">
        <f>S576*H576</f>
        <v>4.5599999999999996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53" t="s">
        <v>258</v>
      </c>
      <c r="AT576" s="253" t="s">
        <v>253</v>
      </c>
      <c r="AU576" s="253" t="s">
        <v>271</v>
      </c>
      <c r="AY576" s="18" t="s">
        <v>251</v>
      </c>
      <c r="BE576" s="254">
        <f>IF(N576="základní",J576,0)</f>
        <v>0</v>
      </c>
      <c r="BF576" s="254">
        <f>IF(N576="snížená",J576,0)</f>
        <v>0</v>
      </c>
      <c r="BG576" s="254">
        <f>IF(N576="zákl. přenesená",J576,0)</f>
        <v>0</v>
      </c>
      <c r="BH576" s="254">
        <f>IF(N576="sníž. přenesená",J576,0)</f>
        <v>0</v>
      </c>
      <c r="BI576" s="254">
        <f>IF(N576="nulová",J576,0)</f>
        <v>0</v>
      </c>
      <c r="BJ576" s="18" t="s">
        <v>84</v>
      </c>
      <c r="BK576" s="254">
        <f>ROUND(I576*H576,2)</f>
        <v>0</v>
      </c>
      <c r="BL576" s="18" t="s">
        <v>258</v>
      </c>
      <c r="BM576" s="253" t="s">
        <v>869</v>
      </c>
    </row>
    <row r="577" s="13" customFormat="1">
      <c r="A577" s="13"/>
      <c r="B577" s="255"/>
      <c r="C577" s="256"/>
      <c r="D577" s="257" t="s">
        <v>260</v>
      </c>
      <c r="E577" s="258" t="s">
        <v>1</v>
      </c>
      <c r="F577" s="259" t="s">
        <v>870</v>
      </c>
      <c r="G577" s="256"/>
      <c r="H577" s="258" t="s">
        <v>1</v>
      </c>
      <c r="I577" s="260"/>
      <c r="J577" s="256"/>
      <c r="K577" s="256"/>
      <c r="L577" s="261"/>
      <c r="M577" s="262"/>
      <c r="N577" s="263"/>
      <c r="O577" s="263"/>
      <c r="P577" s="263"/>
      <c r="Q577" s="263"/>
      <c r="R577" s="263"/>
      <c r="S577" s="263"/>
      <c r="T577" s="26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65" t="s">
        <v>260</v>
      </c>
      <c r="AU577" s="265" t="s">
        <v>271</v>
      </c>
      <c r="AV577" s="13" t="s">
        <v>84</v>
      </c>
      <c r="AW577" s="13" t="s">
        <v>31</v>
      </c>
      <c r="AX577" s="13" t="s">
        <v>76</v>
      </c>
      <c r="AY577" s="265" t="s">
        <v>251</v>
      </c>
    </row>
    <row r="578" s="14" customFormat="1">
      <c r="A578" s="14"/>
      <c r="B578" s="266"/>
      <c r="C578" s="267"/>
      <c r="D578" s="257" t="s">
        <v>260</v>
      </c>
      <c r="E578" s="268" t="s">
        <v>1</v>
      </c>
      <c r="F578" s="269" t="s">
        <v>871</v>
      </c>
      <c r="G578" s="267"/>
      <c r="H578" s="270">
        <v>1.8600000000000001</v>
      </c>
      <c r="I578" s="271"/>
      <c r="J578" s="267"/>
      <c r="K578" s="267"/>
      <c r="L578" s="272"/>
      <c r="M578" s="273"/>
      <c r="N578" s="274"/>
      <c r="O578" s="274"/>
      <c r="P578" s="274"/>
      <c r="Q578" s="274"/>
      <c r="R578" s="274"/>
      <c r="S578" s="274"/>
      <c r="T578" s="275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76" t="s">
        <v>260</v>
      </c>
      <c r="AU578" s="276" t="s">
        <v>271</v>
      </c>
      <c r="AV578" s="14" t="s">
        <v>86</v>
      </c>
      <c r="AW578" s="14" t="s">
        <v>31</v>
      </c>
      <c r="AX578" s="14" t="s">
        <v>76</v>
      </c>
      <c r="AY578" s="276" t="s">
        <v>251</v>
      </c>
    </row>
    <row r="579" s="14" customFormat="1">
      <c r="A579" s="14"/>
      <c r="B579" s="266"/>
      <c r="C579" s="267"/>
      <c r="D579" s="257" t="s">
        <v>260</v>
      </c>
      <c r="E579" s="268" t="s">
        <v>1</v>
      </c>
      <c r="F579" s="269" t="s">
        <v>454</v>
      </c>
      <c r="G579" s="267"/>
      <c r="H579" s="270">
        <v>0.040000000000000001</v>
      </c>
      <c r="I579" s="271"/>
      <c r="J579" s="267"/>
      <c r="K579" s="267"/>
      <c r="L579" s="272"/>
      <c r="M579" s="273"/>
      <c r="N579" s="274"/>
      <c r="O579" s="274"/>
      <c r="P579" s="274"/>
      <c r="Q579" s="274"/>
      <c r="R579" s="274"/>
      <c r="S579" s="274"/>
      <c r="T579" s="275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76" t="s">
        <v>260</v>
      </c>
      <c r="AU579" s="276" t="s">
        <v>271</v>
      </c>
      <c r="AV579" s="14" t="s">
        <v>86</v>
      </c>
      <c r="AW579" s="14" t="s">
        <v>31</v>
      </c>
      <c r="AX579" s="14" t="s">
        <v>76</v>
      </c>
      <c r="AY579" s="276" t="s">
        <v>251</v>
      </c>
    </row>
    <row r="580" s="15" customFormat="1">
      <c r="A580" s="15"/>
      <c r="B580" s="277"/>
      <c r="C580" s="278"/>
      <c r="D580" s="257" t="s">
        <v>260</v>
      </c>
      <c r="E580" s="279" t="s">
        <v>1</v>
      </c>
      <c r="F580" s="280" t="s">
        <v>264</v>
      </c>
      <c r="G580" s="278"/>
      <c r="H580" s="281">
        <v>1.8999999999999999</v>
      </c>
      <c r="I580" s="282"/>
      <c r="J580" s="278"/>
      <c r="K580" s="278"/>
      <c r="L580" s="283"/>
      <c r="M580" s="284"/>
      <c r="N580" s="285"/>
      <c r="O580" s="285"/>
      <c r="P580" s="285"/>
      <c r="Q580" s="285"/>
      <c r="R580" s="285"/>
      <c r="S580" s="285"/>
      <c r="T580" s="286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87" t="s">
        <v>260</v>
      </c>
      <c r="AU580" s="287" t="s">
        <v>271</v>
      </c>
      <c r="AV580" s="15" t="s">
        <v>258</v>
      </c>
      <c r="AW580" s="15" t="s">
        <v>31</v>
      </c>
      <c r="AX580" s="15" t="s">
        <v>84</v>
      </c>
      <c r="AY580" s="287" t="s">
        <v>251</v>
      </c>
    </row>
    <row r="581" s="2" customFormat="1" ht="14.4" customHeight="1">
      <c r="A581" s="39"/>
      <c r="B581" s="40"/>
      <c r="C581" s="243" t="s">
        <v>872</v>
      </c>
      <c r="D581" s="243" t="s">
        <v>253</v>
      </c>
      <c r="E581" s="244" t="s">
        <v>873</v>
      </c>
      <c r="F581" s="245" t="s">
        <v>874</v>
      </c>
      <c r="G581" s="246" t="s">
        <v>149</v>
      </c>
      <c r="H581" s="247">
        <v>8</v>
      </c>
      <c r="I581" s="248"/>
      <c r="J581" s="247">
        <f>ROUND(I581*H581,2)</f>
        <v>0</v>
      </c>
      <c r="K581" s="245" t="s">
        <v>257</v>
      </c>
      <c r="L581" s="45"/>
      <c r="M581" s="249" t="s">
        <v>1</v>
      </c>
      <c r="N581" s="250" t="s">
        <v>41</v>
      </c>
      <c r="O581" s="92"/>
      <c r="P581" s="251">
        <f>O581*H581</f>
        <v>0</v>
      </c>
      <c r="Q581" s="251">
        <v>0</v>
      </c>
      <c r="R581" s="251">
        <f>Q581*H581</f>
        <v>0</v>
      </c>
      <c r="S581" s="251">
        <v>0.128</v>
      </c>
      <c r="T581" s="252">
        <f>S581*H581</f>
        <v>1.024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53" t="s">
        <v>258</v>
      </c>
      <c r="AT581" s="253" t="s">
        <v>253</v>
      </c>
      <c r="AU581" s="253" t="s">
        <v>271</v>
      </c>
      <c r="AY581" s="18" t="s">
        <v>251</v>
      </c>
      <c r="BE581" s="254">
        <f>IF(N581="základní",J581,0)</f>
        <v>0</v>
      </c>
      <c r="BF581" s="254">
        <f>IF(N581="snížená",J581,0)</f>
        <v>0</v>
      </c>
      <c r="BG581" s="254">
        <f>IF(N581="zákl. přenesená",J581,0)</f>
        <v>0</v>
      </c>
      <c r="BH581" s="254">
        <f>IF(N581="sníž. přenesená",J581,0)</f>
        <v>0</v>
      </c>
      <c r="BI581" s="254">
        <f>IF(N581="nulová",J581,0)</f>
        <v>0</v>
      </c>
      <c r="BJ581" s="18" t="s">
        <v>84</v>
      </c>
      <c r="BK581" s="254">
        <f>ROUND(I581*H581,2)</f>
        <v>0</v>
      </c>
      <c r="BL581" s="18" t="s">
        <v>258</v>
      </c>
      <c r="BM581" s="253" t="s">
        <v>875</v>
      </c>
    </row>
    <row r="582" s="13" customFormat="1">
      <c r="A582" s="13"/>
      <c r="B582" s="255"/>
      <c r="C582" s="256"/>
      <c r="D582" s="257" t="s">
        <v>260</v>
      </c>
      <c r="E582" s="258" t="s">
        <v>1</v>
      </c>
      <c r="F582" s="259" t="s">
        <v>876</v>
      </c>
      <c r="G582" s="256"/>
      <c r="H582" s="258" t="s">
        <v>1</v>
      </c>
      <c r="I582" s="260"/>
      <c r="J582" s="256"/>
      <c r="K582" s="256"/>
      <c r="L582" s="261"/>
      <c r="M582" s="262"/>
      <c r="N582" s="263"/>
      <c r="O582" s="263"/>
      <c r="P582" s="263"/>
      <c r="Q582" s="263"/>
      <c r="R582" s="263"/>
      <c r="S582" s="263"/>
      <c r="T582" s="264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65" t="s">
        <v>260</v>
      </c>
      <c r="AU582" s="265" t="s">
        <v>271</v>
      </c>
      <c r="AV582" s="13" t="s">
        <v>84</v>
      </c>
      <c r="AW582" s="13" t="s">
        <v>31</v>
      </c>
      <c r="AX582" s="13" t="s">
        <v>76</v>
      </c>
      <c r="AY582" s="265" t="s">
        <v>251</v>
      </c>
    </row>
    <row r="583" s="13" customFormat="1">
      <c r="A583" s="13"/>
      <c r="B583" s="255"/>
      <c r="C583" s="256"/>
      <c r="D583" s="257" t="s">
        <v>260</v>
      </c>
      <c r="E583" s="258" t="s">
        <v>1</v>
      </c>
      <c r="F583" s="259" t="s">
        <v>463</v>
      </c>
      <c r="G583" s="256"/>
      <c r="H583" s="258" t="s">
        <v>1</v>
      </c>
      <c r="I583" s="260"/>
      <c r="J583" s="256"/>
      <c r="K583" s="256"/>
      <c r="L583" s="261"/>
      <c r="M583" s="262"/>
      <c r="N583" s="263"/>
      <c r="O583" s="263"/>
      <c r="P583" s="263"/>
      <c r="Q583" s="263"/>
      <c r="R583" s="263"/>
      <c r="S583" s="263"/>
      <c r="T583" s="264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65" t="s">
        <v>260</v>
      </c>
      <c r="AU583" s="265" t="s">
        <v>271</v>
      </c>
      <c r="AV583" s="13" t="s">
        <v>84</v>
      </c>
      <c r="AW583" s="13" t="s">
        <v>31</v>
      </c>
      <c r="AX583" s="13" t="s">
        <v>76</v>
      </c>
      <c r="AY583" s="265" t="s">
        <v>251</v>
      </c>
    </row>
    <row r="584" s="14" customFormat="1">
      <c r="A584" s="14"/>
      <c r="B584" s="266"/>
      <c r="C584" s="267"/>
      <c r="D584" s="257" t="s">
        <v>260</v>
      </c>
      <c r="E584" s="268" t="s">
        <v>1</v>
      </c>
      <c r="F584" s="269" t="s">
        <v>877</v>
      </c>
      <c r="G584" s="267"/>
      <c r="H584" s="270">
        <v>3.6299999999999999</v>
      </c>
      <c r="I584" s="271"/>
      <c r="J584" s="267"/>
      <c r="K584" s="267"/>
      <c r="L584" s="272"/>
      <c r="M584" s="273"/>
      <c r="N584" s="274"/>
      <c r="O584" s="274"/>
      <c r="P584" s="274"/>
      <c r="Q584" s="274"/>
      <c r="R584" s="274"/>
      <c r="S584" s="274"/>
      <c r="T584" s="275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76" t="s">
        <v>260</v>
      </c>
      <c r="AU584" s="276" t="s">
        <v>271</v>
      </c>
      <c r="AV584" s="14" t="s">
        <v>86</v>
      </c>
      <c r="AW584" s="14" t="s">
        <v>31</v>
      </c>
      <c r="AX584" s="14" t="s">
        <v>76</v>
      </c>
      <c r="AY584" s="276" t="s">
        <v>251</v>
      </c>
    </row>
    <row r="585" s="13" customFormat="1">
      <c r="A585" s="13"/>
      <c r="B585" s="255"/>
      <c r="C585" s="256"/>
      <c r="D585" s="257" t="s">
        <v>260</v>
      </c>
      <c r="E585" s="258" t="s">
        <v>1</v>
      </c>
      <c r="F585" s="259" t="s">
        <v>878</v>
      </c>
      <c r="G585" s="256"/>
      <c r="H585" s="258" t="s">
        <v>1</v>
      </c>
      <c r="I585" s="260"/>
      <c r="J585" s="256"/>
      <c r="K585" s="256"/>
      <c r="L585" s="261"/>
      <c r="M585" s="262"/>
      <c r="N585" s="263"/>
      <c r="O585" s="263"/>
      <c r="P585" s="263"/>
      <c r="Q585" s="263"/>
      <c r="R585" s="263"/>
      <c r="S585" s="263"/>
      <c r="T585" s="26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65" t="s">
        <v>260</v>
      </c>
      <c r="AU585" s="265" t="s">
        <v>271</v>
      </c>
      <c r="AV585" s="13" t="s">
        <v>84</v>
      </c>
      <c r="AW585" s="13" t="s">
        <v>31</v>
      </c>
      <c r="AX585" s="13" t="s">
        <v>76</v>
      </c>
      <c r="AY585" s="265" t="s">
        <v>251</v>
      </c>
    </row>
    <row r="586" s="13" customFormat="1">
      <c r="A586" s="13"/>
      <c r="B586" s="255"/>
      <c r="C586" s="256"/>
      <c r="D586" s="257" t="s">
        <v>260</v>
      </c>
      <c r="E586" s="258" t="s">
        <v>1</v>
      </c>
      <c r="F586" s="259" t="s">
        <v>879</v>
      </c>
      <c r="G586" s="256"/>
      <c r="H586" s="258" t="s">
        <v>1</v>
      </c>
      <c r="I586" s="260"/>
      <c r="J586" s="256"/>
      <c r="K586" s="256"/>
      <c r="L586" s="261"/>
      <c r="M586" s="262"/>
      <c r="N586" s="263"/>
      <c r="O586" s="263"/>
      <c r="P586" s="263"/>
      <c r="Q586" s="263"/>
      <c r="R586" s="263"/>
      <c r="S586" s="263"/>
      <c r="T586" s="26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65" t="s">
        <v>260</v>
      </c>
      <c r="AU586" s="265" t="s">
        <v>271</v>
      </c>
      <c r="AV586" s="13" t="s">
        <v>84</v>
      </c>
      <c r="AW586" s="13" t="s">
        <v>31</v>
      </c>
      <c r="AX586" s="13" t="s">
        <v>76</v>
      </c>
      <c r="AY586" s="265" t="s">
        <v>251</v>
      </c>
    </row>
    <row r="587" s="14" customFormat="1">
      <c r="A587" s="14"/>
      <c r="B587" s="266"/>
      <c r="C587" s="267"/>
      <c r="D587" s="257" t="s">
        <v>260</v>
      </c>
      <c r="E587" s="268" t="s">
        <v>1</v>
      </c>
      <c r="F587" s="269" t="s">
        <v>880</v>
      </c>
      <c r="G587" s="267"/>
      <c r="H587" s="270">
        <v>1.6200000000000001</v>
      </c>
      <c r="I587" s="271"/>
      <c r="J587" s="267"/>
      <c r="K587" s="267"/>
      <c r="L587" s="272"/>
      <c r="M587" s="273"/>
      <c r="N587" s="274"/>
      <c r="O587" s="274"/>
      <c r="P587" s="274"/>
      <c r="Q587" s="274"/>
      <c r="R587" s="274"/>
      <c r="S587" s="274"/>
      <c r="T587" s="275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76" t="s">
        <v>260</v>
      </c>
      <c r="AU587" s="276" t="s">
        <v>271</v>
      </c>
      <c r="AV587" s="14" t="s">
        <v>86</v>
      </c>
      <c r="AW587" s="14" t="s">
        <v>31</v>
      </c>
      <c r="AX587" s="14" t="s">
        <v>76</v>
      </c>
      <c r="AY587" s="276" t="s">
        <v>251</v>
      </c>
    </row>
    <row r="588" s="13" customFormat="1">
      <c r="A588" s="13"/>
      <c r="B588" s="255"/>
      <c r="C588" s="256"/>
      <c r="D588" s="257" t="s">
        <v>260</v>
      </c>
      <c r="E588" s="258" t="s">
        <v>1</v>
      </c>
      <c r="F588" s="259" t="s">
        <v>881</v>
      </c>
      <c r="G588" s="256"/>
      <c r="H588" s="258" t="s">
        <v>1</v>
      </c>
      <c r="I588" s="260"/>
      <c r="J588" s="256"/>
      <c r="K588" s="256"/>
      <c r="L588" s="261"/>
      <c r="M588" s="262"/>
      <c r="N588" s="263"/>
      <c r="O588" s="263"/>
      <c r="P588" s="263"/>
      <c r="Q588" s="263"/>
      <c r="R588" s="263"/>
      <c r="S588" s="263"/>
      <c r="T588" s="264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65" t="s">
        <v>260</v>
      </c>
      <c r="AU588" s="265" t="s">
        <v>271</v>
      </c>
      <c r="AV588" s="13" t="s">
        <v>84</v>
      </c>
      <c r="AW588" s="13" t="s">
        <v>31</v>
      </c>
      <c r="AX588" s="13" t="s">
        <v>76</v>
      </c>
      <c r="AY588" s="265" t="s">
        <v>251</v>
      </c>
    </row>
    <row r="589" s="14" customFormat="1">
      <c r="A589" s="14"/>
      <c r="B589" s="266"/>
      <c r="C589" s="267"/>
      <c r="D589" s="257" t="s">
        <v>260</v>
      </c>
      <c r="E589" s="268" t="s">
        <v>1</v>
      </c>
      <c r="F589" s="269" t="s">
        <v>882</v>
      </c>
      <c r="G589" s="267"/>
      <c r="H589" s="270">
        <v>0.089999999999999997</v>
      </c>
      <c r="I589" s="271"/>
      <c r="J589" s="267"/>
      <c r="K589" s="267"/>
      <c r="L589" s="272"/>
      <c r="M589" s="273"/>
      <c r="N589" s="274"/>
      <c r="O589" s="274"/>
      <c r="P589" s="274"/>
      <c r="Q589" s="274"/>
      <c r="R589" s="274"/>
      <c r="S589" s="274"/>
      <c r="T589" s="275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76" t="s">
        <v>260</v>
      </c>
      <c r="AU589" s="276" t="s">
        <v>271</v>
      </c>
      <c r="AV589" s="14" t="s">
        <v>86</v>
      </c>
      <c r="AW589" s="14" t="s">
        <v>31</v>
      </c>
      <c r="AX589" s="14" t="s">
        <v>76</v>
      </c>
      <c r="AY589" s="276" t="s">
        <v>251</v>
      </c>
    </row>
    <row r="590" s="13" customFormat="1">
      <c r="A590" s="13"/>
      <c r="B590" s="255"/>
      <c r="C590" s="256"/>
      <c r="D590" s="257" t="s">
        <v>260</v>
      </c>
      <c r="E590" s="258" t="s">
        <v>1</v>
      </c>
      <c r="F590" s="259" t="s">
        <v>409</v>
      </c>
      <c r="G590" s="256"/>
      <c r="H590" s="258" t="s">
        <v>1</v>
      </c>
      <c r="I590" s="260"/>
      <c r="J590" s="256"/>
      <c r="K590" s="256"/>
      <c r="L590" s="261"/>
      <c r="M590" s="262"/>
      <c r="N590" s="263"/>
      <c r="O590" s="263"/>
      <c r="P590" s="263"/>
      <c r="Q590" s="263"/>
      <c r="R590" s="263"/>
      <c r="S590" s="263"/>
      <c r="T590" s="26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65" t="s">
        <v>260</v>
      </c>
      <c r="AU590" s="265" t="s">
        <v>271</v>
      </c>
      <c r="AV590" s="13" t="s">
        <v>84</v>
      </c>
      <c r="AW590" s="13" t="s">
        <v>31</v>
      </c>
      <c r="AX590" s="13" t="s">
        <v>76</v>
      </c>
      <c r="AY590" s="265" t="s">
        <v>251</v>
      </c>
    </row>
    <row r="591" s="14" customFormat="1">
      <c r="A591" s="14"/>
      <c r="B591" s="266"/>
      <c r="C591" s="267"/>
      <c r="D591" s="257" t="s">
        <v>260</v>
      </c>
      <c r="E591" s="268" t="s">
        <v>1</v>
      </c>
      <c r="F591" s="269" t="s">
        <v>883</v>
      </c>
      <c r="G591" s="267"/>
      <c r="H591" s="270">
        <v>0.40000000000000002</v>
      </c>
      <c r="I591" s="271"/>
      <c r="J591" s="267"/>
      <c r="K591" s="267"/>
      <c r="L591" s="272"/>
      <c r="M591" s="273"/>
      <c r="N591" s="274"/>
      <c r="O591" s="274"/>
      <c r="P591" s="274"/>
      <c r="Q591" s="274"/>
      <c r="R591" s="274"/>
      <c r="S591" s="274"/>
      <c r="T591" s="275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76" t="s">
        <v>260</v>
      </c>
      <c r="AU591" s="276" t="s">
        <v>271</v>
      </c>
      <c r="AV591" s="14" t="s">
        <v>86</v>
      </c>
      <c r="AW591" s="14" t="s">
        <v>31</v>
      </c>
      <c r="AX591" s="14" t="s">
        <v>76</v>
      </c>
      <c r="AY591" s="276" t="s">
        <v>251</v>
      </c>
    </row>
    <row r="592" s="13" customFormat="1">
      <c r="A592" s="13"/>
      <c r="B592" s="255"/>
      <c r="C592" s="256"/>
      <c r="D592" s="257" t="s">
        <v>260</v>
      </c>
      <c r="E592" s="258" t="s">
        <v>1</v>
      </c>
      <c r="F592" s="259" t="s">
        <v>884</v>
      </c>
      <c r="G592" s="256"/>
      <c r="H592" s="258" t="s">
        <v>1</v>
      </c>
      <c r="I592" s="260"/>
      <c r="J592" s="256"/>
      <c r="K592" s="256"/>
      <c r="L592" s="261"/>
      <c r="M592" s="262"/>
      <c r="N592" s="263"/>
      <c r="O592" s="263"/>
      <c r="P592" s="263"/>
      <c r="Q592" s="263"/>
      <c r="R592" s="263"/>
      <c r="S592" s="263"/>
      <c r="T592" s="264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65" t="s">
        <v>260</v>
      </c>
      <c r="AU592" s="265" t="s">
        <v>271</v>
      </c>
      <c r="AV592" s="13" t="s">
        <v>84</v>
      </c>
      <c r="AW592" s="13" t="s">
        <v>31</v>
      </c>
      <c r="AX592" s="13" t="s">
        <v>76</v>
      </c>
      <c r="AY592" s="265" t="s">
        <v>251</v>
      </c>
    </row>
    <row r="593" s="14" customFormat="1">
      <c r="A593" s="14"/>
      <c r="B593" s="266"/>
      <c r="C593" s="267"/>
      <c r="D593" s="257" t="s">
        <v>260</v>
      </c>
      <c r="E593" s="268" t="s">
        <v>1</v>
      </c>
      <c r="F593" s="269" t="s">
        <v>885</v>
      </c>
      <c r="G593" s="267"/>
      <c r="H593" s="270">
        <v>0.40000000000000002</v>
      </c>
      <c r="I593" s="271"/>
      <c r="J593" s="267"/>
      <c r="K593" s="267"/>
      <c r="L593" s="272"/>
      <c r="M593" s="273"/>
      <c r="N593" s="274"/>
      <c r="O593" s="274"/>
      <c r="P593" s="274"/>
      <c r="Q593" s="274"/>
      <c r="R593" s="274"/>
      <c r="S593" s="274"/>
      <c r="T593" s="275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76" t="s">
        <v>260</v>
      </c>
      <c r="AU593" s="276" t="s">
        <v>271</v>
      </c>
      <c r="AV593" s="14" t="s">
        <v>86</v>
      </c>
      <c r="AW593" s="14" t="s">
        <v>31</v>
      </c>
      <c r="AX593" s="14" t="s">
        <v>76</v>
      </c>
      <c r="AY593" s="276" t="s">
        <v>251</v>
      </c>
    </row>
    <row r="594" s="13" customFormat="1">
      <c r="A594" s="13"/>
      <c r="B594" s="255"/>
      <c r="C594" s="256"/>
      <c r="D594" s="257" t="s">
        <v>260</v>
      </c>
      <c r="E594" s="258" t="s">
        <v>1</v>
      </c>
      <c r="F594" s="259" t="s">
        <v>886</v>
      </c>
      <c r="G594" s="256"/>
      <c r="H594" s="258" t="s">
        <v>1</v>
      </c>
      <c r="I594" s="260"/>
      <c r="J594" s="256"/>
      <c r="K594" s="256"/>
      <c r="L594" s="261"/>
      <c r="M594" s="262"/>
      <c r="N594" s="263"/>
      <c r="O594" s="263"/>
      <c r="P594" s="263"/>
      <c r="Q594" s="263"/>
      <c r="R594" s="263"/>
      <c r="S594" s="263"/>
      <c r="T594" s="26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65" t="s">
        <v>260</v>
      </c>
      <c r="AU594" s="265" t="s">
        <v>271</v>
      </c>
      <c r="AV594" s="13" t="s">
        <v>84</v>
      </c>
      <c r="AW594" s="13" t="s">
        <v>31</v>
      </c>
      <c r="AX594" s="13" t="s">
        <v>76</v>
      </c>
      <c r="AY594" s="265" t="s">
        <v>251</v>
      </c>
    </row>
    <row r="595" s="14" customFormat="1">
      <c r="A595" s="14"/>
      <c r="B595" s="266"/>
      <c r="C595" s="267"/>
      <c r="D595" s="257" t="s">
        <v>260</v>
      </c>
      <c r="E595" s="268" t="s">
        <v>1</v>
      </c>
      <c r="F595" s="269" t="s">
        <v>887</v>
      </c>
      <c r="G595" s="267"/>
      <c r="H595" s="270">
        <v>1.8200000000000001</v>
      </c>
      <c r="I595" s="271"/>
      <c r="J595" s="267"/>
      <c r="K595" s="267"/>
      <c r="L595" s="272"/>
      <c r="M595" s="273"/>
      <c r="N595" s="274"/>
      <c r="O595" s="274"/>
      <c r="P595" s="274"/>
      <c r="Q595" s="274"/>
      <c r="R595" s="274"/>
      <c r="S595" s="274"/>
      <c r="T595" s="275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76" t="s">
        <v>260</v>
      </c>
      <c r="AU595" s="276" t="s">
        <v>271</v>
      </c>
      <c r="AV595" s="14" t="s">
        <v>86</v>
      </c>
      <c r="AW595" s="14" t="s">
        <v>31</v>
      </c>
      <c r="AX595" s="14" t="s">
        <v>76</v>
      </c>
      <c r="AY595" s="276" t="s">
        <v>251</v>
      </c>
    </row>
    <row r="596" s="14" customFormat="1">
      <c r="A596" s="14"/>
      <c r="B596" s="266"/>
      <c r="C596" s="267"/>
      <c r="D596" s="257" t="s">
        <v>260</v>
      </c>
      <c r="E596" s="268" t="s">
        <v>1</v>
      </c>
      <c r="F596" s="269" t="s">
        <v>454</v>
      </c>
      <c r="G596" s="267"/>
      <c r="H596" s="270">
        <v>0.040000000000000001</v>
      </c>
      <c r="I596" s="271"/>
      <c r="J596" s="267"/>
      <c r="K596" s="267"/>
      <c r="L596" s="272"/>
      <c r="M596" s="273"/>
      <c r="N596" s="274"/>
      <c r="O596" s="274"/>
      <c r="P596" s="274"/>
      <c r="Q596" s="274"/>
      <c r="R596" s="274"/>
      <c r="S596" s="274"/>
      <c r="T596" s="275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76" t="s">
        <v>260</v>
      </c>
      <c r="AU596" s="276" t="s">
        <v>271</v>
      </c>
      <c r="AV596" s="14" t="s">
        <v>86</v>
      </c>
      <c r="AW596" s="14" t="s">
        <v>31</v>
      </c>
      <c r="AX596" s="14" t="s">
        <v>76</v>
      </c>
      <c r="AY596" s="276" t="s">
        <v>251</v>
      </c>
    </row>
    <row r="597" s="15" customFormat="1">
      <c r="A597" s="15"/>
      <c r="B597" s="277"/>
      <c r="C597" s="278"/>
      <c r="D597" s="257" t="s">
        <v>260</v>
      </c>
      <c r="E597" s="279" t="s">
        <v>1</v>
      </c>
      <c r="F597" s="280" t="s">
        <v>264</v>
      </c>
      <c r="G597" s="278"/>
      <c r="H597" s="281">
        <v>8</v>
      </c>
      <c r="I597" s="282"/>
      <c r="J597" s="278"/>
      <c r="K597" s="278"/>
      <c r="L597" s="283"/>
      <c r="M597" s="284"/>
      <c r="N597" s="285"/>
      <c r="O597" s="285"/>
      <c r="P597" s="285"/>
      <c r="Q597" s="285"/>
      <c r="R597" s="285"/>
      <c r="S597" s="285"/>
      <c r="T597" s="286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87" t="s">
        <v>260</v>
      </c>
      <c r="AU597" s="287" t="s">
        <v>271</v>
      </c>
      <c r="AV597" s="15" t="s">
        <v>258</v>
      </c>
      <c r="AW597" s="15" t="s">
        <v>31</v>
      </c>
      <c r="AX597" s="15" t="s">
        <v>84</v>
      </c>
      <c r="AY597" s="287" t="s">
        <v>251</v>
      </c>
    </row>
    <row r="598" s="2" customFormat="1" ht="14.4" customHeight="1">
      <c r="A598" s="39"/>
      <c r="B598" s="40"/>
      <c r="C598" s="243" t="s">
        <v>888</v>
      </c>
      <c r="D598" s="243" t="s">
        <v>253</v>
      </c>
      <c r="E598" s="244" t="s">
        <v>889</v>
      </c>
      <c r="F598" s="245" t="s">
        <v>890</v>
      </c>
      <c r="G598" s="246" t="s">
        <v>149</v>
      </c>
      <c r="H598" s="247">
        <v>1.5</v>
      </c>
      <c r="I598" s="248"/>
      <c r="J598" s="247">
        <f>ROUND(I598*H598,2)</f>
        <v>0</v>
      </c>
      <c r="K598" s="245" t="s">
        <v>1</v>
      </c>
      <c r="L598" s="45"/>
      <c r="M598" s="249" t="s">
        <v>1</v>
      </c>
      <c r="N598" s="250" t="s">
        <v>41</v>
      </c>
      <c r="O598" s="92"/>
      <c r="P598" s="251">
        <f>O598*H598</f>
        <v>0</v>
      </c>
      <c r="Q598" s="251">
        <v>0</v>
      </c>
      <c r="R598" s="251">
        <f>Q598*H598</f>
        <v>0</v>
      </c>
      <c r="S598" s="251">
        <v>0.80000000000000004</v>
      </c>
      <c r="T598" s="252">
        <f>S598*H598</f>
        <v>1.2000000000000002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53" t="s">
        <v>258</v>
      </c>
      <c r="AT598" s="253" t="s">
        <v>253</v>
      </c>
      <c r="AU598" s="253" t="s">
        <v>271</v>
      </c>
      <c r="AY598" s="18" t="s">
        <v>251</v>
      </c>
      <c r="BE598" s="254">
        <f>IF(N598="základní",J598,0)</f>
        <v>0</v>
      </c>
      <c r="BF598" s="254">
        <f>IF(N598="snížená",J598,0)</f>
        <v>0</v>
      </c>
      <c r="BG598" s="254">
        <f>IF(N598="zákl. přenesená",J598,0)</f>
        <v>0</v>
      </c>
      <c r="BH598" s="254">
        <f>IF(N598="sníž. přenesená",J598,0)</f>
        <v>0</v>
      </c>
      <c r="BI598" s="254">
        <f>IF(N598="nulová",J598,0)</f>
        <v>0</v>
      </c>
      <c r="BJ598" s="18" t="s">
        <v>84</v>
      </c>
      <c r="BK598" s="254">
        <f>ROUND(I598*H598,2)</f>
        <v>0</v>
      </c>
      <c r="BL598" s="18" t="s">
        <v>258</v>
      </c>
      <c r="BM598" s="253" t="s">
        <v>891</v>
      </c>
    </row>
    <row r="599" s="13" customFormat="1">
      <c r="A599" s="13"/>
      <c r="B599" s="255"/>
      <c r="C599" s="256"/>
      <c r="D599" s="257" t="s">
        <v>260</v>
      </c>
      <c r="E599" s="258" t="s">
        <v>1</v>
      </c>
      <c r="F599" s="259" t="s">
        <v>892</v>
      </c>
      <c r="G599" s="256"/>
      <c r="H599" s="258" t="s">
        <v>1</v>
      </c>
      <c r="I599" s="260"/>
      <c r="J599" s="256"/>
      <c r="K599" s="256"/>
      <c r="L599" s="261"/>
      <c r="M599" s="262"/>
      <c r="N599" s="263"/>
      <c r="O599" s="263"/>
      <c r="P599" s="263"/>
      <c r="Q599" s="263"/>
      <c r="R599" s="263"/>
      <c r="S599" s="263"/>
      <c r="T599" s="264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65" t="s">
        <v>260</v>
      </c>
      <c r="AU599" s="265" t="s">
        <v>271</v>
      </c>
      <c r="AV599" s="13" t="s">
        <v>84</v>
      </c>
      <c r="AW599" s="13" t="s">
        <v>31</v>
      </c>
      <c r="AX599" s="13" t="s">
        <v>76</v>
      </c>
      <c r="AY599" s="265" t="s">
        <v>251</v>
      </c>
    </row>
    <row r="600" s="14" customFormat="1">
      <c r="A600" s="14"/>
      <c r="B600" s="266"/>
      <c r="C600" s="267"/>
      <c r="D600" s="257" t="s">
        <v>260</v>
      </c>
      <c r="E600" s="268" t="s">
        <v>1</v>
      </c>
      <c r="F600" s="269" t="s">
        <v>893</v>
      </c>
      <c r="G600" s="267"/>
      <c r="H600" s="270">
        <v>1.01</v>
      </c>
      <c r="I600" s="271"/>
      <c r="J600" s="267"/>
      <c r="K600" s="267"/>
      <c r="L600" s="272"/>
      <c r="M600" s="273"/>
      <c r="N600" s="274"/>
      <c r="O600" s="274"/>
      <c r="P600" s="274"/>
      <c r="Q600" s="274"/>
      <c r="R600" s="274"/>
      <c r="S600" s="274"/>
      <c r="T600" s="275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76" t="s">
        <v>260</v>
      </c>
      <c r="AU600" s="276" t="s">
        <v>271</v>
      </c>
      <c r="AV600" s="14" t="s">
        <v>86</v>
      </c>
      <c r="AW600" s="14" t="s">
        <v>31</v>
      </c>
      <c r="AX600" s="14" t="s">
        <v>76</v>
      </c>
      <c r="AY600" s="276" t="s">
        <v>251</v>
      </c>
    </row>
    <row r="601" s="13" customFormat="1">
      <c r="A601" s="13"/>
      <c r="B601" s="255"/>
      <c r="C601" s="256"/>
      <c r="D601" s="257" t="s">
        <v>260</v>
      </c>
      <c r="E601" s="258" t="s">
        <v>1</v>
      </c>
      <c r="F601" s="259" t="s">
        <v>409</v>
      </c>
      <c r="G601" s="256"/>
      <c r="H601" s="258" t="s">
        <v>1</v>
      </c>
      <c r="I601" s="260"/>
      <c r="J601" s="256"/>
      <c r="K601" s="256"/>
      <c r="L601" s="261"/>
      <c r="M601" s="262"/>
      <c r="N601" s="263"/>
      <c r="O601" s="263"/>
      <c r="P601" s="263"/>
      <c r="Q601" s="263"/>
      <c r="R601" s="263"/>
      <c r="S601" s="263"/>
      <c r="T601" s="264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65" t="s">
        <v>260</v>
      </c>
      <c r="AU601" s="265" t="s">
        <v>271</v>
      </c>
      <c r="AV601" s="13" t="s">
        <v>84</v>
      </c>
      <c r="AW601" s="13" t="s">
        <v>31</v>
      </c>
      <c r="AX601" s="13" t="s">
        <v>76</v>
      </c>
      <c r="AY601" s="265" t="s">
        <v>251</v>
      </c>
    </row>
    <row r="602" s="14" customFormat="1">
      <c r="A602" s="14"/>
      <c r="B602" s="266"/>
      <c r="C602" s="267"/>
      <c r="D602" s="257" t="s">
        <v>260</v>
      </c>
      <c r="E602" s="268" t="s">
        <v>1</v>
      </c>
      <c r="F602" s="269" t="s">
        <v>894</v>
      </c>
      <c r="G602" s="267"/>
      <c r="H602" s="270">
        <v>0.48999999999999999</v>
      </c>
      <c r="I602" s="271"/>
      <c r="J602" s="267"/>
      <c r="K602" s="267"/>
      <c r="L602" s="272"/>
      <c r="M602" s="273"/>
      <c r="N602" s="274"/>
      <c r="O602" s="274"/>
      <c r="P602" s="274"/>
      <c r="Q602" s="274"/>
      <c r="R602" s="274"/>
      <c r="S602" s="274"/>
      <c r="T602" s="275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76" t="s">
        <v>260</v>
      </c>
      <c r="AU602" s="276" t="s">
        <v>271</v>
      </c>
      <c r="AV602" s="14" t="s">
        <v>86</v>
      </c>
      <c r="AW602" s="14" t="s">
        <v>31</v>
      </c>
      <c r="AX602" s="14" t="s">
        <v>76</v>
      </c>
      <c r="AY602" s="276" t="s">
        <v>251</v>
      </c>
    </row>
    <row r="603" s="15" customFormat="1">
      <c r="A603" s="15"/>
      <c r="B603" s="277"/>
      <c r="C603" s="278"/>
      <c r="D603" s="257" t="s">
        <v>260</v>
      </c>
      <c r="E603" s="279" t="s">
        <v>1</v>
      </c>
      <c r="F603" s="280" t="s">
        <v>264</v>
      </c>
      <c r="G603" s="278"/>
      <c r="H603" s="281">
        <v>1.5</v>
      </c>
      <c r="I603" s="282"/>
      <c r="J603" s="278"/>
      <c r="K603" s="278"/>
      <c r="L603" s="283"/>
      <c r="M603" s="284"/>
      <c r="N603" s="285"/>
      <c r="O603" s="285"/>
      <c r="P603" s="285"/>
      <c r="Q603" s="285"/>
      <c r="R603" s="285"/>
      <c r="S603" s="285"/>
      <c r="T603" s="286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87" t="s">
        <v>260</v>
      </c>
      <c r="AU603" s="287" t="s">
        <v>271</v>
      </c>
      <c r="AV603" s="15" t="s">
        <v>258</v>
      </c>
      <c r="AW603" s="15" t="s">
        <v>31</v>
      </c>
      <c r="AX603" s="15" t="s">
        <v>84</v>
      </c>
      <c r="AY603" s="287" t="s">
        <v>251</v>
      </c>
    </row>
    <row r="604" s="2" customFormat="1" ht="19.8" customHeight="1">
      <c r="A604" s="39"/>
      <c r="B604" s="40"/>
      <c r="C604" s="243" t="s">
        <v>895</v>
      </c>
      <c r="D604" s="243" t="s">
        <v>253</v>
      </c>
      <c r="E604" s="244" t="s">
        <v>896</v>
      </c>
      <c r="F604" s="245" t="s">
        <v>897</v>
      </c>
      <c r="G604" s="246" t="s">
        <v>256</v>
      </c>
      <c r="H604" s="247">
        <v>4</v>
      </c>
      <c r="I604" s="248"/>
      <c r="J604" s="247">
        <f>ROUND(I604*H604,2)</f>
        <v>0</v>
      </c>
      <c r="K604" s="245" t="s">
        <v>257</v>
      </c>
      <c r="L604" s="45"/>
      <c r="M604" s="249" t="s">
        <v>1</v>
      </c>
      <c r="N604" s="250" t="s">
        <v>41</v>
      </c>
      <c r="O604" s="92"/>
      <c r="P604" s="251">
        <f>O604*H604</f>
        <v>0</v>
      </c>
      <c r="Q604" s="251">
        <v>0</v>
      </c>
      <c r="R604" s="251">
        <f>Q604*H604</f>
        <v>0</v>
      </c>
      <c r="S604" s="251">
        <v>2.2000000000000002</v>
      </c>
      <c r="T604" s="252">
        <f>S604*H604</f>
        <v>8.8000000000000007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53" t="s">
        <v>258</v>
      </c>
      <c r="AT604" s="253" t="s">
        <v>253</v>
      </c>
      <c r="AU604" s="253" t="s">
        <v>271</v>
      </c>
      <c r="AY604" s="18" t="s">
        <v>251</v>
      </c>
      <c r="BE604" s="254">
        <f>IF(N604="základní",J604,0)</f>
        <v>0</v>
      </c>
      <c r="BF604" s="254">
        <f>IF(N604="snížená",J604,0)</f>
        <v>0</v>
      </c>
      <c r="BG604" s="254">
        <f>IF(N604="zákl. přenesená",J604,0)</f>
        <v>0</v>
      </c>
      <c r="BH604" s="254">
        <f>IF(N604="sníž. přenesená",J604,0)</f>
        <v>0</v>
      </c>
      <c r="BI604" s="254">
        <f>IF(N604="nulová",J604,0)</f>
        <v>0</v>
      </c>
      <c r="BJ604" s="18" t="s">
        <v>84</v>
      </c>
      <c r="BK604" s="254">
        <f>ROUND(I604*H604,2)</f>
        <v>0</v>
      </c>
      <c r="BL604" s="18" t="s">
        <v>258</v>
      </c>
      <c r="BM604" s="253" t="s">
        <v>898</v>
      </c>
    </row>
    <row r="605" s="13" customFormat="1">
      <c r="A605" s="13"/>
      <c r="B605" s="255"/>
      <c r="C605" s="256"/>
      <c r="D605" s="257" t="s">
        <v>260</v>
      </c>
      <c r="E605" s="258" t="s">
        <v>1</v>
      </c>
      <c r="F605" s="259" t="s">
        <v>899</v>
      </c>
      <c r="G605" s="256"/>
      <c r="H605" s="258" t="s">
        <v>1</v>
      </c>
      <c r="I605" s="260"/>
      <c r="J605" s="256"/>
      <c r="K605" s="256"/>
      <c r="L605" s="261"/>
      <c r="M605" s="262"/>
      <c r="N605" s="263"/>
      <c r="O605" s="263"/>
      <c r="P605" s="263"/>
      <c r="Q605" s="263"/>
      <c r="R605" s="263"/>
      <c r="S605" s="263"/>
      <c r="T605" s="26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65" t="s">
        <v>260</v>
      </c>
      <c r="AU605" s="265" t="s">
        <v>271</v>
      </c>
      <c r="AV605" s="13" t="s">
        <v>84</v>
      </c>
      <c r="AW605" s="13" t="s">
        <v>31</v>
      </c>
      <c r="AX605" s="13" t="s">
        <v>76</v>
      </c>
      <c r="AY605" s="265" t="s">
        <v>251</v>
      </c>
    </row>
    <row r="606" s="14" customFormat="1">
      <c r="A606" s="14"/>
      <c r="B606" s="266"/>
      <c r="C606" s="267"/>
      <c r="D606" s="257" t="s">
        <v>260</v>
      </c>
      <c r="E606" s="268" t="s">
        <v>1</v>
      </c>
      <c r="F606" s="269" t="s">
        <v>900</v>
      </c>
      <c r="G606" s="267"/>
      <c r="H606" s="270">
        <v>3.9700000000000002</v>
      </c>
      <c r="I606" s="271"/>
      <c r="J606" s="267"/>
      <c r="K606" s="267"/>
      <c r="L606" s="272"/>
      <c r="M606" s="273"/>
      <c r="N606" s="274"/>
      <c r="O606" s="274"/>
      <c r="P606" s="274"/>
      <c r="Q606" s="274"/>
      <c r="R606" s="274"/>
      <c r="S606" s="274"/>
      <c r="T606" s="275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76" t="s">
        <v>260</v>
      </c>
      <c r="AU606" s="276" t="s">
        <v>271</v>
      </c>
      <c r="AV606" s="14" t="s">
        <v>86</v>
      </c>
      <c r="AW606" s="14" t="s">
        <v>31</v>
      </c>
      <c r="AX606" s="14" t="s">
        <v>76</v>
      </c>
      <c r="AY606" s="276" t="s">
        <v>251</v>
      </c>
    </row>
    <row r="607" s="14" customFormat="1">
      <c r="A607" s="14"/>
      <c r="B607" s="266"/>
      <c r="C607" s="267"/>
      <c r="D607" s="257" t="s">
        <v>260</v>
      </c>
      <c r="E607" s="268" t="s">
        <v>1</v>
      </c>
      <c r="F607" s="269" t="s">
        <v>901</v>
      </c>
      <c r="G607" s="267"/>
      <c r="H607" s="270">
        <v>0.029999999999999999</v>
      </c>
      <c r="I607" s="271"/>
      <c r="J607" s="267"/>
      <c r="K607" s="267"/>
      <c r="L607" s="272"/>
      <c r="M607" s="273"/>
      <c r="N607" s="274"/>
      <c r="O607" s="274"/>
      <c r="P607" s="274"/>
      <c r="Q607" s="274"/>
      <c r="R607" s="274"/>
      <c r="S607" s="274"/>
      <c r="T607" s="275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76" t="s">
        <v>260</v>
      </c>
      <c r="AU607" s="276" t="s">
        <v>271</v>
      </c>
      <c r="AV607" s="14" t="s">
        <v>86</v>
      </c>
      <c r="AW607" s="14" t="s">
        <v>31</v>
      </c>
      <c r="AX607" s="14" t="s">
        <v>76</v>
      </c>
      <c r="AY607" s="276" t="s">
        <v>251</v>
      </c>
    </row>
    <row r="608" s="15" customFormat="1">
      <c r="A608" s="15"/>
      <c r="B608" s="277"/>
      <c r="C608" s="278"/>
      <c r="D608" s="257" t="s">
        <v>260</v>
      </c>
      <c r="E608" s="279" t="s">
        <v>1</v>
      </c>
      <c r="F608" s="280" t="s">
        <v>264</v>
      </c>
      <c r="G608" s="278"/>
      <c r="H608" s="281">
        <v>4</v>
      </c>
      <c r="I608" s="282"/>
      <c r="J608" s="278"/>
      <c r="K608" s="278"/>
      <c r="L608" s="283"/>
      <c r="M608" s="284"/>
      <c r="N608" s="285"/>
      <c r="O608" s="285"/>
      <c r="P608" s="285"/>
      <c r="Q608" s="285"/>
      <c r="R608" s="285"/>
      <c r="S608" s="285"/>
      <c r="T608" s="286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87" t="s">
        <v>260</v>
      </c>
      <c r="AU608" s="287" t="s">
        <v>271</v>
      </c>
      <c r="AV608" s="15" t="s">
        <v>258</v>
      </c>
      <c r="AW608" s="15" t="s">
        <v>31</v>
      </c>
      <c r="AX608" s="15" t="s">
        <v>84</v>
      </c>
      <c r="AY608" s="287" t="s">
        <v>251</v>
      </c>
    </row>
    <row r="609" s="2" customFormat="1" ht="19.8" customHeight="1">
      <c r="A609" s="39"/>
      <c r="B609" s="40"/>
      <c r="C609" s="243" t="s">
        <v>902</v>
      </c>
      <c r="D609" s="243" t="s">
        <v>253</v>
      </c>
      <c r="E609" s="244" t="s">
        <v>903</v>
      </c>
      <c r="F609" s="245" t="s">
        <v>904</v>
      </c>
      <c r="G609" s="246" t="s">
        <v>256</v>
      </c>
      <c r="H609" s="247">
        <v>1.3999999999999999</v>
      </c>
      <c r="I609" s="248"/>
      <c r="J609" s="247">
        <f>ROUND(I609*H609,2)</f>
        <v>0</v>
      </c>
      <c r="K609" s="245" t="s">
        <v>257</v>
      </c>
      <c r="L609" s="45"/>
      <c r="M609" s="249" t="s">
        <v>1</v>
      </c>
      <c r="N609" s="250" t="s">
        <v>41</v>
      </c>
      <c r="O609" s="92"/>
      <c r="P609" s="251">
        <f>O609*H609</f>
        <v>0</v>
      </c>
      <c r="Q609" s="251">
        <v>0</v>
      </c>
      <c r="R609" s="251">
        <f>Q609*H609</f>
        <v>0</v>
      </c>
      <c r="S609" s="251">
        <v>2.2000000000000002</v>
      </c>
      <c r="T609" s="252">
        <f>S609*H609</f>
        <v>3.0800000000000001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53" t="s">
        <v>258</v>
      </c>
      <c r="AT609" s="253" t="s">
        <v>253</v>
      </c>
      <c r="AU609" s="253" t="s">
        <v>271</v>
      </c>
      <c r="AY609" s="18" t="s">
        <v>251</v>
      </c>
      <c r="BE609" s="254">
        <f>IF(N609="základní",J609,0)</f>
        <v>0</v>
      </c>
      <c r="BF609" s="254">
        <f>IF(N609="snížená",J609,0)</f>
        <v>0</v>
      </c>
      <c r="BG609" s="254">
        <f>IF(N609="zákl. přenesená",J609,0)</f>
        <v>0</v>
      </c>
      <c r="BH609" s="254">
        <f>IF(N609="sníž. přenesená",J609,0)</f>
        <v>0</v>
      </c>
      <c r="BI609" s="254">
        <f>IF(N609="nulová",J609,0)</f>
        <v>0</v>
      </c>
      <c r="BJ609" s="18" t="s">
        <v>84</v>
      </c>
      <c r="BK609" s="254">
        <f>ROUND(I609*H609,2)</f>
        <v>0</v>
      </c>
      <c r="BL609" s="18" t="s">
        <v>258</v>
      </c>
      <c r="BM609" s="253" t="s">
        <v>905</v>
      </c>
    </row>
    <row r="610" s="13" customFormat="1">
      <c r="A610" s="13"/>
      <c r="B610" s="255"/>
      <c r="C610" s="256"/>
      <c r="D610" s="257" t="s">
        <v>260</v>
      </c>
      <c r="E610" s="258" t="s">
        <v>1</v>
      </c>
      <c r="F610" s="259" t="s">
        <v>906</v>
      </c>
      <c r="G610" s="256"/>
      <c r="H610" s="258" t="s">
        <v>1</v>
      </c>
      <c r="I610" s="260"/>
      <c r="J610" s="256"/>
      <c r="K610" s="256"/>
      <c r="L610" s="261"/>
      <c r="M610" s="262"/>
      <c r="N610" s="263"/>
      <c r="O610" s="263"/>
      <c r="P610" s="263"/>
      <c r="Q610" s="263"/>
      <c r="R610" s="263"/>
      <c r="S610" s="263"/>
      <c r="T610" s="26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65" t="s">
        <v>260</v>
      </c>
      <c r="AU610" s="265" t="s">
        <v>271</v>
      </c>
      <c r="AV610" s="13" t="s">
        <v>84</v>
      </c>
      <c r="AW610" s="13" t="s">
        <v>31</v>
      </c>
      <c r="AX610" s="13" t="s">
        <v>76</v>
      </c>
      <c r="AY610" s="265" t="s">
        <v>251</v>
      </c>
    </row>
    <row r="611" s="14" customFormat="1">
      <c r="A611" s="14"/>
      <c r="B611" s="266"/>
      <c r="C611" s="267"/>
      <c r="D611" s="257" t="s">
        <v>260</v>
      </c>
      <c r="E611" s="268" t="s">
        <v>1</v>
      </c>
      <c r="F611" s="269" t="s">
        <v>907</v>
      </c>
      <c r="G611" s="267"/>
      <c r="H611" s="270">
        <v>1.3899999999999999</v>
      </c>
      <c r="I611" s="271"/>
      <c r="J611" s="267"/>
      <c r="K611" s="267"/>
      <c r="L611" s="272"/>
      <c r="M611" s="273"/>
      <c r="N611" s="274"/>
      <c r="O611" s="274"/>
      <c r="P611" s="274"/>
      <c r="Q611" s="274"/>
      <c r="R611" s="274"/>
      <c r="S611" s="274"/>
      <c r="T611" s="275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76" t="s">
        <v>260</v>
      </c>
      <c r="AU611" s="276" t="s">
        <v>271</v>
      </c>
      <c r="AV611" s="14" t="s">
        <v>86</v>
      </c>
      <c r="AW611" s="14" t="s">
        <v>31</v>
      </c>
      <c r="AX611" s="14" t="s">
        <v>76</v>
      </c>
      <c r="AY611" s="276" t="s">
        <v>251</v>
      </c>
    </row>
    <row r="612" s="14" customFormat="1">
      <c r="A612" s="14"/>
      <c r="B612" s="266"/>
      <c r="C612" s="267"/>
      <c r="D612" s="257" t="s">
        <v>260</v>
      </c>
      <c r="E612" s="268" t="s">
        <v>1</v>
      </c>
      <c r="F612" s="269" t="s">
        <v>6</v>
      </c>
      <c r="G612" s="267"/>
      <c r="H612" s="270">
        <v>0.01</v>
      </c>
      <c r="I612" s="271"/>
      <c r="J612" s="267"/>
      <c r="K612" s="267"/>
      <c r="L612" s="272"/>
      <c r="M612" s="273"/>
      <c r="N612" s="274"/>
      <c r="O612" s="274"/>
      <c r="P612" s="274"/>
      <c r="Q612" s="274"/>
      <c r="R612" s="274"/>
      <c r="S612" s="274"/>
      <c r="T612" s="275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76" t="s">
        <v>260</v>
      </c>
      <c r="AU612" s="276" t="s">
        <v>271</v>
      </c>
      <c r="AV612" s="14" t="s">
        <v>86</v>
      </c>
      <c r="AW612" s="14" t="s">
        <v>31</v>
      </c>
      <c r="AX612" s="14" t="s">
        <v>76</v>
      </c>
      <c r="AY612" s="276" t="s">
        <v>251</v>
      </c>
    </row>
    <row r="613" s="15" customFormat="1">
      <c r="A613" s="15"/>
      <c r="B613" s="277"/>
      <c r="C613" s="278"/>
      <c r="D613" s="257" t="s">
        <v>260</v>
      </c>
      <c r="E613" s="279" t="s">
        <v>1</v>
      </c>
      <c r="F613" s="280" t="s">
        <v>264</v>
      </c>
      <c r="G613" s="278"/>
      <c r="H613" s="281">
        <v>1.3999999999999999</v>
      </c>
      <c r="I613" s="282"/>
      <c r="J613" s="278"/>
      <c r="K613" s="278"/>
      <c r="L613" s="283"/>
      <c r="M613" s="284"/>
      <c r="N613" s="285"/>
      <c r="O613" s="285"/>
      <c r="P613" s="285"/>
      <c r="Q613" s="285"/>
      <c r="R613" s="285"/>
      <c r="S613" s="285"/>
      <c r="T613" s="286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87" t="s">
        <v>260</v>
      </c>
      <c r="AU613" s="287" t="s">
        <v>271</v>
      </c>
      <c r="AV613" s="15" t="s">
        <v>258</v>
      </c>
      <c r="AW613" s="15" t="s">
        <v>31</v>
      </c>
      <c r="AX613" s="15" t="s">
        <v>84</v>
      </c>
      <c r="AY613" s="287" t="s">
        <v>251</v>
      </c>
    </row>
    <row r="614" s="2" customFormat="1" ht="14.4" customHeight="1">
      <c r="A614" s="39"/>
      <c r="B614" s="40"/>
      <c r="C614" s="243" t="s">
        <v>908</v>
      </c>
      <c r="D614" s="243" t="s">
        <v>253</v>
      </c>
      <c r="E614" s="244" t="s">
        <v>909</v>
      </c>
      <c r="F614" s="245" t="s">
        <v>910</v>
      </c>
      <c r="G614" s="246" t="s">
        <v>149</v>
      </c>
      <c r="H614" s="247">
        <v>40</v>
      </c>
      <c r="I614" s="248"/>
      <c r="J614" s="247">
        <f>ROUND(I614*H614,2)</f>
        <v>0</v>
      </c>
      <c r="K614" s="245" t="s">
        <v>257</v>
      </c>
      <c r="L614" s="45"/>
      <c r="M614" s="249" t="s">
        <v>1</v>
      </c>
      <c r="N614" s="250" t="s">
        <v>41</v>
      </c>
      <c r="O614" s="92"/>
      <c r="P614" s="251">
        <f>O614*H614</f>
        <v>0</v>
      </c>
      <c r="Q614" s="251">
        <v>0</v>
      </c>
      <c r="R614" s="251">
        <f>Q614*H614</f>
        <v>0</v>
      </c>
      <c r="S614" s="251">
        <v>0.089999999999999997</v>
      </c>
      <c r="T614" s="252">
        <f>S614*H614</f>
        <v>3.5999999999999996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53" t="s">
        <v>258</v>
      </c>
      <c r="AT614" s="253" t="s">
        <v>253</v>
      </c>
      <c r="AU614" s="253" t="s">
        <v>271</v>
      </c>
      <c r="AY614" s="18" t="s">
        <v>251</v>
      </c>
      <c r="BE614" s="254">
        <f>IF(N614="základní",J614,0)</f>
        <v>0</v>
      </c>
      <c r="BF614" s="254">
        <f>IF(N614="snížená",J614,0)</f>
        <v>0</v>
      </c>
      <c r="BG614" s="254">
        <f>IF(N614="zákl. přenesená",J614,0)</f>
        <v>0</v>
      </c>
      <c r="BH614" s="254">
        <f>IF(N614="sníž. přenesená",J614,0)</f>
        <v>0</v>
      </c>
      <c r="BI614" s="254">
        <f>IF(N614="nulová",J614,0)</f>
        <v>0</v>
      </c>
      <c r="BJ614" s="18" t="s">
        <v>84</v>
      </c>
      <c r="BK614" s="254">
        <f>ROUND(I614*H614,2)</f>
        <v>0</v>
      </c>
      <c r="BL614" s="18" t="s">
        <v>258</v>
      </c>
      <c r="BM614" s="253" t="s">
        <v>911</v>
      </c>
    </row>
    <row r="615" s="13" customFormat="1">
      <c r="A615" s="13"/>
      <c r="B615" s="255"/>
      <c r="C615" s="256"/>
      <c r="D615" s="257" t="s">
        <v>260</v>
      </c>
      <c r="E615" s="258" t="s">
        <v>1</v>
      </c>
      <c r="F615" s="259" t="s">
        <v>654</v>
      </c>
      <c r="G615" s="256"/>
      <c r="H615" s="258" t="s">
        <v>1</v>
      </c>
      <c r="I615" s="260"/>
      <c r="J615" s="256"/>
      <c r="K615" s="256"/>
      <c r="L615" s="261"/>
      <c r="M615" s="262"/>
      <c r="N615" s="263"/>
      <c r="O615" s="263"/>
      <c r="P615" s="263"/>
      <c r="Q615" s="263"/>
      <c r="R615" s="263"/>
      <c r="S615" s="263"/>
      <c r="T615" s="26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65" t="s">
        <v>260</v>
      </c>
      <c r="AU615" s="265" t="s">
        <v>271</v>
      </c>
      <c r="AV615" s="13" t="s">
        <v>84</v>
      </c>
      <c r="AW615" s="13" t="s">
        <v>31</v>
      </c>
      <c r="AX615" s="13" t="s">
        <v>76</v>
      </c>
      <c r="AY615" s="265" t="s">
        <v>251</v>
      </c>
    </row>
    <row r="616" s="14" customFormat="1">
      <c r="A616" s="14"/>
      <c r="B616" s="266"/>
      <c r="C616" s="267"/>
      <c r="D616" s="257" t="s">
        <v>260</v>
      </c>
      <c r="E616" s="268" t="s">
        <v>1</v>
      </c>
      <c r="F616" s="269" t="s">
        <v>912</v>
      </c>
      <c r="G616" s="267"/>
      <c r="H616" s="270">
        <v>40</v>
      </c>
      <c r="I616" s="271"/>
      <c r="J616" s="267"/>
      <c r="K616" s="267"/>
      <c r="L616" s="272"/>
      <c r="M616" s="273"/>
      <c r="N616" s="274"/>
      <c r="O616" s="274"/>
      <c r="P616" s="274"/>
      <c r="Q616" s="274"/>
      <c r="R616" s="274"/>
      <c r="S616" s="274"/>
      <c r="T616" s="275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76" t="s">
        <v>260</v>
      </c>
      <c r="AU616" s="276" t="s">
        <v>271</v>
      </c>
      <c r="AV616" s="14" t="s">
        <v>86</v>
      </c>
      <c r="AW616" s="14" t="s">
        <v>31</v>
      </c>
      <c r="AX616" s="14" t="s">
        <v>76</v>
      </c>
      <c r="AY616" s="276" t="s">
        <v>251</v>
      </c>
    </row>
    <row r="617" s="15" customFormat="1">
      <c r="A617" s="15"/>
      <c r="B617" s="277"/>
      <c r="C617" s="278"/>
      <c r="D617" s="257" t="s">
        <v>260</v>
      </c>
      <c r="E617" s="279" t="s">
        <v>1</v>
      </c>
      <c r="F617" s="280" t="s">
        <v>264</v>
      </c>
      <c r="G617" s="278"/>
      <c r="H617" s="281">
        <v>40</v>
      </c>
      <c r="I617" s="282"/>
      <c r="J617" s="278"/>
      <c r="K617" s="278"/>
      <c r="L617" s="283"/>
      <c r="M617" s="284"/>
      <c r="N617" s="285"/>
      <c r="O617" s="285"/>
      <c r="P617" s="285"/>
      <c r="Q617" s="285"/>
      <c r="R617" s="285"/>
      <c r="S617" s="285"/>
      <c r="T617" s="286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87" t="s">
        <v>260</v>
      </c>
      <c r="AU617" s="287" t="s">
        <v>271</v>
      </c>
      <c r="AV617" s="15" t="s">
        <v>258</v>
      </c>
      <c r="AW617" s="15" t="s">
        <v>31</v>
      </c>
      <c r="AX617" s="15" t="s">
        <v>84</v>
      </c>
      <c r="AY617" s="287" t="s">
        <v>251</v>
      </c>
    </row>
    <row r="618" s="2" customFormat="1" ht="14.4" customHeight="1">
      <c r="A618" s="39"/>
      <c r="B618" s="40"/>
      <c r="C618" s="243" t="s">
        <v>913</v>
      </c>
      <c r="D618" s="243" t="s">
        <v>253</v>
      </c>
      <c r="E618" s="244" t="s">
        <v>914</v>
      </c>
      <c r="F618" s="245" t="s">
        <v>915</v>
      </c>
      <c r="G618" s="246" t="s">
        <v>256</v>
      </c>
      <c r="H618" s="247">
        <v>1.3999999999999999</v>
      </c>
      <c r="I618" s="248"/>
      <c r="J618" s="247">
        <f>ROUND(I618*H618,2)</f>
        <v>0</v>
      </c>
      <c r="K618" s="245" t="s">
        <v>257</v>
      </c>
      <c r="L618" s="45"/>
      <c r="M618" s="249" t="s">
        <v>1</v>
      </c>
      <c r="N618" s="250" t="s">
        <v>41</v>
      </c>
      <c r="O618" s="92"/>
      <c r="P618" s="251">
        <f>O618*H618</f>
        <v>0</v>
      </c>
      <c r="Q618" s="251">
        <v>0</v>
      </c>
      <c r="R618" s="251">
        <f>Q618*H618</f>
        <v>0</v>
      </c>
      <c r="S618" s="251">
        <v>0.029999999999999999</v>
      </c>
      <c r="T618" s="252">
        <f>S618*H618</f>
        <v>0.041999999999999996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53" t="s">
        <v>258</v>
      </c>
      <c r="AT618" s="253" t="s">
        <v>253</v>
      </c>
      <c r="AU618" s="253" t="s">
        <v>271</v>
      </c>
      <c r="AY618" s="18" t="s">
        <v>251</v>
      </c>
      <c r="BE618" s="254">
        <f>IF(N618="základní",J618,0)</f>
        <v>0</v>
      </c>
      <c r="BF618" s="254">
        <f>IF(N618="snížená",J618,0)</f>
        <v>0</v>
      </c>
      <c r="BG618" s="254">
        <f>IF(N618="zákl. přenesená",J618,0)</f>
        <v>0</v>
      </c>
      <c r="BH618" s="254">
        <f>IF(N618="sníž. přenesená",J618,0)</f>
        <v>0</v>
      </c>
      <c r="BI618" s="254">
        <f>IF(N618="nulová",J618,0)</f>
        <v>0</v>
      </c>
      <c r="BJ618" s="18" t="s">
        <v>84</v>
      </c>
      <c r="BK618" s="254">
        <f>ROUND(I618*H618,2)</f>
        <v>0</v>
      </c>
      <c r="BL618" s="18" t="s">
        <v>258</v>
      </c>
      <c r="BM618" s="253" t="s">
        <v>916</v>
      </c>
    </row>
    <row r="619" s="2" customFormat="1" ht="14.4" customHeight="1">
      <c r="A619" s="39"/>
      <c r="B619" s="40"/>
      <c r="C619" s="243" t="s">
        <v>917</v>
      </c>
      <c r="D619" s="243" t="s">
        <v>253</v>
      </c>
      <c r="E619" s="244" t="s">
        <v>918</v>
      </c>
      <c r="F619" s="245" t="s">
        <v>919</v>
      </c>
      <c r="G619" s="246" t="s">
        <v>256</v>
      </c>
      <c r="H619" s="247">
        <v>1.8500000000000001</v>
      </c>
      <c r="I619" s="248"/>
      <c r="J619" s="247">
        <f>ROUND(I619*H619,2)</f>
        <v>0</v>
      </c>
      <c r="K619" s="245" t="s">
        <v>257</v>
      </c>
      <c r="L619" s="45"/>
      <c r="M619" s="249" t="s">
        <v>1</v>
      </c>
      <c r="N619" s="250" t="s">
        <v>41</v>
      </c>
      <c r="O619" s="92"/>
      <c r="P619" s="251">
        <f>O619*H619</f>
        <v>0</v>
      </c>
      <c r="Q619" s="251">
        <v>0</v>
      </c>
      <c r="R619" s="251">
        <f>Q619*H619</f>
        <v>0</v>
      </c>
      <c r="S619" s="251">
        <v>1.3999999999999999</v>
      </c>
      <c r="T619" s="252">
        <f>S619*H619</f>
        <v>2.5899999999999999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53" t="s">
        <v>258</v>
      </c>
      <c r="AT619" s="253" t="s">
        <v>253</v>
      </c>
      <c r="AU619" s="253" t="s">
        <v>271</v>
      </c>
      <c r="AY619" s="18" t="s">
        <v>251</v>
      </c>
      <c r="BE619" s="254">
        <f>IF(N619="základní",J619,0)</f>
        <v>0</v>
      </c>
      <c r="BF619" s="254">
        <f>IF(N619="snížená",J619,0)</f>
        <v>0</v>
      </c>
      <c r="BG619" s="254">
        <f>IF(N619="zákl. přenesená",J619,0)</f>
        <v>0</v>
      </c>
      <c r="BH619" s="254">
        <f>IF(N619="sníž. přenesená",J619,0)</f>
        <v>0</v>
      </c>
      <c r="BI619" s="254">
        <f>IF(N619="nulová",J619,0)</f>
        <v>0</v>
      </c>
      <c r="BJ619" s="18" t="s">
        <v>84</v>
      </c>
      <c r="BK619" s="254">
        <f>ROUND(I619*H619,2)</f>
        <v>0</v>
      </c>
      <c r="BL619" s="18" t="s">
        <v>258</v>
      </c>
      <c r="BM619" s="253" t="s">
        <v>920</v>
      </c>
    </row>
    <row r="620" s="13" customFormat="1">
      <c r="A620" s="13"/>
      <c r="B620" s="255"/>
      <c r="C620" s="256"/>
      <c r="D620" s="257" t="s">
        <v>260</v>
      </c>
      <c r="E620" s="258" t="s">
        <v>1</v>
      </c>
      <c r="F620" s="259" t="s">
        <v>921</v>
      </c>
      <c r="G620" s="256"/>
      <c r="H620" s="258" t="s">
        <v>1</v>
      </c>
      <c r="I620" s="260"/>
      <c r="J620" s="256"/>
      <c r="K620" s="256"/>
      <c r="L620" s="261"/>
      <c r="M620" s="262"/>
      <c r="N620" s="263"/>
      <c r="O620" s="263"/>
      <c r="P620" s="263"/>
      <c r="Q620" s="263"/>
      <c r="R620" s="263"/>
      <c r="S620" s="263"/>
      <c r="T620" s="264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65" t="s">
        <v>260</v>
      </c>
      <c r="AU620" s="265" t="s">
        <v>271</v>
      </c>
      <c r="AV620" s="13" t="s">
        <v>84</v>
      </c>
      <c r="AW620" s="13" t="s">
        <v>31</v>
      </c>
      <c r="AX620" s="13" t="s">
        <v>76</v>
      </c>
      <c r="AY620" s="265" t="s">
        <v>251</v>
      </c>
    </row>
    <row r="621" s="14" customFormat="1">
      <c r="A621" s="14"/>
      <c r="B621" s="266"/>
      <c r="C621" s="267"/>
      <c r="D621" s="257" t="s">
        <v>260</v>
      </c>
      <c r="E621" s="268" t="s">
        <v>1</v>
      </c>
      <c r="F621" s="269" t="s">
        <v>922</v>
      </c>
      <c r="G621" s="267"/>
      <c r="H621" s="270">
        <v>1.8500000000000001</v>
      </c>
      <c r="I621" s="271"/>
      <c r="J621" s="267"/>
      <c r="K621" s="267"/>
      <c r="L621" s="272"/>
      <c r="M621" s="273"/>
      <c r="N621" s="274"/>
      <c r="O621" s="274"/>
      <c r="P621" s="274"/>
      <c r="Q621" s="274"/>
      <c r="R621" s="274"/>
      <c r="S621" s="274"/>
      <c r="T621" s="275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76" t="s">
        <v>260</v>
      </c>
      <c r="AU621" s="276" t="s">
        <v>271</v>
      </c>
      <c r="AV621" s="14" t="s">
        <v>86</v>
      </c>
      <c r="AW621" s="14" t="s">
        <v>31</v>
      </c>
      <c r="AX621" s="14" t="s">
        <v>76</v>
      </c>
      <c r="AY621" s="276" t="s">
        <v>251</v>
      </c>
    </row>
    <row r="622" s="15" customFormat="1">
      <c r="A622" s="15"/>
      <c r="B622" s="277"/>
      <c r="C622" s="278"/>
      <c r="D622" s="257" t="s">
        <v>260</v>
      </c>
      <c r="E622" s="279" t="s">
        <v>1</v>
      </c>
      <c r="F622" s="280" t="s">
        <v>264</v>
      </c>
      <c r="G622" s="278"/>
      <c r="H622" s="281">
        <v>1.8500000000000001</v>
      </c>
      <c r="I622" s="282"/>
      <c r="J622" s="278"/>
      <c r="K622" s="278"/>
      <c r="L622" s="283"/>
      <c r="M622" s="284"/>
      <c r="N622" s="285"/>
      <c r="O622" s="285"/>
      <c r="P622" s="285"/>
      <c r="Q622" s="285"/>
      <c r="R622" s="285"/>
      <c r="S622" s="285"/>
      <c r="T622" s="286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87" t="s">
        <v>260</v>
      </c>
      <c r="AU622" s="287" t="s">
        <v>271</v>
      </c>
      <c r="AV622" s="15" t="s">
        <v>258</v>
      </c>
      <c r="AW622" s="15" t="s">
        <v>31</v>
      </c>
      <c r="AX622" s="15" t="s">
        <v>84</v>
      </c>
      <c r="AY622" s="287" t="s">
        <v>251</v>
      </c>
    </row>
    <row r="623" s="2" customFormat="1" ht="14.4" customHeight="1">
      <c r="A623" s="39"/>
      <c r="B623" s="40"/>
      <c r="C623" s="243" t="s">
        <v>923</v>
      </c>
      <c r="D623" s="243" t="s">
        <v>253</v>
      </c>
      <c r="E623" s="244" t="s">
        <v>924</v>
      </c>
      <c r="F623" s="245" t="s">
        <v>925</v>
      </c>
      <c r="G623" s="246" t="s">
        <v>149</v>
      </c>
      <c r="H623" s="247">
        <v>8</v>
      </c>
      <c r="I623" s="248"/>
      <c r="J623" s="247">
        <f>ROUND(I623*H623,2)</f>
        <v>0</v>
      </c>
      <c r="K623" s="245" t="s">
        <v>257</v>
      </c>
      <c r="L623" s="45"/>
      <c r="M623" s="249" t="s">
        <v>1</v>
      </c>
      <c r="N623" s="250" t="s">
        <v>41</v>
      </c>
      <c r="O623" s="92"/>
      <c r="P623" s="251">
        <f>O623*H623</f>
        <v>0</v>
      </c>
      <c r="Q623" s="251">
        <v>0</v>
      </c>
      <c r="R623" s="251">
        <f>Q623*H623</f>
        <v>0</v>
      </c>
      <c r="S623" s="251">
        <v>0.055</v>
      </c>
      <c r="T623" s="252">
        <f>S623*H623</f>
        <v>0.44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53" t="s">
        <v>258</v>
      </c>
      <c r="AT623" s="253" t="s">
        <v>253</v>
      </c>
      <c r="AU623" s="253" t="s">
        <v>271</v>
      </c>
      <c r="AY623" s="18" t="s">
        <v>251</v>
      </c>
      <c r="BE623" s="254">
        <f>IF(N623="základní",J623,0)</f>
        <v>0</v>
      </c>
      <c r="BF623" s="254">
        <f>IF(N623="snížená",J623,0)</f>
        <v>0</v>
      </c>
      <c r="BG623" s="254">
        <f>IF(N623="zákl. přenesená",J623,0)</f>
        <v>0</v>
      </c>
      <c r="BH623" s="254">
        <f>IF(N623="sníž. přenesená",J623,0)</f>
        <v>0</v>
      </c>
      <c r="BI623" s="254">
        <f>IF(N623="nulová",J623,0)</f>
        <v>0</v>
      </c>
      <c r="BJ623" s="18" t="s">
        <v>84</v>
      </c>
      <c r="BK623" s="254">
        <f>ROUND(I623*H623,2)</f>
        <v>0</v>
      </c>
      <c r="BL623" s="18" t="s">
        <v>258</v>
      </c>
      <c r="BM623" s="253" t="s">
        <v>926</v>
      </c>
    </row>
    <row r="624" s="13" customFormat="1">
      <c r="A624" s="13"/>
      <c r="B624" s="255"/>
      <c r="C624" s="256"/>
      <c r="D624" s="257" t="s">
        <v>260</v>
      </c>
      <c r="E624" s="258" t="s">
        <v>1</v>
      </c>
      <c r="F624" s="259" t="s">
        <v>927</v>
      </c>
      <c r="G624" s="256"/>
      <c r="H624" s="258" t="s">
        <v>1</v>
      </c>
      <c r="I624" s="260"/>
      <c r="J624" s="256"/>
      <c r="K624" s="256"/>
      <c r="L624" s="261"/>
      <c r="M624" s="262"/>
      <c r="N624" s="263"/>
      <c r="O624" s="263"/>
      <c r="P624" s="263"/>
      <c r="Q624" s="263"/>
      <c r="R624" s="263"/>
      <c r="S624" s="263"/>
      <c r="T624" s="264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65" t="s">
        <v>260</v>
      </c>
      <c r="AU624" s="265" t="s">
        <v>271</v>
      </c>
      <c r="AV624" s="13" t="s">
        <v>84</v>
      </c>
      <c r="AW624" s="13" t="s">
        <v>31</v>
      </c>
      <c r="AX624" s="13" t="s">
        <v>76</v>
      </c>
      <c r="AY624" s="265" t="s">
        <v>251</v>
      </c>
    </row>
    <row r="625" s="14" customFormat="1">
      <c r="A625" s="14"/>
      <c r="B625" s="266"/>
      <c r="C625" s="267"/>
      <c r="D625" s="257" t="s">
        <v>260</v>
      </c>
      <c r="E625" s="268" t="s">
        <v>1</v>
      </c>
      <c r="F625" s="269" t="s">
        <v>928</v>
      </c>
      <c r="G625" s="267"/>
      <c r="H625" s="270">
        <v>3.2000000000000002</v>
      </c>
      <c r="I625" s="271"/>
      <c r="J625" s="267"/>
      <c r="K625" s="267"/>
      <c r="L625" s="272"/>
      <c r="M625" s="273"/>
      <c r="N625" s="274"/>
      <c r="O625" s="274"/>
      <c r="P625" s="274"/>
      <c r="Q625" s="274"/>
      <c r="R625" s="274"/>
      <c r="S625" s="274"/>
      <c r="T625" s="275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76" t="s">
        <v>260</v>
      </c>
      <c r="AU625" s="276" t="s">
        <v>271</v>
      </c>
      <c r="AV625" s="14" t="s">
        <v>86</v>
      </c>
      <c r="AW625" s="14" t="s">
        <v>31</v>
      </c>
      <c r="AX625" s="14" t="s">
        <v>76</v>
      </c>
      <c r="AY625" s="276" t="s">
        <v>251</v>
      </c>
    </row>
    <row r="626" s="14" customFormat="1">
      <c r="A626" s="14"/>
      <c r="B626" s="266"/>
      <c r="C626" s="267"/>
      <c r="D626" s="257" t="s">
        <v>260</v>
      </c>
      <c r="E626" s="268" t="s">
        <v>1</v>
      </c>
      <c r="F626" s="269" t="s">
        <v>929</v>
      </c>
      <c r="G626" s="267"/>
      <c r="H626" s="270">
        <v>2.7599999999999998</v>
      </c>
      <c r="I626" s="271"/>
      <c r="J626" s="267"/>
      <c r="K626" s="267"/>
      <c r="L626" s="272"/>
      <c r="M626" s="273"/>
      <c r="N626" s="274"/>
      <c r="O626" s="274"/>
      <c r="P626" s="274"/>
      <c r="Q626" s="274"/>
      <c r="R626" s="274"/>
      <c r="S626" s="274"/>
      <c r="T626" s="275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76" t="s">
        <v>260</v>
      </c>
      <c r="AU626" s="276" t="s">
        <v>271</v>
      </c>
      <c r="AV626" s="14" t="s">
        <v>86</v>
      </c>
      <c r="AW626" s="14" t="s">
        <v>31</v>
      </c>
      <c r="AX626" s="14" t="s">
        <v>76</v>
      </c>
      <c r="AY626" s="276" t="s">
        <v>251</v>
      </c>
    </row>
    <row r="627" s="13" customFormat="1">
      <c r="A627" s="13"/>
      <c r="B627" s="255"/>
      <c r="C627" s="256"/>
      <c r="D627" s="257" t="s">
        <v>260</v>
      </c>
      <c r="E627" s="258" t="s">
        <v>1</v>
      </c>
      <c r="F627" s="259" t="s">
        <v>930</v>
      </c>
      <c r="G627" s="256"/>
      <c r="H627" s="258" t="s">
        <v>1</v>
      </c>
      <c r="I627" s="260"/>
      <c r="J627" s="256"/>
      <c r="K627" s="256"/>
      <c r="L627" s="261"/>
      <c r="M627" s="262"/>
      <c r="N627" s="263"/>
      <c r="O627" s="263"/>
      <c r="P627" s="263"/>
      <c r="Q627" s="263"/>
      <c r="R627" s="263"/>
      <c r="S627" s="263"/>
      <c r="T627" s="264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65" t="s">
        <v>260</v>
      </c>
      <c r="AU627" s="265" t="s">
        <v>271</v>
      </c>
      <c r="AV627" s="13" t="s">
        <v>84</v>
      </c>
      <c r="AW627" s="13" t="s">
        <v>31</v>
      </c>
      <c r="AX627" s="13" t="s">
        <v>76</v>
      </c>
      <c r="AY627" s="265" t="s">
        <v>251</v>
      </c>
    </row>
    <row r="628" s="14" customFormat="1">
      <c r="A628" s="14"/>
      <c r="B628" s="266"/>
      <c r="C628" s="267"/>
      <c r="D628" s="257" t="s">
        <v>260</v>
      </c>
      <c r="E628" s="268" t="s">
        <v>1</v>
      </c>
      <c r="F628" s="269" t="s">
        <v>931</v>
      </c>
      <c r="G628" s="267"/>
      <c r="H628" s="270">
        <v>1.6499999999999999</v>
      </c>
      <c r="I628" s="271"/>
      <c r="J628" s="267"/>
      <c r="K628" s="267"/>
      <c r="L628" s="272"/>
      <c r="M628" s="273"/>
      <c r="N628" s="274"/>
      <c r="O628" s="274"/>
      <c r="P628" s="274"/>
      <c r="Q628" s="274"/>
      <c r="R628" s="274"/>
      <c r="S628" s="274"/>
      <c r="T628" s="275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76" t="s">
        <v>260</v>
      </c>
      <c r="AU628" s="276" t="s">
        <v>271</v>
      </c>
      <c r="AV628" s="14" t="s">
        <v>86</v>
      </c>
      <c r="AW628" s="14" t="s">
        <v>31</v>
      </c>
      <c r="AX628" s="14" t="s">
        <v>76</v>
      </c>
      <c r="AY628" s="276" t="s">
        <v>251</v>
      </c>
    </row>
    <row r="629" s="14" customFormat="1">
      <c r="A629" s="14"/>
      <c r="B629" s="266"/>
      <c r="C629" s="267"/>
      <c r="D629" s="257" t="s">
        <v>260</v>
      </c>
      <c r="E629" s="268" t="s">
        <v>1</v>
      </c>
      <c r="F629" s="269" t="s">
        <v>293</v>
      </c>
      <c r="G629" s="267"/>
      <c r="H629" s="270">
        <v>0.39000000000000001</v>
      </c>
      <c r="I629" s="271"/>
      <c r="J629" s="267"/>
      <c r="K629" s="267"/>
      <c r="L629" s="272"/>
      <c r="M629" s="273"/>
      <c r="N629" s="274"/>
      <c r="O629" s="274"/>
      <c r="P629" s="274"/>
      <c r="Q629" s="274"/>
      <c r="R629" s="274"/>
      <c r="S629" s="274"/>
      <c r="T629" s="275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76" t="s">
        <v>260</v>
      </c>
      <c r="AU629" s="276" t="s">
        <v>271</v>
      </c>
      <c r="AV629" s="14" t="s">
        <v>86</v>
      </c>
      <c r="AW629" s="14" t="s">
        <v>31</v>
      </c>
      <c r="AX629" s="14" t="s">
        <v>76</v>
      </c>
      <c r="AY629" s="276" t="s">
        <v>251</v>
      </c>
    </row>
    <row r="630" s="15" customFormat="1">
      <c r="A630" s="15"/>
      <c r="B630" s="277"/>
      <c r="C630" s="278"/>
      <c r="D630" s="257" t="s">
        <v>260</v>
      </c>
      <c r="E630" s="279" t="s">
        <v>1</v>
      </c>
      <c r="F630" s="280" t="s">
        <v>264</v>
      </c>
      <c r="G630" s="278"/>
      <c r="H630" s="281">
        <v>8</v>
      </c>
      <c r="I630" s="282"/>
      <c r="J630" s="278"/>
      <c r="K630" s="278"/>
      <c r="L630" s="283"/>
      <c r="M630" s="284"/>
      <c r="N630" s="285"/>
      <c r="O630" s="285"/>
      <c r="P630" s="285"/>
      <c r="Q630" s="285"/>
      <c r="R630" s="285"/>
      <c r="S630" s="285"/>
      <c r="T630" s="286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87" t="s">
        <v>260</v>
      </c>
      <c r="AU630" s="287" t="s">
        <v>271</v>
      </c>
      <c r="AV630" s="15" t="s">
        <v>258</v>
      </c>
      <c r="AW630" s="15" t="s">
        <v>31</v>
      </c>
      <c r="AX630" s="15" t="s">
        <v>84</v>
      </c>
      <c r="AY630" s="287" t="s">
        <v>251</v>
      </c>
    </row>
    <row r="631" s="2" customFormat="1" ht="14.4" customHeight="1">
      <c r="A631" s="39"/>
      <c r="B631" s="40"/>
      <c r="C631" s="243" t="s">
        <v>932</v>
      </c>
      <c r="D631" s="243" t="s">
        <v>253</v>
      </c>
      <c r="E631" s="244" t="s">
        <v>933</v>
      </c>
      <c r="F631" s="245" t="s">
        <v>934</v>
      </c>
      <c r="G631" s="246" t="s">
        <v>149</v>
      </c>
      <c r="H631" s="247">
        <v>72.200000000000003</v>
      </c>
      <c r="I631" s="248"/>
      <c r="J631" s="247">
        <f>ROUND(I631*H631,2)</f>
        <v>0</v>
      </c>
      <c r="K631" s="245" t="s">
        <v>257</v>
      </c>
      <c r="L631" s="45"/>
      <c r="M631" s="249" t="s">
        <v>1</v>
      </c>
      <c r="N631" s="250" t="s">
        <v>41</v>
      </c>
      <c r="O631" s="92"/>
      <c r="P631" s="251">
        <f>O631*H631</f>
        <v>0</v>
      </c>
      <c r="Q631" s="251">
        <v>0</v>
      </c>
      <c r="R631" s="251">
        <f>Q631*H631</f>
        <v>0</v>
      </c>
      <c r="S631" s="251">
        <v>0.075999999999999998</v>
      </c>
      <c r="T631" s="252">
        <f>S631*H631</f>
        <v>5.4872000000000005</v>
      </c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R631" s="253" t="s">
        <v>258</v>
      </c>
      <c r="AT631" s="253" t="s">
        <v>253</v>
      </c>
      <c r="AU631" s="253" t="s">
        <v>271</v>
      </c>
      <c r="AY631" s="18" t="s">
        <v>251</v>
      </c>
      <c r="BE631" s="254">
        <f>IF(N631="základní",J631,0)</f>
        <v>0</v>
      </c>
      <c r="BF631" s="254">
        <f>IF(N631="snížená",J631,0)</f>
        <v>0</v>
      </c>
      <c r="BG631" s="254">
        <f>IF(N631="zákl. přenesená",J631,0)</f>
        <v>0</v>
      </c>
      <c r="BH631" s="254">
        <f>IF(N631="sníž. přenesená",J631,0)</f>
        <v>0</v>
      </c>
      <c r="BI631" s="254">
        <f>IF(N631="nulová",J631,0)</f>
        <v>0</v>
      </c>
      <c r="BJ631" s="18" t="s">
        <v>84</v>
      </c>
      <c r="BK631" s="254">
        <f>ROUND(I631*H631,2)</f>
        <v>0</v>
      </c>
      <c r="BL631" s="18" t="s">
        <v>258</v>
      </c>
      <c r="BM631" s="253" t="s">
        <v>935</v>
      </c>
    </row>
    <row r="632" s="13" customFormat="1">
      <c r="A632" s="13"/>
      <c r="B632" s="255"/>
      <c r="C632" s="256"/>
      <c r="D632" s="257" t="s">
        <v>260</v>
      </c>
      <c r="E632" s="258" t="s">
        <v>1</v>
      </c>
      <c r="F632" s="259" t="s">
        <v>408</v>
      </c>
      <c r="G632" s="256"/>
      <c r="H632" s="258" t="s">
        <v>1</v>
      </c>
      <c r="I632" s="260"/>
      <c r="J632" s="256"/>
      <c r="K632" s="256"/>
      <c r="L632" s="261"/>
      <c r="M632" s="262"/>
      <c r="N632" s="263"/>
      <c r="O632" s="263"/>
      <c r="P632" s="263"/>
      <c r="Q632" s="263"/>
      <c r="R632" s="263"/>
      <c r="S632" s="263"/>
      <c r="T632" s="264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65" t="s">
        <v>260</v>
      </c>
      <c r="AU632" s="265" t="s">
        <v>271</v>
      </c>
      <c r="AV632" s="13" t="s">
        <v>84</v>
      </c>
      <c r="AW632" s="13" t="s">
        <v>31</v>
      </c>
      <c r="AX632" s="13" t="s">
        <v>76</v>
      </c>
      <c r="AY632" s="265" t="s">
        <v>251</v>
      </c>
    </row>
    <row r="633" s="14" customFormat="1">
      <c r="A633" s="14"/>
      <c r="B633" s="266"/>
      <c r="C633" s="267"/>
      <c r="D633" s="257" t="s">
        <v>260</v>
      </c>
      <c r="E633" s="268" t="s">
        <v>1</v>
      </c>
      <c r="F633" s="269" t="s">
        <v>936</v>
      </c>
      <c r="G633" s="267"/>
      <c r="H633" s="270">
        <v>26</v>
      </c>
      <c r="I633" s="271"/>
      <c r="J633" s="267"/>
      <c r="K633" s="267"/>
      <c r="L633" s="272"/>
      <c r="M633" s="273"/>
      <c r="N633" s="274"/>
      <c r="O633" s="274"/>
      <c r="P633" s="274"/>
      <c r="Q633" s="274"/>
      <c r="R633" s="274"/>
      <c r="S633" s="274"/>
      <c r="T633" s="275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76" t="s">
        <v>260</v>
      </c>
      <c r="AU633" s="276" t="s">
        <v>271</v>
      </c>
      <c r="AV633" s="14" t="s">
        <v>86</v>
      </c>
      <c r="AW633" s="14" t="s">
        <v>31</v>
      </c>
      <c r="AX633" s="14" t="s">
        <v>76</v>
      </c>
      <c r="AY633" s="276" t="s">
        <v>251</v>
      </c>
    </row>
    <row r="634" s="13" customFormat="1">
      <c r="A634" s="13"/>
      <c r="B634" s="255"/>
      <c r="C634" s="256"/>
      <c r="D634" s="257" t="s">
        <v>260</v>
      </c>
      <c r="E634" s="258" t="s">
        <v>1</v>
      </c>
      <c r="F634" s="259" t="s">
        <v>937</v>
      </c>
      <c r="G634" s="256"/>
      <c r="H634" s="258" t="s">
        <v>1</v>
      </c>
      <c r="I634" s="260"/>
      <c r="J634" s="256"/>
      <c r="K634" s="256"/>
      <c r="L634" s="261"/>
      <c r="M634" s="262"/>
      <c r="N634" s="263"/>
      <c r="O634" s="263"/>
      <c r="P634" s="263"/>
      <c r="Q634" s="263"/>
      <c r="R634" s="263"/>
      <c r="S634" s="263"/>
      <c r="T634" s="264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65" t="s">
        <v>260</v>
      </c>
      <c r="AU634" s="265" t="s">
        <v>271</v>
      </c>
      <c r="AV634" s="13" t="s">
        <v>84</v>
      </c>
      <c r="AW634" s="13" t="s">
        <v>31</v>
      </c>
      <c r="AX634" s="13" t="s">
        <v>76</v>
      </c>
      <c r="AY634" s="265" t="s">
        <v>251</v>
      </c>
    </row>
    <row r="635" s="14" customFormat="1">
      <c r="A635" s="14"/>
      <c r="B635" s="266"/>
      <c r="C635" s="267"/>
      <c r="D635" s="257" t="s">
        <v>260</v>
      </c>
      <c r="E635" s="268" t="s">
        <v>1</v>
      </c>
      <c r="F635" s="269" t="s">
        <v>938</v>
      </c>
      <c r="G635" s="267"/>
      <c r="H635" s="270">
        <v>46.200000000000003</v>
      </c>
      <c r="I635" s="271"/>
      <c r="J635" s="267"/>
      <c r="K635" s="267"/>
      <c r="L635" s="272"/>
      <c r="M635" s="273"/>
      <c r="N635" s="274"/>
      <c r="O635" s="274"/>
      <c r="P635" s="274"/>
      <c r="Q635" s="274"/>
      <c r="R635" s="274"/>
      <c r="S635" s="274"/>
      <c r="T635" s="275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76" t="s">
        <v>260</v>
      </c>
      <c r="AU635" s="276" t="s">
        <v>271</v>
      </c>
      <c r="AV635" s="14" t="s">
        <v>86</v>
      </c>
      <c r="AW635" s="14" t="s">
        <v>31</v>
      </c>
      <c r="AX635" s="14" t="s">
        <v>76</v>
      </c>
      <c r="AY635" s="276" t="s">
        <v>251</v>
      </c>
    </row>
    <row r="636" s="15" customFormat="1">
      <c r="A636" s="15"/>
      <c r="B636" s="277"/>
      <c r="C636" s="278"/>
      <c r="D636" s="257" t="s">
        <v>260</v>
      </c>
      <c r="E636" s="279" t="s">
        <v>1</v>
      </c>
      <c r="F636" s="280" t="s">
        <v>264</v>
      </c>
      <c r="G636" s="278"/>
      <c r="H636" s="281">
        <v>72.200000000000003</v>
      </c>
      <c r="I636" s="282"/>
      <c r="J636" s="278"/>
      <c r="K636" s="278"/>
      <c r="L636" s="283"/>
      <c r="M636" s="284"/>
      <c r="N636" s="285"/>
      <c r="O636" s="285"/>
      <c r="P636" s="285"/>
      <c r="Q636" s="285"/>
      <c r="R636" s="285"/>
      <c r="S636" s="285"/>
      <c r="T636" s="286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87" t="s">
        <v>260</v>
      </c>
      <c r="AU636" s="287" t="s">
        <v>271</v>
      </c>
      <c r="AV636" s="15" t="s">
        <v>258</v>
      </c>
      <c r="AW636" s="15" t="s">
        <v>31</v>
      </c>
      <c r="AX636" s="15" t="s">
        <v>84</v>
      </c>
      <c r="AY636" s="287" t="s">
        <v>251</v>
      </c>
    </row>
    <row r="637" s="2" customFormat="1" ht="14.4" customHeight="1">
      <c r="A637" s="39"/>
      <c r="B637" s="40"/>
      <c r="C637" s="243" t="s">
        <v>939</v>
      </c>
      <c r="D637" s="243" t="s">
        <v>253</v>
      </c>
      <c r="E637" s="244" t="s">
        <v>940</v>
      </c>
      <c r="F637" s="245" t="s">
        <v>941</v>
      </c>
      <c r="G637" s="246" t="s">
        <v>149</v>
      </c>
      <c r="H637" s="247">
        <v>40.799999999999997</v>
      </c>
      <c r="I637" s="248"/>
      <c r="J637" s="247">
        <f>ROUND(I637*H637,2)</f>
        <v>0</v>
      </c>
      <c r="K637" s="245" t="s">
        <v>257</v>
      </c>
      <c r="L637" s="45"/>
      <c r="M637" s="249" t="s">
        <v>1</v>
      </c>
      <c r="N637" s="250" t="s">
        <v>41</v>
      </c>
      <c r="O637" s="92"/>
      <c r="P637" s="251">
        <f>O637*H637</f>
        <v>0</v>
      </c>
      <c r="Q637" s="251">
        <v>0</v>
      </c>
      <c r="R637" s="251">
        <f>Q637*H637</f>
        <v>0</v>
      </c>
      <c r="S637" s="251">
        <v>0.063</v>
      </c>
      <c r="T637" s="252">
        <f>S637*H637</f>
        <v>2.5703999999999998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53" t="s">
        <v>258</v>
      </c>
      <c r="AT637" s="253" t="s">
        <v>253</v>
      </c>
      <c r="AU637" s="253" t="s">
        <v>271</v>
      </c>
      <c r="AY637" s="18" t="s">
        <v>251</v>
      </c>
      <c r="BE637" s="254">
        <f>IF(N637="základní",J637,0)</f>
        <v>0</v>
      </c>
      <c r="BF637" s="254">
        <f>IF(N637="snížená",J637,0)</f>
        <v>0</v>
      </c>
      <c r="BG637" s="254">
        <f>IF(N637="zákl. přenesená",J637,0)</f>
        <v>0</v>
      </c>
      <c r="BH637" s="254">
        <f>IF(N637="sníž. přenesená",J637,0)</f>
        <v>0</v>
      </c>
      <c r="BI637" s="254">
        <f>IF(N637="nulová",J637,0)</f>
        <v>0</v>
      </c>
      <c r="BJ637" s="18" t="s">
        <v>84</v>
      </c>
      <c r="BK637" s="254">
        <f>ROUND(I637*H637,2)</f>
        <v>0</v>
      </c>
      <c r="BL637" s="18" t="s">
        <v>258</v>
      </c>
      <c r="BM637" s="253" t="s">
        <v>942</v>
      </c>
    </row>
    <row r="638" s="13" customFormat="1">
      <c r="A638" s="13"/>
      <c r="B638" s="255"/>
      <c r="C638" s="256"/>
      <c r="D638" s="257" t="s">
        <v>260</v>
      </c>
      <c r="E638" s="258" t="s">
        <v>1</v>
      </c>
      <c r="F638" s="259" t="s">
        <v>408</v>
      </c>
      <c r="G638" s="256"/>
      <c r="H638" s="258" t="s">
        <v>1</v>
      </c>
      <c r="I638" s="260"/>
      <c r="J638" s="256"/>
      <c r="K638" s="256"/>
      <c r="L638" s="261"/>
      <c r="M638" s="262"/>
      <c r="N638" s="263"/>
      <c r="O638" s="263"/>
      <c r="P638" s="263"/>
      <c r="Q638" s="263"/>
      <c r="R638" s="263"/>
      <c r="S638" s="263"/>
      <c r="T638" s="264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65" t="s">
        <v>260</v>
      </c>
      <c r="AU638" s="265" t="s">
        <v>271</v>
      </c>
      <c r="AV638" s="13" t="s">
        <v>84</v>
      </c>
      <c r="AW638" s="13" t="s">
        <v>31</v>
      </c>
      <c r="AX638" s="13" t="s">
        <v>76</v>
      </c>
      <c r="AY638" s="265" t="s">
        <v>251</v>
      </c>
    </row>
    <row r="639" s="14" customFormat="1">
      <c r="A639" s="14"/>
      <c r="B639" s="266"/>
      <c r="C639" s="267"/>
      <c r="D639" s="257" t="s">
        <v>260</v>
      </c>
      <c r="E639" s="268" t="s">
        <v>1</v>
      </c>
      <c r="F639" s="269" t="s">
        <v>943</v>
      </c>
      <c r="G639" s="267"/>
      <c r="H639" s="270">
        <v>29.199999999999999</v>
      </c>
      <c r="I639" s="271"/>
      <c r="J639" s="267"/>
      <c r="K639" s="267"/>
      <c r="L639" s="272"/>
      <c r="M639" s="273"/>
      <c r="N639" s="274"/>
      <c r="O639" s="274"/>
      <c r="P639" s="274"/>
      <c r="Q639" s="274"/>
      <c r="R639" s="274"/>
      <c r="S639" s="274"/>
      <c r="T639" s="275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76" t="s">
        <v>260</v>
      </c>
      <c r="AU639" s="276" t="s">
        <v>271</v>
      </c>
      <c r="AV639" s="14" t="s">
        <v>86</v>
      </c>
      <c r="AW639" s="14" t="s">
        <v>31</v>
      </c>
      <c r="AX639" s="14" t="s">
        <v>76</v>
      </c>
      <c r="AY639" s="276" t="s">
        <v>251</v>
      </c>
    </row>
    <row r="640" s="14" customFormat="1">
      <c r="A640" s="14"/>
      <c r="B640" s="266"/>
      <c r="C640" s="267"/>
      <c r="D640" s="257" t="s">
        <v>260</v>
      </c>
      <c r="E640" s="268" t="s">
        <v>1</v>
      </c>
      <c r="F640" s="269" t="s">
        <v>944</v>
      </c>
      <c r="G640" s="267"/>
      <c r="H640" s="270">
        <v>5.7999999999999998</v>
      </c>
      <c r="I640" s="271"/>
      <c r="J640" s="267"/>
      <c r="K640" s="267"/>
      <c r="L640" s="272"/>
      <c r="M640" s="273"/>
      <c r="N640" s="274"/>
      <c r="O640" s="274"/>
      <c r="P640" s="274"/>
      <c r="Q640" s="274"/>
      <c r="R640" s="274"/>
      <c r="S640" s="274"/>
      <c r="T640" s="275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76" t="s">
        <v>260</v>
      </c>
      <c r="AU640" s="276" t="s">
        <v>271</v>
      </c>
      <c r="AV640" s="14" t="s">
        <v>86</v>
      </c>
      <c r="AW640" s="14" t="s">
        <v>31</v>
      </c>
      <c r="AX640" s="14" t="s">
        <v>76</v>
      </c>
      <c r="AY640" s="276" t="s">
        <v>251</v>
      </c>
    </row>
    <row r="641" s="13" customFormat="1">
      <c r="A641" s="13"/>
      <c r="B641" s="255"/>
      <c r="C641" s="256"/>
      <c r="D641" s="257" t="s">
        <v>260</v>
      </c>
      <c r="E641" s="258" t="s">
        <v>1</v>
      </c>
      <c r="F641" s="259" t="s">
        <v>937</v>
      </c>
      <c r="G641" s="256"/>
      <c r="H641" s="258" t="s">
        <v>1</v>
      </c>
      <c r="I641" s="260"/>
      <c r="J641" s="256"/>
      <c r="K641" s="256"/>
      <c r="L641" s="261"/>
      <c r="M641" s="262"/>
      <c r="N641" s="263"/>
      <c r="O641" s="263"/>
      <c r="P641" s="263"/>
      <c r="Q641" s="263"/>
      <c r="R641" s="263"/>
      <c r="S641" s="263"/>
      <c r="T641" s="264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65" t="s">
        <v>260</v>
      </c>
      <c r="AU641" s="265" t="s">
        <v>271</v>
      </c>
      <c r="AV641" s="13" t="s">
        <v>84</v>
      </c>
      <c r="AW641" s="13" t="s">
        <v>31</v>
      </c>
      <c r="AX641" s="13" t="s">
        <v>76</v>
      </c>
      <c r="AY641" s="265" t="s">
        <v>251</v>
      </c>
    </row>
    <row r="642" s="14" customFormat="1">
      <c r="A642" s="14"/>
      <c r="B642" s="266"/>
      <c r="C642" s="267"/>
      <c r="D642" s="257" t="s">
        <v>260</v>
      </c>
      <c r="E642" s="268" t="s">
        <v>1</v>
      </c>
      <c r="F642" s="269" t="s">
        <v>944</v>
      </c>
      <c r="G642" s="267"/>
      <c r="H642" s="270">
        <v>5.7999999999999998</v>
      </c>
      <c r="I642" s="271"/>
      <c r="J642" s="267"/>
      <c r="K642" s="267"/>
      <c r="L642" s="272"/>
      <c r="M642" s="273"/>
      <c r="N642" s="274"/>
      <c r="O642" s="274"/>
      <c r="P642" s="274"/>
      <c r="Q642" s="274"/>
      <c r="R642" s="274"/>
      <c r="S642" s="274"/>
      <c r="T642" s="275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76" t="s">
        <v>260</v>
      </c>
      <c r="AU642" s="276" t="s">
        <v>271</v>
      </c>
      <c r="AV642" s="14" t="s">
        <v>86</v>
      </c>
      <c r="AW642" s="14" t="s">
        <v>31</v>
      </c>
      <c r="AX642" s="14" t="s">
        <v>76</v>
      </c>
      <c r="AY642" s="276" t="s">
        <v>251</v>
      </c>
    </row>
    <row r="643" s="15" customFormat="1">
      <c r="A643" s="15"/>
      <c r="B643" s="277"/>
      <c r="C643" s="278"/>
      <c r="D643" s="257" t="s">
        <v>260</v>
      </c>
      <c r="E643" s="279" t="s">
        <v>1</v>
      </c>
      <c r="F643" s="280" t="s">
        <v>264</v>
      </c>
      <c r="G643" s="278"/>
      <c r="H643" s="281">
        <v>40.799999999999997</v>
      </c>
      <c r="I643" s="282"/>
      <c r="J643" s="278"/>
      <c r="K643" s="278"/>
      <c r="L643" s="283"/>
      <c r="M643" s="284"/>
      <c r="N643" s="285"/>
      <c r="O643" s="285"/>
      <c r="P643" s="285"/>
      <c r="Q643" s="285"/>
      <c r="R643" s="285"/>
      <c r="S643" s="285"/>
      <c r="T643" s="286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287" t="s">
        <v>260</v>
      </c>
      <c r="AU643" s="287" t="s">
        <v>271</v>
      </c>
      <c r="AV643" s="15" t="s">
        <v>258</v>
      </c>
      <c r="AW643" s="15" t="s">
        <v>31</v>
      </c>
      <c r="AX643" s="15" t="s">
        <v>84</v>
      </c>
      <c r="AY643" s="287" t="s">
        <v>251</v>
      </c>
    </row>
    <row r="644" s="2" customFormat="1" ht="14.4" customHeight="1">
      <c r="A644" s="39"/>
      <c r="B644" s="40"/>
      <c r="C644" s="243" t="s">
        <v>945</v>
      </c>
      <c r="D644" s="243" t="s">
        <v>253</v>
      </c>
      <c r="E644" s="244" t="s">
        <v>946</v>
      </c>
      <c r="F644" s="245" t="s">
        <v>947</v>
      </c>
      <c r="G644" s="246" t="s">
        <v>149</v>
      </c>
      <c r="H644" s="247">
        <v>0.45000000000000001</v>
      </c>
      <c r="I644" s="248"/>
      <c r="J644" s="247">
        <f>ROUND(I644*H644,2)</f>
        <v>0</v>
      </c>
      <c r="K644" s="245" t="s">
        <v>257</v>
      </c>
      <c r="L644" s="45"/>
      <c r="M644" s="249" t="s">
        <v>1</v>
      </c>
      <c r="N644" s="250" t="s">
        <v>41</v>
      </c>
      <c r="O644" s="92"/>
      <c r="P644" s="251">
        <f>O644*H644</f>
        <v>0</v>
      </c>
      <c r="Q644" s="251">
        <v>0</v>
      </c>
      <c r="R644" s="251">
        <f>Q644*H644</f>
        <v>0</v>
      </c>
      <c r="S644" s="251">
        <v>0.072999999999999995</v>
      </c>
      <c r="T644" s="252">
        <f>S644*H644</f>
        <v>0.032849999999999997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53" t="s">
        <v>258</v>
      </c>
      <c r="AT644" s="253" t="s">
        <v>253</v>
      </c>
      <c r="AU644" s="253" t="s">
        <v>271</v>
      </c>
      <c r="AY644" s="18" t="s">
        <v>251</v>
      </c>
      <c r="BE644" s="254">
        <f>IF(N644="základní",J644,0)</f>
        <v>0</v>
      </c>
      <c r="BF644" s="254">
        <f>IF(N644="snížená",J644,0)</f>
        <v>0</v>
      </c>
      <c r="BG644" s="254">
        <f>IF(N644="zákl. přenesená",J644,0)</f>
        <v>0</v>
      </c>
      <c r="BH644" s="254">
        <f>IF(N644="sníž. přenesená",J644,0)</f>
        <v>0</v>
      </c>
      <c r="BI644" s="254">
        <f>IF(N644="nulová",J644,0)</f>
        <v>0</v>
      </c>
      <c r="BJ644" s="18" t="s">
        <v>84</v>
      </c>
      <c r="BK644" s="254">
        <f>ROUND(I644*H644,2)</f>
        <v>0</v>
      </c>
      <c r="BL644" s="18" t="s">
        <v>258</v>
      </c>
      <c r="BM644" s="253" t="s">
        <v>948</v>
      </c>
    </row>
    <row r="645" s="13" customFormat="1">
      <c r="A645" s="13"/>
      <c r="B645" s="255"/>
      <c r="C645" s="256"/>
      <c r="D645" s="257" t="s">
        <v>260</v>
      </c>
      <c r="E645" s="258" t="s">
        <v>1</v>
      </c>
      <c r="F645" s="259" t="s">
        <v>949</v>
      </c>
      <c r="G645" s="256"/>
      <c r="H645" s="258" t="s">
        <v>1</v>
      </c>
      <c r="I645" s="260"/>
      <c r="J645" s="256"/>
      <c r="K645" s="256"/>
      <c r="L645" s="261"/>
      <c r="M645" s="262"/>
      <c r="N645" s="263"/>
      <c r="O645" s="263"/>
      <c r="P645" s="263"/>
      <c r="Q645" s="263"/>
      <c r="R645" s="263"/>
      <c r="S645" s="263"/>
      <c r="T645" s="26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65" t="s">
        <v>260</v>
      </c>
      <c r="AU645" s="265" t="s">
        <v>271</v>
      </c>
      <c r="AV645" s="13" t="s">
        <v>84</v>
      </c>
      <c r="AW645" s="13" t="s">
        <v>31</v>
      </c>
      <c r="AX645" s="13" t="s">
        <v>76</v>
      </c>
      <c r="AY645" s="265" t="s">
        <v>251</v>
      </c>
    </row>
    <row r="646" s="14" customFormat="1">
      <c r="A646" s="14"/>
      <c r="B646" s="266"/>
      <c r="C646" s="267"/>
      <c r="D646" s="257" t="s">
        <v>260</v>
      </c>
      <c r="E646" s="268" t="s">
        <v>1</v>
      </c>
      <c r="F646" s="269" t="s">
        <v>950</v>
      </c>
      <c r="G646" s="267"/>
      <c r="H646" s="270">
        <v>0.45000000000000001</v>
      </c>
      <c r="I646" s="271"/>
      <c r="J646" s="267"/>
      <c r="K646" s="267"/>
      <c r="L646" s="272"/>
      <c r="M646" s="273"/>
      <c r="N646" s="274"/>
      <c r="O646" s="274"/>
      <c r="P646" s="274"/>
      <c r="Q646" s="274"/>
      <c r="R646" s="274"/>
      <c r="S646" s="274"/>
      <c r="T646" s="275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76" t="s">
        <v>260</v>
      </c>
      <c r="AU646" s="276" t="s">
        <v>271</v>
      </c>
      <c r="AV646" s="14" t="s">
        <v>86</v>
      </c>
      <c r="AW646" s="14" t="s">
        <v>31</v>
      </c>
      <c r="AX646" s="14" t="s">
        <v>76</v>
      </c>
      <c r="AY646" s="276" t="s">
        <v>251</v>
      </c>
    </row>
    <row r="647" s="15" customFormat="1">
      <c r="A647" s="15"/>
      <c r="B647" s="277"/>
      <c r="C647" s="278"/>
      <c r="D647" s="257" t="s">
        <v>260</v>
      </c>
      <c r="E647" s="279" t="s">
        <v>1</v>
      </c>
      <c r="F647" s="280" t="s">
        <v>264</v>
      </c>
      <c r="G647" s="278"/>
      <c r="H647" s="281">
        <v>0.45000000000000001</v>
      </c>
      <c r="I647" s="282"/>
      <c r="J647" s="278"/>
      <c r="K647" s="278"/>
      <c r="L647" s="283"/>
      <c r="M647" s="284"/>
      <c r="N647" s="285"/>
      <c r="O647" s="285"/>
      <c r="P647" s="285"/>
      <c r="Q647" s="285"/>
      <c r="R647" s="285"/>
      <c r="S647" s="285"/>
      <c r="T647" s="286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87" t="s">
        <v>260</v>
      </c>
      <c r="AU647" s="287" t="s">
        <v>271</v>
      </c>
      <c r="AV647" s="15" t="s">
        <v>258</v>
      </c>
      <c r="AW647" s="15" t="s">
        <v>31</v>
      </c>
      <c r="AX647" s="15" t="s">
        <v>84</v>
      </c>
      <c r="AY647" s="287" t="s">
        <v>251</v>
      </c>
    </row>
    <row r="648" s="2" customFormat="1" ht="14.4" customHeight="1">
      <c r="A648" s="39"/>
      <c r="B648" s="40"/>
      <c r="C648" s="243" t="s">
        <v>951</v>
      </c>
      <c r="D648" s="243" t="s">
        <v>253</v>
      </c>
      <c r="E648" s="244" t="s">
        <v>952</v>
      </c>
      <c r="F648" s="245" t="s">
        <v>953</v>
      </c>
      <c r="G648" s="246" t="s">
        <v>149</v>
      </c>
      <c r="H648" s="247">
        <v>1.8</v>
      </c>
      <c r="I648" s="248"/>
      <c r="J648" s="247">
        <f>ROUND(I648*H648,2)</f>
        <v>0</v>
      </c>
      <c r="K648" s="245" t="s">
        <v>257</v>
      </c>
      <c r="L648" s="45"/>
      <c r="M648" s="249" t="s">
        <v>1</v>
      </c>
      <c r="N648" s="250" t="s">
        <v>41</v>
      </c>
      <c r="O648" s="92"/>
      <c r="P648" s="251">
        <f>O648*H648</f>
        <v>0</v>
      </c>
      <c r="Q648" s="251">
        <v>0</v>
      </c>
      <c r="R648" s="251">
        <f>Q648*H648</f>
        <v>0</v>
      </c>
      <c r="S648" s="251">
        <v>0.058999999999999997</v>
      </c>
      <c r="T648" s="252">
        <f>S648*H648</f>
        <v>0.1062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53" t="s">
        <v>258</v>
      </c>
      <c r="AT648" s="253" t="s">
        <v>253</v>
      </c>
      <c r="AU648" s="253" t="s">
        <v>271</v>
      </c>
      <c r="AY648" s="18" t="s">
        <v>251</v>
      </c>
      <c r="BE648" s="254">
        <f>IF(N648="základní",J648,0)</f>
        <v>0</v>
      </c>
      <c r="BF648" s="254">
        <f>IF(N648="snížená",J648,0)</f>
        <v>0</v>
      </c>
      <c r="BG648" s="254">
        <f>IF(N648="zákl. přenesená",J648,0)</f>
        <v>0</v>
      </c>
      <c r="BH648" s="254">
        <f>IF(N648="sníž. přenesená",J648,0)</f>
        <v>0</v>
      </c>
      <c r="BI648" s="254">
        <f>IF(N648="nulová",J648,0)</f>
        <v>0</v>
      </c>
      <c r="BJ648" s="18" t="s">
        <v>84</v>
      </c>
      <c r="BK648" s="254">
        <f>ROUND(I648*H648,2)</f>
        <v>0</v>
      </c>
      <c r="BL648" s="18" t="s">
        <v>258</v>
      </c>
      <c r="BM648" s="253" t="s">
        <v>954</v>
      </c>
    </row>
    <row r="649" s="13" customFormat="1">
      <c r="A649" s="13"/>
      <c r="B649" s="255"/>
      <c r="C649" s="256"/>
      <c r="D649" s="257" t="s">
        <v>260</v>
      </c>
      <c r="E649" s="258" t="s">
        <v>1</v>
      </c>
      <c r="F649" s="259" t="s">
        <v>949</v>
      </c>
      <c r="G649" s="256"/>
      <c r="H649" s="258" t="s">
        <v>1</v>
      </c>
      <c r="I649" s="260"/>
      <c r="J649" s="256"/>
      <c r="K649" s="256"/>
      <c r="L649" s="261"/>
      <c r="M649" s="262"/>
      <c r="N649" s="263"/>
      <c r="O649" s="263"/>
      <c r="P649" s="263"/>
      <c r="Q649" s="263"/>
      <c r="R649" s="263"/>
      <c r="S649" s="263"/>
      <c r="T649" s="264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65" t="s">
        <v>260</v>
      </c>
      <c r="AU649" s="265" t="s">
        <v>271</v>
      </c>
      <c r="AV649" s="13" t="s">
        <v>84</v>
      </c>
      <c r="AW649" s="13" t="s">
        <v>31</v>
      </c>
      <c r="AX649" s="13" t="s">
        <v>76</v>
      </c>
      <c r="AY649" s="265" t="s">
        <v>251</v>
      </c>
    </row>
    <row r="650" s="14" customFormat="1">
      <c r="A650" s="14"/>
      <c r="B650" s="266"/>
      <c r="C650" s="267"/>
      <c r="D650" s="257" t="s">
        <v>260</v>
      </c>
      <c r="E650" s="268" t="s">
        <v>1</v>
      </c>
      <c r="F650" s="269" t="s">
        <v>955</v>
      </c>
      <c r="G650" s="267"/>
      <c r="H650" s="270">
        <v>1.8</v>
      </c>
      <c r="I650" s="271"/>
      <c r="J650" s="267"/>
      <c r="K650" s="267"/>
      <c r="L650" s="272"/>
      <c r="M650" s="273"/>
      <c r="N650" s="274"/>
      <c r="O650" s="274"/>
      <c r="P650" s="274"/>
      <c r="Q650" s="274"/>
      <c r="R650" s="274"/>
      <c r="S650" s="274"/>
      <c r="T650" s="275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76" t="s">
        <v>260</v>
      </c>
      <c r="AU650" s="276" t="s">
        <v>271</v>
      </c>
      <c r="AV650" s="14" t="s">
        <v>86</v>
      </c>
      <c r="AW650" s="14" t="s">
        <v>31</v>
      </c>
      <c r="AX650" s="14" t="s">
        <v>76</v>
      </c>
      <c r="AY650" s="276" t="s">
        <v>251</v>
      </c>
    </row>
    <row r="651" s="15" customFormat="1">
      <c r="A651" s="15"/>
      <c r="B651" s="277"/>
      <c r="C651" s="278"/>
      <c r="D651" s="257" t="s">
        <v>260</v>
      </c>
      <c r="E651" s="279" t="s">
        <v>1</v>
      </c>
      <c r="F651" s="280" t="s">
        <v>264</v>
      </c>
      <c r="G651" s="278"/>
      <c r="H651" s="281">
        <v>1.8</v>
      </c>
      <c r="I651" s="282"/>
      <c r="J651" s="278"/>
      <c r="K651" s="278"/>
      <c r="L651" s="283"/>
      <c r="M651" s="284"/>
      <c r="N651" s="285"/>
      <c r="O651" s="285"/>
      <c r="P651" s="285"/>
      <c r="Q651" s="285"/>
      <c r="R651" s="285"/>
      <c r="S651" s="285"/>
      <c r="T651" s="286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87" t="s">
        <v>260</v>
      </c>
      <c r="AU651" s="287" t="s">
        <v>271</v>
      </c>
      <c r="AV651" s="15" t="s">
        <v>258</v>
      </c>
      <c r="AW651" s="15" t="s">
        <v>31</v>
      </c>
      <c r="AX651" s="15" t="s">
        <v>84</v>
      </c>
      <c r="AY651" s="287" t="s">
        <v>251</v>
      </c>
    </row>
    <row r="652" s="2" customFormat="1" ht="14.4" customHeight="1">
      <c r="A652" s="39"/>
      <c r="B652" s="40"/>
      <c r="C652" s="243" t="s">
        <v>956</v>
      </c>
      <c r="D652" s="243" t="s">
        <v>253</v>
      </c>
      <c r="E652" s="244" t="s">
        <v>957</v>
      </c>
      <c r="F652" s="245" t="s">
        <v>958</v>
      </c>
      <c r="G652" s="246" t="s">
        <v>369</v>
      </c>
      <c r="H652" s="247">
        <v>1</v>
      </c>
      <c r="I652" s="248"/>
      <c r="J652" s="247">
        <f>ROUND(I652*H652,2)</f>
        <v>0</v>
      </c>
      <c r="K652" s="245" t="s">
        <v>257</v>
      </c>
      <c r="L652" s="45"/>
      <c r="M652" s="249" t="s">
        <v>1</v>
      </c>
      <c r="N652" s="250" t="s">
        <v>41</v>
      </c>
      <c r="O652" s="92"/>
      <c r="P652" s="251">
        <f>O652*H652</f>
        <v>0</v>
      </c>
      <c r="Q652" s="251">
        <v>0</v>
      </c>
      <c r="R652" s="251">
        <f>Q652*H652</f>
        <v>0</v>
      </c>
      <c r="S652" s="251">
        <v>0.073999999999999996</v>
      </c>
      <c r="T652" s="252">
        <f>S652*H652</f>
        <v>0.073999999999999996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53" t="s">
        <v>258</v>
      </c>
      <c r="AT652" s="253" t="s">
        <v>253</v>
      </c>
      <c r="AU652" s="253" t="s">
        <v>271</v>
      </c>
      <c r="AY652" s="18" t="s">
        <v>251</v>
      </c>
      <c r="BE652" s="254">
        <f>IF(N652="základní",J652,0)</f>
        <v>0</v>
      </c>
      <c r="BF652" s="254">
        <f>IF(N652="snížená",J652,0)</f>
        <v>0</v>
      </c>
      <c r="BG652" s="254">
        <f>IF(N652="zákl. přenesená",J652,0)</f>
        <v>0</v>
      </c>
      <c r="BH652" s="254">
        <f>IF(N652="sníž. přenesená",J652,0)</f>
        <v>0</v>
      </c>
      <c r="BI652" s="254">
        <f>IF(N652="nulová",J652,0)</f>
        <v>0</v>
      </c>
      <c r="BJ652" s="18" t="s">
        <v>84</v>
      </c>
      <c r="BK652" s="254">
        <f>ROUND(I652*H652,2)</f>
        <v>0</v>
      </c>
      <c r="BL652" s="18" t="s">
        <v>258</v>
      </c>
      <c r="BM652" s="253" t="s">
        <v>959</v>
      </c>
    </row>
    <row r="653" s="13" customFormat="1">
      <c r="A653" s="13"/>
      <c r="B653" s="255"/>
      <c r="C653" s="256"/>
      <c r="D653" s="257" t="s">
        <v>260</v>
      </c>
      <c r="E653" s="258" t="s">
        <v>1</v>
      </c>
      <c r="F653" s="259" t="s">
        <v>960</v>
      </c>
      <c r="G653" s="256"/>
      <c r="H653" s="258" t="s">
        <v>1</v>
      </c>
      <c r="I653" s="260"/>
      <c r="J653" s="256"/>
      <c r="K653" s="256"/>
      <c r="L653" s="261"/>
      <c r="M653" s="262"/>
      <c r="N653" s="263"/>
      <c r="O653" s="263"/>
      <c r="P653" s="263"/>
      <c r="Q653" s="263"/>
      <c r="R653" s="263"/>
      <c r="S653" s="263"/>
      <c r="T653" s="264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65" t="s">
        <v>260</v>
      </c>
      <c r="AU653" s="265" t="s">
        <v>271</v>
      </c>
      <c r="AV653" s="13" t="s">
        <v>84</v>
      </c>
      <c r="AW653" s="13" t="s">
        <v>31</v>
      </c>
      <c r="AX653" s="13" t="s">
        <v>76</v>
      </c>
      <c r="AY653" s="265" t="s">
        <v>251</v>
      </c>
    </row>
    <row r="654" s="14" customFormat="1">
      <c r="A654" s="14"/>
      <c r="B654" s="266"/>
      <c r="C654" s="267"/>
      <c r="D654" s="257" t="s">
        <v>260</v>
      </c>
      <c r="E654" s="268" t="s">
        <v>1</v>
      </c>
      <c r="F654" s="269" t="s">
        <v>84</v>
      </c>
      <c r="G654" s="267"/>
      <c r="H654" s="270">
        <v>1</v>
      </c>
      <c r="I654" s="271"/>
      <c r="J654" s="267"/>
      <c r="K654" s="267"/>
      <c r="L654" s="272"/>
      <c r="M654" s="273"/>
      <c r="N654" s="274"/>
      <c r="O654" s="274"/>
      <c r="P654" s="274"/>
      <c r="Q654" s="274"/>
      <c r="R654" s="274"/>
      <c r="S654" s="274"/>
      <c r="T654" s="275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76" t="s">
        <v>260</v>
      </c>
      <c r="AU654" s="276" t="s">
        <v>271</v>
      </c>
      <c r="AV654" s="14" t="s">
        <v>86</v>
      </c>
      <c r="AW654" s="14" t="s">
        <v>31</v>
      </c>
      <c r="AX654" s="14" t="s">
        <v>76</v>
      </c>
      <c r="AY654" s="276" t="s">
        <v>251</v>
      </c>
    </row>
    <row r="655" s="15" customFormat="1">
      <c r="A655" s="15"/>
      <c r="B655" s="277"/>
      <c r="C655" s="278"/>
      <c r="D655" s="257" t="s">
        <v>260</v>
      </c>
      <c r="E655" s="279" t="s">
        <v>1</v>
      </c>
      <c r="F655" s="280" t="s">
        <v>264</v>
      </c>
      <c r="G655" s="278"/>
      <c r="H655" s="281">
        <v>1</v>
      </c>
      <c r="I655" s="282"/>
      <c r="J655" s="278"/>
      <c r="K655" s="278"/>
      <c r="L655" s="283"/>
      <c r="M655" s="284"/>
      <c r="N655" s="285"/>
      <c r="O655" s="285"/>
      <c r="P655" s="285"/>
      <c r="Q655" s="285"/>
      <c r="R655" s="285"/>
      <c r="S655" s="285"/>
      <c r="T655" s="286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87" t="s">
        <v>260</v>
      </c>
      <c r="AU655" s="287" t="s">
        <v>271</v>
      </c>
      <c r="AV655" s="15" t="s">
        <v>258</v>
      </c>
      <c r="AW655" s="15" t="s">
        <v>31</v>
      </c>
      <c r="AX655" s="15" t="s">
        <v>84</v>
      </c>
      <c r="AY655" s="287" t="s">
        <v>251</v>
      </c>
    </row>
    <row r="656" s="2" customFormat="1" ht="14.4" customHeight="1">
      <c r="A656" s="39"/>
      <c r="B656" s="40"/>
      <c r="C656" s="243" t="s">
        <v>961</v>
      </c>
      <c r="D656" s="243" t="s">
        <v>253</v>
      </c>
      <c r="E656" s="244" t="s">
        <v>962</v>
      </c>
      <c r="F656" s="245" t="s">
        <v>963</v>
      </c>
      <c r="G656" s="246" t="s">
        <v>369</v>
      </c>
      <c r="H656" s="247">
        <v>1</v>
      </c>
      <c r="I656" s="248"/>
      <c r="J656" s="247">
        <f>ROUND(I656*H656,2)</f>
        <v>0</v>
      </c>
      <c r="K656" s="245" t="s">
        <v>257</v>
      </c>
      <c r="L656" s="45"/>
      <c r="M656" s="249" t="s">
        <v>1</v>
      </c>
      <c r="N656" s="250" t="s">
        <v>41</v>
      </c>
      <c r="O656" s="92"/>
      <c r="P656" s="251">
        <f>O656*H656</f>
        <v>0</v>
      </c>
      <c r="Q656" s="251">
        <v>0</v>
      </c>
      <c r="R656" s="251">
        <f>Q656*H656</f>
        <v>0</v>
      </c>
      <c r="S656" s="251">
        <v>0.20699999999999999</v>
      </c>
      <c r="T656" s="252">
        <f>S656*H656</f>
        <v>0.20699999999999999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53" t="s">
        <v>258</v>
      </c>
      <c r="AT656" s="253" t="s">
        <v>253</v>
      </c>
      <c r="AU656" s="253" t="s">
        <v>271</v>
      </c>
      <c r="AY656" s="18" t="s">
        <v>251</v>
      </c>
      <c r="BE656" s="254">
        <f>IF(N656="základní",J656,0)</f>
        <v>0</v>
      </c>
      <c r="BF656" s="254">
        <f>IF(N656="snížená",J656,0)</f>
        <v>0</v>
      </c>
      <c r="BG656" s="254">
        <f>IF(N656="zákl. přenesená",J656,0)</f>
        <v>0</v>
      </c>
      <c r="BH656" s="254">
        <f>IF(N656="sníž. přenesená",J656,0)</f>
        <v>0</v>
      </c>
      <c r="BI656" s="254">
        <f>IF(N656="nulová",J656,0)</f>
        <v>0</v>
      </c>
      <c r="BJ656" s="18" t="s">
        <v>84</v>
      </c>
      <c r="BK656" s="254">
        <f>ROUND(I656*H656,2)</f>
        <v>0</v>
      </c>
      <c r="BL656" s="18" t="s">
        <v>258</v>
      </c>
      <c r="BM656" s="253" t="s">
        <v>964</v>
      </c>
    </row>
    <row r="657" s="13" customFormat="1">
      <c r="A657" s="13"/>
      <c r="B657" s="255"/>
      <c r="C657" s="256"/>
      <c r="D657" s="257" t="s">
        <v>260</v>
      </c>
      <c r="E657" s="258" t="s">
        <v>1</v>
      </c>
      <c r="F657" s="259" t="s">
        <v>965</v>
      </c>
      <c r="G657" s="256"/>
      <c r="H657" s="258" t="s">
        <v>1</v>
      </c>
      <c r="I657" s="260"/>
      <c r="J657" s="256"/>
      <c r="K657" s="256"/>
      <c r="L657" s="261"/>
      <c r="M657" s="262"/>
      <c r="N657" s="263"/>
      <c r="O657" s="263"/>
      <c r="P657" s="263"/>
      <c r="Q657" s="263"/>
      <c r="R657" s="263"/>
      <c r="S657" s="263"/>
      <c r="T657" s="264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65" t="s">
        <v>260</v>
      </c>
      <c r="AU657" s="265" t="s">
        <v>271</v>
      </c>
      <c r="AV657" s="13" t="s">
        <v>84</v>
      </c>
      <c r="AW657" s="13" t="s">
        <v>31</v>
      </c>
      <c r="AX657" s="13" t="s">
        <v>76</v>
      </c>
      <c r="AY657" s="265" t="s">
        <v>251</v>
      </c>
    </row>
    <row r="658" s="14" customFormat="1">
      <c r="A658" s="14"/>
      <c r="B658" s="266"/>
      <c r="C658" s="267"/>
      <c r="D658" s="257" t="s">
        <v>260</v>
      </c>
      <c r="E658" s="268" t="s">
        <v>1</v>
      </c>
      <c r="F658" s="269" t="s">
        <v>84</v>
      </c>
      <c r="G658" s="267"/>
      <c r="H658" s="270">
        <v>1</v>
      </c>
      <c r="I658" s="271"/>
      <c r="J658" s="267"/>
      <c r="K658" s="267"/>
      <c r="L658" s="272"/>
      <c r="M658" s="273"/>
      <c r="N658" s="274"/>
      <c r="O658" s="274"/>
      <c r="P658" s="274"/>
      <c r="Q658" s="274"/>
      <c r="R658" s="274"/>
      <c r="S658" s="274"/>
      <c r="T658" s="275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76" t="s">
        <v>260</v>
      </c>
      <c r="AU658" s="276" t="s">
        <v>271</v>
      </c>
      <c r="AV658" s="14" t="s">
        <v>86</v>
      </c>
      <c r="AW658" s="14" t="s">
        <v>31</v>
      </c>
      <c r="AX658" s="14" t="s">
        <v>76</v>
      </c>
      <c r="AY658" s="276" t="s">
        <v>251</v>
      </c>
    </row>
    <row r="659" s="15" customFormat="1">
      <c r="A659" s="15"/>
      <c r="B659" s="277"/>
      <c r="C659" s="278"/>
      <c r="D659" s="257" t="s">
        <v>260</v>
      </c>
      <c r="E659" s="279" t="s">
        <v>1</v>
      </c>
      <c r="F659" s="280" t="s">
        <v>264</v>
      </c>
      <c r="G659" s="278"/>
      <c r="H659" s="281">
        <v>1</v>
      </c>
      <c r="I659" s="282"/>
      <c r="J659" s="278"/>
      <c r="K659" s="278"/>
      <c r="L659" s="283"/>
      <c r="M659" s="284"/>
      <c r="N659" s="285"/>
      <c r="O659" s="285"/>
      <c r="P659" s="285"/>
      <c r="Q659" s="285"/>
      <c r="R659" s="285"/>
      <c r="S659" s="285"/>
      <c r="T659" s="286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87" t="s">
        <v>260</v>
      </c>
      <c r="AU659" s="287" t="s">
        <v>271</v>
      </c>
      <c r="AV659" s="15" t="s">
        <v>258</v>
      </c>
      <c r="AW659" s="15" t="s">
        <v>31</v>
      </c>
      <c r="AX659" s="15" t="s">
        <v>84</v>
      </c>
      <c r="AY659" s="287" t="s">
        <v>251</v>
      </c>
    </row>
    <row r="660" s="2" customFormat="1" ht="14.4" customHeight="1">
      <c r="A660" s="39"/>
      <c r="B660" s="40"/>
      <c r="C660" s="243" t="s">
        <v>966</v>
      </c>
      <c r="D660" s="243" t="s">
        <v>253</v>
      </c>
      <c r="E660" s="244" t="s">
        <v>967</v>
      </c>
      <c r="F660" s="245" t="s">
        <v>968</v>
      </c>
      <c r="G660" s="246" t="s">
        <v>256</v>
      </c>
      <c r="H660" s="247">
        <v>0.17000000000000001</v>
      </c>
      <c r="I660" s="248"/>
      <c r="J660" s="247">
        <f>ROUND(I660*H660,2)</f>
        <v>0</v>
      </c>
      <c r="K660" s="245" t="s">
        <v>257</v>
      </c>
      <c r="L660" s="45"/>
      <c r="M660" s="249" t="s">
        <v>1</v>
      </c>
      <c r="N660" s="250" t="s">
        <v>41</v>
      </c>
      <c r="O660" s="92"/>
      <c r="P660" s="251">
        <f>O660*H660</f>
        <v>0</v>
      </c>
      <c r="Q660" s="251">
        <v>0</v>
      </c>
      <c r="R660" s="251">
        <f>Q660*H660</f>
        <v>0</v>
      </c>
      <c r="S660" s="251">
        <v>1.8</v>
      </c>
      <c r="T660" s="252">
        <f>S660*H660</f>
        <v>0.30600000000000005</v>
      </c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R660" s="253" t="s">
        <v>258</v>
      </c>
      <c r="AT660" s="253" t="s">
        <v>253</v>
      </c>
      <c r="AU660" s="253" t="s">
        <v>271</v>
      </c>
      <c r="AY660" s="18" t="s">
        <v>251</v>
      </c>
      <c r="BE660" s="254">
        <f>IF(N660="základní",J660,0)</f>
        <v>0</v>
      </c>
      <c r="BF660" s="254">
        <f>IF(N660="snížená",J660,0)</f>
        <v>0</v>
      </c>
      <c r="BG660" s="254">
        <f>IF(N660="zákl. přenesená",J660,0)</f>
        <v>0</v>
      </c>
      <c r="BH660" s="254">
        <f>IF(N660="sníž. přenesená",J660,0)</f>
        <v>0</v>
      </c>
      <c r="BI660" s="254">
        <f>IF(N660="nulová",J660,0)</f>
        <v>0</v>
      </c>
      <c r="BJ660" s="18" t="s">
        <v>84</v>
      </c>
      <c r="BK660" s="254">
        <f>ROUND(I660*H660,2)</f>
        <v>0</v>
      </c>
      <c r="BL660" s="18" t="s">
        <v>258</v>
      </c>
      <c r="BM660" s="253" t="s">
        <v>969</v>
      </c>
    </row>
    <row r="661" s="13" customFormat="1">
      <c r="A661" s="13"/>
      <c r="B661" s="255"/>
      <c r="C661" s="256"/>
      <c r="D661" s="257" t="s">
        <v>260</v>
      </c>
      <c r="E661" s="258" t="s">
        <v>1</v>
      </c>
      <c r="F661" s="259" t="s">
        <v>965</v>
      </c>
      <c r="G661" s="256"/>
      <c r="H661" s="258" t="s">
        <v>1</v>
      </c>
      <c r="I661" s="260"/>
      <c r="J661" s="256"/>
      <c r="K661" s="256"/>
      <c r="L661" s="261"/>
      <c r="M661" s="262"/>
      <c r="N661" s="263"/>
      <c r="O661" s="263"/>
      <c r="P661" s="263"/>
      <c r="Q661" s="263"/>
      <c r="R661" s="263"/>
      <c r="S661" s="263"/>
      <c r="T661" s="26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65" t="s">
        <v>260</v>
      </c>
      <c r="AU661" s="265" t="s">
        <v>271</v>
      </c>
      <c r="AV661" s="13" t="s">
        <v>84</v>
      </c>
      <c r="AW661" s="13" t="s">
        <v>31</v>
      </c>
      <c r="AX661" s="13" t="s">
        <v>76</v>
      </c>
      <c r="AY661" s="265" t="s">
        <v>251</v>
      </c>
    </row>
    <row r="662" s="14" customFormat="1">
      <c r="A662" s="14"/>
      <c r="B662" s="266"/>
      <c r="C662" s="267"/>
      <c r="D662" s="257" t="s">
        <v>260</v>
      </c>
      <c r="E662" s="268" t="s">
        <v>1</v>
      </c>
      <c r="F662" s="269" t="s">
        <v>970</v>
      </c>
      <c r="G662" s="267"/>
      <c r="H662" s="270">
        <v>0.17000000000000001</v>
      </c>
      <c r="I662" s="271"/>
      <c r="J662" s="267"/>
      <c r="K662" s="267"/>
      <c r="L662" s="272"/>
      <c r="M662" s="273"/>
      <c r="N662" s="274"/>
      <c r="O662" s="274"/>
      <c r="P662" s="274"/>
      <c r="Q662" s="274"/>
      <c r="R662" s="274"/>
      <c r="S662" s="274"/>
      <c r="T662" s="275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76" t="s">
        <v>260</v>
      </c>
      <c r="AU662" s="276" t="s">
        <v>271</v>
      </c>
      <c r="AV662" s="14" t="s">
        <v>86</v>
      </c>
      <c r="AW662" s="14" t="s">
        <v>31</v>
      </c>
      <c r="AX662" s="14" t="s">
        <v>76</v>
      </c>
      <c r="AY662" s="276" t="s">
        <v>251</v>
      </c>
    </row>
    <row r="663" s="15" customFormat="1">
      <c r="A663" s="15"/>
      <c r="B663" s="277"/>
      <c r="C663" s="278"/>
      <c r="D663" s="257" t="s">
        <v>260</v>
      </c>
      <c r="E663" s="279" t="s">
        <v>1</v>
      </c>
      <c r="F663" s="280" t="s">
        <v>264</v>
      </c>
      <c r="G663" s="278"/>
      <c r="H663" s="281">
        <v>0.17000000000000001</v>
      </c>
      <c r="I663" s="282"/>
      <c r="J663" s="278"/>
      <c r="K663" s="278"/>
      <c r="L663" s="283"/>
      <c r="M663" s="284"/>
      <c r="N663" s="285"/>
      <c r="O663" s="285"/>
      <c r="P663" s="285"/>
      <c r="Q663" s="285"/>
      <c r="R663" s="285"/>
      <c r="S663" s="285"/>
      <c r="T663" s="286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87" t="s">
        <v>260</v>
      </c>
      <c r="AU663" s="287" t="s">
        <v>271</v>
      </c>
      <c r="AV663" s="15" t="s">
        <v>258</v>
      </c>
      <c r="AW663" s="15" t="s">
        <v>31</v>
      </c>
      <c r="AX663" s="15" t="s">
        <v>84</v>
      </c>
      <c r="AY663" s="287" t="s">
        <v>251</v>
      </c>
    </row>
    <row r="664" s="2" customFormat="1" ht="14.4" customHeight="1">
      <c r="A664" s="39"/>
      <c r="B664" s="40"/>
      <c r="C664" s="243" t="s">
        <v>971</v>
      </c>
      <c r="D664" s="243" t="s">
        <v>253</v>
      </c>
      <c r="E664" s="244" t="s">
        <v>972</v>
      </c>
      <c r="F664" s="245" t="s">
        <v>973</v>
      </c>
      <c r="G664" s="246" t="s">
        <v>256</v>
      </c>
      <c r="H664" s="247">
        <v>0.72999999999999998</v>
      </c>
      <c r="I664" s="248"/>
      <c r="J664" s="247">
        <f>ROUND(I664*H664,2)</f>
        <v>0</v>
      </c>
      <c r="K664" s="245" t="s">
        <v>257</v>
      </c>
      <c r="L664" s="45"/>
      <c r="M664" s="249" t="s">
        <v>1</v>
      </c>
      <c r="N664" s="250" t="s">
        <v>41</v>
      </c>
      <c r="O664" s="92"/>
      <c r="P664" s="251">
        <f>O664*H664</f>
        <v>0</v>
      </c>
      <c r="Q664" s="251">
        <v>0</v>
      </c>
      <c r="R664" s="251">
        <f>Q664*H664</f>
        <v>0</v>
      </c>
      <c r="S664" s="251">
        <v>1.8</v>
      </c>
      <c r="T664" s="252">
        <f>S664*H664</f>
        <v>1.3140000000000001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253" t="s">
        <v>258</v>
      </c>
      <c r="AT664" s="253" t="s">
        <v>253</v>
      </c>
      <c r="AU664" s="253" t="s">
        <v>271</v>
      </c>
      <c r="AY664" s="18" t="s">
        <v>251</v>
      </c>
      <c r="BE664" s="254">
        <f>IF(N664="základní",J664,0)</f>
        <v>0</v>
      </c>
      <c r="BF664" s="254">
        <f>IF(N664="snížená",J664,0)</f>
        <v>0</v>
      </c>
      <c r="BG664" s="254">
        <f>IF(N664="zákl. přenesená",J664,0)</f>
        <v>0</v>
      </c>
      <c r="BH664" s="254">
        <f>IF(N664="sníž. přenesená",J664,0)</f>
        <v>0</v>
      </c>
      <c r="BI664" s="254">
        <f>IF(N664="nulová",J664,0)</f>
        <v>0</v>
      </c>
      <c r="BJ664" s="18" t="s">
        <v>84</v>
      </c>
      <c r="BK664" s="254">
        <f>ROUND(I664*H664,2)</f>
        <v>0</v>
      </c>
      <c r="BL664" s="18" t="s">
        <v>258</v>
      </c>
      <c r="BM664" s="253" t="s">
        <v>974</v>
      </c>
    </row>
    <row r="665" s="13" customFormat="1">
      <c r="A665" s="13"/>
      <c r="B665" s="255"/>
      <c r="C665" s="256"/>
      <c r="D665" s="257" t="s">
        <v>260</v>
      </c>
      <c r="E665" s="258" t="s">
        <v>1</v>
      </c>
      <c r="F665" s="259" t="s">
        <v>975</v>
      </c>
      <c r="G665" s="256"/>
      <c r="H665" s="258" t="s">
        <v>1</v>
      </c>
      <c r="I665" s="260"/>
      <c r="J665" s="256"/>
      <c r="K665" s="256"/>
      <c r="L665" s="261"/>
      <c r="M665" s="262"/>
      <c r="N665" s="263"/>
      <c r="O665" s="263"/>
      <c r="P665" s="263"/>
      <c r="Q665" s="263"/>
      <c r="R665" s="263"/>
      <c r="S665" s="263"/>
      <c r="T665" s="264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65" t="s">
        <v>260</v>
      </c>
      <c r="AU665" s="265" t="s">
        <v>271</v>
      </c>
      <c r="AV665" s="13" t="s">
        <v>84</v>
      </c>
      <c r="AW665" s="13" t="s">
        <v>31</v>
      </c>
      <c r="AX665" s="13" t="s">
        <v>76</v>
      </c>
      <c r="AY665" s="265" t="s">
        <v>251</v>
      </c>
    </row>
    <row r="666" s="14" customFormat="1">
      <c r="A666" s="14"/>
      <c r="B666" s="266"/>
      <c r="C666" s="267"/>
      <c r="D666" s="257" t="s">
        <v>260</v>
      </c>
      <c r="E666" s="268" t="s">
        <v>1</v>
      </c>
      <c r="F666" s="269" t="s">
        <v>976</v>
      </c>
      <c r="G666" s="267"/>
      <c r="H666" s="270">
        <v>0.72999999999999998</v>
      </c>
      <c r="I666" s="271"/>
      <c r="J666" s="267"/>
      <c r="K666" s="267"/>
      <c r="L666" s="272"/>
      <c r="M666" s="273"/>
      <c r="N666" s="274"/>
      <c r="O666" s="274"/>
      <c r="P666" s="274"/>
      <c r="Q666" s="274"/>
      <c r="R666" s="274"/>
      <c r="S666" s="274"/>
      <c r="T666" s="275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76" t="s">
        <v>260</v>
      </c>
      <c r="AU666" s="276" t="s">
        <v>271</v>
      </c>
      <c r="AV666" s="14" t="s">
        <v>86</v>
      </c>
      <c r="AW666" s="14" t="s">
        <v>31</v>
      </c>
      <c r="AX666" s="14" t="s">
        <v>76</v>
      </c>
      <c r="AY666" s="276" t="s">
        <v>251</v>
      </c>
    </row>
    <row r="667" s="15" customFormat="1">
      <c r="A667" s="15"/>
      <c r="B667" s="277"/>
      <c r="C667" s="278"/>
      <c r="D667" s="257" t="s">
        <v>260</v>
      </c>
      <c r="E667" s="279" t="s">
        <v>1</v>
      </c>
      <c r="F667" s="280" t="s">
        <v>264</v>
      </c>
      <c r="G667" s="278"/>
      <c r="H667" s="281">
        <v>0.72999999999999998</v>
      </c>
      <c r="I667" s="282"/>
      <c r="J667" s="278"/>
      <c r="K667" s="278"/>
      <c r="L667" s="283"/>
      <c r="M667" s="284"/>
      <c r="N667" s="285"/>
      <c r="O667" s="285"/>
      <c r="P667" s="285"/>
      <c r="Q667" s="285"/>
      <c r="R667" s="285"/>
      <c r="S667" s="285"/>
      <c r="T667" s="286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87" t="s">
        <v>260</v>
      </c>
      <c r="AU667" s="287" t="s">
        <v>271</v>
      </c>
      <c r="AV667" s="15" t="s">
        <v>258</v>
      </c>
      <c r="AW667" s="15" t="s">
        <v>31</v>
      </c>
      <c r="AX667" s="15" t="s">
        <v>84</v>
      </c>
      <c r="AY667" s="287" t="s">
        <v>251</v>
      </c>
    </row>
    <row r="668" s="2" customFormat="1" ht="14.4" customHeight="1">
      <c r="A668" s="39"/>
      <c r="B668" s="40"/>
      <c r="C668" s="243" t="s">
        <v>977</v>
      </c>
      <c r="D668" s="243" t="s">
        <v>253</v>
      </c>
      <c r="E668" s="244" t="s">
        <v>978</v>
      </c>
      <c r="F668" s="245" t="s">
        <v>979</v>
      </c>
      <c r="G668" s="246" t="s">
        <v>369</v>
      </c>
      <c r="H668" s="247">
        <v>4</v>
      </c>
      <c r="I668" s="248"/>
      <c r="J668" s="247">
        <f>ROUND(I668*H668,2)</f>
        <v>0</v>
      </c>
      <c r="K668" s="245" t="s">
        <v>257</v>
      </c>
      <c r="L668" s="45"/>
      <c r="M668" s="249" t="s">
        <v>1</v>
      </c>
      <c r="N668" s="250" t="s">
        <v>41</v>
      </c>
      <c r="O668" s="92"/>
      <c r="P668" s="251">
        <f>O668*H668</f>
        <v>0</v>
      </c>
      <c r="Q668" s="251">
        <v>0</v>
      </c>
      <c r="R668" s="251">
        <f>Q668*H668</f>
        <v>0</v>
      </c>
      <c r="S668" s="251">
        <v>0.031</v>
      </c>
      <c r="T668" s="252">
        <f>S668*H668</f>
        <v>0.124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53" t="s">
        <v>258</v>
      </c>
      <c r="AT668" s="253" t="s">
        <v>253</v>
      </c>
      <c r="AU668" s="253" t="s">
        <v>271</v>
      </c>
      <c r="AY668" s="18" t="s">
        <v>251</v>
      </c>
      <c r="BE668" s="254">
        <f>IF(N668="základní",J668,0)</f>
        <v>0</v>
      </c>
      <c r="BF668" s="254">
        <f>IF(N668="snížená",J668,0)</f>
        <v>0</v>
      </c>
      <c r="BG668" s="254">
        <f>IF(N668="zákl. přenesená",J668,0)</f>
        <v>0</v>
      </c>
      <c r="BH668" s="254">
        <f>IF(N668="sníž. přenesená",J668,0)</f>
        <v>0</v>
      </c>
      <c r="BI668" s="254">
        <f>IF(N668="nulová",J668,0)</f>
        <v>0</v>
      </c>
      <c r="BJ668" s="18" t="s">
        <v>84</v>
      </c>
      <c r="BK668" s="254">
        <f>ROUND(I668*H668,2)</f>
        <v>0</v>
      </c>
      <c r="BL668" s="18" t="s">
        <v>258</v>
      </c>
      <c r="BM668" s="253" t="s">
        <v>980</v>
      </c>
    </row>
    <row r="669" s="13" customFormat="1">
      <c r="A669" s="13"/>
      <c r="B669" s="255"/>
      <c r="C669" s="256"/>
      <c r="D669" s="257" t="s">
        <v>260</v>
      </c>
      <c r="E669" s="258" t="s">
        <v>1</v>
      </c>
      <c r="F669" s="259" t="s">
        <v>576</v>
      </c>
      <c r="G669" s="256"/>
      <c r="H669" s="258" t="s">
        <v>1</v>
      </c>
      <c r="I669" s="260"/>
      <c r="J669" s="256"/>
      <c r="K669" s="256"/>
      <c r="L669" s="261"/>
      <c r="M669" s="262"/>
      <c r="N669" s="263"/>
      <c r="O669" s="263"/>
      <c r="P669" s="263"/>
      <c r="Q669" s="263"/>
      <c r="R669" s="263"/>
      <c r="S669" s="263"/>
      <c r="T669" s="264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65" t="s">
        <v>260</v>
      </c>
      <c r="AU669" s="265" t="s">
        <v>271</v>
      </c>
      <c r="AV669" s="13" t="s">
        <v>84</v>
      </c>
      <c r="AW669" s="13" t="s">
        <v>31</v>
      </c>
      <c r="AX669" s="13" t="s">
        <v>76</v>
      </c>
      <c r="AY669" s="265" t="s">
        <v>251</v>
      </c>
    </row>
    <row r="670" s="14" customFormat="1">
      <c r="A670" s="14"/>
      <c r="B670" s="266"/>
      <c r="C670" s="267"/>
      <c r="D670" s="257" t="s">
        <v>260</v>
      </c>
      <c r="E670" s="268" t="s">
        <v>1</v>
      </c>
      <c r="F670" s="269" t="s">
        <v>258</v>
      </c>
      <c r="G670" s="267"/>
      <c r="H670" s="270">
        <v>4</v>
      </c>
      <c r="I670" s="271"/>
      <c r="J670" s="267"/>
      <c r="K670" s="267"/>
      <c r="L670" s="272"/>
      <c r="M670" s="273"/>
      <c r="N670" s="274"/>
      <c r="O670" s="274"/>
      <c r="P670" s="274"/>
      <c r="Q670" s="274"/>
      <c r="R670" s="274"/>
      <c r="S670" s="274"/>
      <c r="T670" s="275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76" t="s">
        <v>260</v>
      </c>
      <c r="AU670" s="276" t="s">
        <v>271</v>
      </c>
      <c r="AV670" s="14" t="s">
        <v>86</v>
      </c>
      <c r="AW670" s="14" t="s">
        <v>31</v>
      </c>
      <c r="AX670" s="14" t="s">
        <v>76</v>
      </c>
      <c r="AY670" s="276" t="s">
        <v>251</v>
      </c>
    </row>
    <row r="671" s="15" customFormat="1">
      <c r="A671" s="15"/>
      <c r="B671" s="277"/>
      <c r="C671" s="278"/>
      <c r="D671" s="257" t="s">
        <v>260</v>
      </c>
      <c r="E671" s="279" t="s">
        <v>1</v>
      </c>
      <c r="F671" s="280" t="s">
        <v>264</v>
      </c>
      <c r="G671" s="278"/>
      <c r="H671" s="281">
        <v>4</v>
      </c>
      <c r="I671" s="282"/>
      <c r="J671" s="278"/>
      <c r="K671" s="278"/>
      <c r="L671" s="283"/>
      <c r="M671" s="284"/>
      <c r="N671" s="285"/>
      <c r="O671" s="285"/>
      <c r="P671" s="285"/>
      <c r="Q671" s="285"/>
      <c r="R671" s="285"/>
      <c r="S671" s="285"/>
      <c r="T671" s="286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T671" s="287" t="s">
        <v>260</v>
      </c>
      <c r="AU671" s="287" t="s">
        <v>271</v>
      </c>
      <c r="AV671" s="15" t="s">
        <v>258</v>
      </c>
      <c r="AW671" s="15" t="s">
        <v>31</v>
      </c>
      <c r="AX671" s="15" t="s">
        <v>84</v>
      </c>
      <c r="AY671" s="287" t="s">
        <v>251</v>
      </c>
    </row>
    <row r="672" s="2" customFormat="1" ht="14.4" customHeight="1">
      <c r="A672" s="39"/>
      <c r="B672" s="40"/>
      <c r="C672" s="243" t="s">
        <v>981</v>
      </c>
      <c r="D672" s="243" t="s">
        <v>253</v>
      </c>
      <c r="E672" s="244" t="s">
        <v>982</v>
      </c>
      <c r="F672" s="245" t="s">
        <v>983</v>
      </c>
      <c r="G672" s="246" t="s">
        <v>406</v>
      </c>
      <c r="H672" s="247">
        <v>4.7999999999999998</v>
      </c>
      <c r="I672" s="248"/>
      <c r="J672" s="247">
        <f>ROUND(I672*H672,2)</f>
        <v>0</v>
      </c>
      <c r="K672" s="245" t="s">
        <v>257</v>
      </c>
      <c r="L672" s="45"/>
      <c r="M672" s="249" t="s">
        <v>1</v>
      </c>
      <c r="N672" s="250" t="s">
        <v>41</v>
      </c>
      <c r="O672" s="92"/>
      <c r="P672" s="251">
        <f>O672*H672</f>
        <v>0</v>
      </c>
      <c r="Q672" s="251">
        <v>0</v>
      </c>
      <c r="R672" s="251">
        <f>Q672*H672</f>
        <v>0</v>
      </c>
      <c r="S672" s="251">
        <v>0.065000000000000002</v>
      </c>
      <c r="T672" s="252">
        <f>S672*H672</f>
        <v>0.312</v>
      </c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R672" s="253" t="s">
        <v>258</v>
      </c>
      <c r="AT672" s="253" t="s">
        <v>253</v>
      </c>
      <c r="AU672" s="253" t="s">
        <v>271</v>
      </c>
      <c r="AY672" s="18" t="s">
        <v>251</v>
      </c>
      <c r="BE672" s="254">
        <f>IF(N672="základní",J672,0)</f>
        <v>0</v>
      </c>
      <c r="BF672" s="254">
        <f>IF(N672="snížená",J672,0)</f>
        <v>0</v>
      </c>
      <c r="BG672" s="254">
        <f>IF(N672="zákl. přenesená",J672,0)</f>
        <v>0</v>
      </c>
      <c r="BH672" s="254">
        <f>IF(N672="sníž. přenesená",J672,0)</f>
        <v>0</v>
      </c>
      <c r="BI672" s="254">
        <f>IF(N672="nulová",J672,0)</f>
        <v>0</v>
      </c>
      <c r="BJ672" s="18" t="s">
        <v>84</v>
      </c>
      <c r="BK672" s="254">
        <f>ROUND(I672*H672,2)</f>
        <v>0</v>
      </c>
      <c r="BL672" s="18" t="s">
        <v>258</v>
      </c>
      <c r="BM672" s="253" t="s">
        <v>984</v>
      </c>
    </row>
    <row r="673" s="13" customFormat="1">
      <c r="A673" s="13"/>
      <c r="B673" s="255"/>
      <c r="C673" s="256"/>
      <c r="D673" s="257" t="s">
        <v>260</v>
      </c>
      <c r="E673" s="258" t="s">
        <v>1</v>
      </c>
      <c r="F673" s="259" t="s">
        <v>985</v>
      </c>
      <c r="G673" s="256"/>
      <c r="H673" s="258" t="s">
        <v>1</v>
      </c>
      <c r="I673" s="260"/>
      <c r="J673" s="256"/>
      <c r="K673" s="256"/>
      <c r="L673" s="261"/>
      <c r="M673" s="262"/>
      <c r="N673" s="263"/>
      <c r="O673" s="263"/>
      <c r="P673" s="263"/>
      <c r="Q673" s="263"/>
      <c r="R673" s="263"/>
      <c r="S673" s="263"/>
      <c r="T673" s="264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65" t="s">
        <v>260</v>
      </c>
      <c r="AU673" s="265" t="s">
        <v>271</v>
      </c>
      <c r="AV673" s="13" t="s">
        <v>84</v>
      </c>
      <c r="AW673" s="13" t="s">
        <v>31</v>
      </c>
      <c r="AX673" s="13" t="s">
        <v>76</v>
      </c>
      <c r="AY673" s="265" t="s">
        <v>251</v>
      </c>
    </row>
    <row r="674" s="14" customFormat="1">
      <c r="A674" s="14"/>
      <c r="B674" s="266"/>
      <c r="C674" s="267"/>
      <c r="D674" s="257" t="s">
        <v>260</v>
      </c>
      <c r="E674" s="268" t="s">
        <v>1</v>
      </c>
      <c r="F674" s="269" t="s">
        <v>986</v>
      </c>
      <c r="G674" s="267"/>
      <c r="H674" s="270">
        <v>4.7999999999999998</v>
      </c>
      <c r="I674" s="271"/>
      <c r="J674" s="267"/>
      <c r="K674" s="267"/>
      <c r="L674" s="272"/>
      <c r="M674" s="273"/>
      <c r="N674" s="274"/>
      <c r="O674" s="274"/>
      <c r="P674" s="274"/>
      <c r="Q674" s="274"/>
      <c r="R674" s="274"/>
      <c r="S674" s="274"/>
      <c r="T674" s="275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76" t="s">
        <v>260</v>
      </c>
      <c r="AU674" s="276" t="s">
        <v>271</v>
      </c>
      <c r="AV674" s="14" t="s">
        <v>86</v>
      </c>
      <c r="AW674" s="14" t="s">
        <v>31</v>
      </c>
      <c r="AX674" s="14" t="s">
        <v>84</v>
      </c>
      <c r="AY674" s="276" t="s">
        <v>251</v>
      </c>
    </row>
    <row r="675" s="2" customFormat="1" ht="19.8" customHeight="1">
      <c r="A675" s="39"/>
      <c r="B675" s="40"/>
      <c r="C675" s="243" t="s">
        <v>987</v>
      </c>
      <c r="D675" s="243" t="s">
        <v>253</v>
      </c>
      <c r="E675" s="244" t="s">
        <v>988</v>
      </c>
      <c r="F675" s="245" t="s">
        <v>989</v>
      </c>
      <c r="G675" s="246" t="s">
        <v>406</v>
      </c>
      <c r="H675" s="247">
        <v>24.800000000000001</v>
      </c>
      <c r="I675" s="248"/>
      <c r="J675" s="247">
        <f>ROUND(I675*H675,2)</f>
        <v>0</v>
      </c>
      <c r="K675" s="245" t="s">
        <v>257</v>
      </c>
      <c r="L675" s="45"/>
      <c r="M675" s="249" t="s">
        <v>1</v>
      </c>
      <c r="N675" s="250" t="s">
        <v>41</v>
      </c>
      <c r="O675" s="92"/>
      <c r="P675" s="251">
        <f>O675*H675</f>
        <v>0</v>
      </c>
      <c r="Q675" s="251">
        <v>0</v>
      </c>
      <c r="R675" s="251">
        <f>Q675*H675</f>
        <v>0</v>
      </c>
      <c r="S675" s="251">
        <v>0.027</v>
      </c>
      <c r="T675" s="252">
        <f>S675*H675</f>
        <v>0.66959999999999997</v>
      </c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R675" s="253" t="s">
        <v>258</v>
      </c>
      <c r="AT675" s="253" t="s">
        <v>253</v>
      </c>
      <c r="AU675" s="253" t="s">
        <v>271</v>
      </c>
      <c r="AY675" s="18" t="s">
        <v>251</v>
      </c>
      <c r="BE675" s="254">
        <f>IF(N675="základní",J675,0)</f>
        <v>0</v>
      </c>
      <c r="BF675" s="254">
        <f>IF(N675="snížená",J675,0)</f>
        <v>0</v>
      </c>
      <c r="BG675" s="254">
        <f>IF(N675="zákl. přenesená",J675,0)</f>
        <v>0</v>
      </c>
      <c r="BH675" s="254">
        <f>IF(N675="sníž. přenesená",J675,0)</f>
        <v>0</v>
      </c>
      <c r="BI675" s="254">
        <f>IF(N675="nulová",J675,0)</f>
        <v>0</v>
      </c>
      <c r="BJ675" s="18" t="s">
        <v>84</v>
      </c>
      <c r="BK675" s="254">
        <f>ROUND(I675*H675,2)</f>
        <v>0</v>
      </c>
      <c r="BL675" s="18" t="s">
        <v>258</v>
      </c>
      <c r="BM675" s="253" t="s">
        <v>990</v>
      </c>
    </row>
    <row r="676" s="13" customFormat="1">
      <c r="A676" s="13"/>
      <c r="B676" s="255"/>
      <c r="C676" s="256"/>
      <c r="D676" s="257" t="s">
        <v>260</v>
      </c>
      <c r="E676" s="258" t="s">
        <v>1</v>
      </c>
      <c r="F676" s="259" t="s">
        <v>991</v>
      </c>
      <c r="G676" s="256"/>
      <c r="H676" s="258" t="s">
        <v>1</v>
      </c>
      <c r="I676" s="260"/>
      <c r="J676" s="256"/>
      <c r="K676" s="256"/>
      <c r="L676" s="261"/>
      <c r="M676" s="262"/>
      <c r="N676" s="263"/>
      <c r="O676" s="263"/>
      <c r="P676" s="263"/>
      <c r="Q676" s="263"/>
      <c r="R676" s="263"/>
      <c r="S676" s="263"/>
      <c r="T676" s="264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65" t="s">
        <v>260</v>
      </c>
      <c r="AU676" s="265" t="s">
        <v>271</v>
      </c>
      <c r="AV676" s="13" t="s">
        <v>84</v>
      </c>
      <c r="AW676" s="13" t="s">
        <v>31</v>
      </c>
      <c r="AX676" s="13" t="s">
        <v>76</v>
      </c>
      <c r="AY676" s="265" t="s">
        <v>251</v>
      </c>
    </row>
    <row r="677" s="13" customFormat="1">
      <c r="A677" s="13"/>
      <c r="B677" s="255"/>
      <c r="C677" s="256"/>
      <c r="D677" s="257" t="s">
        <v>260</v>
      </c>
      <c r="E677" s="258" t="s">
        <v>1</v>
      </c>
      <c r="F677" s="259" t="s">
        <v>992</v>
      </c>
      <c r="G677" s="256"/>
      <c r="H677" s="258" t="s">
        <v>1</v>
      </c>
      <c r="I677" s="260"/>
      <c r="J677" s="256"/>
      <c r="K677" s="256"/>
      <c r="L677" s="261"/>
      <c r="M677" s="262"/>
      <c r="N677" s="263"/>
      <c r="O677" s="263"/>
      <c r="P677" s="263"/>
      <c r="Q677" s="263"/>
      <c r="R677" s="263"/>
      <c r="S677" s="263"/>
      <c r="T677" s="264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65" t="s">
        <v>260</v>
      </c>
      <c r="AU677" s="265" t="s">
        <v>271</v>
      </c>
      <c r="AV677" s="13" t="s">
        <v>84</v>
      </c>
      <c r="AW677" s="13" t="s">
        <v>31</v>
      </c>
      <c r="AX677" s="13" t="s">
        <v>76</v>
      </c>
      <c r="AY677" s="265" t="s">
        <v>251</v>
      </c>
    </row>
    <row r="678" s="14" customFormat="1">
      <c r="A678" s="14"/>
      <c r="B678" s="266"/>
      <c r="C678" s="267"/>
      <c r="D678" s="257" t="s">
        <v>260</v>
      </c>
      <c r="E678" s="268" t="s">
        <v>1</v>
      </c>
      <c r="F678" s="269" t="s">
        <v>993</v>
      </c>
      <c r="G678" s="267"/>
      <c r="H678" s="270">
        <v>5.5</v>
      </c>
      <c r="I678" s="271"/>
      <c r="J678" s="267"/>
      <c r="K678" s="267"/>
      <c r="L678" s="272"/>
      <c r="M678" s="273"/>
      <c r="N678" s="274"/>
      <c r="O678" s="274"/>
      <c r="P678" s="274"/>
      <c r="Q678" s="274"/>
      <c r="R678" s="274"/>
      <c r="S678" s="274"/>
      <c r="T678" s="275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76" t="s">
        <v>260</v>
      </c>
      <c r="AU678" s="276" t="s">
        <v>271</v>
      </c>
      <c r="AV678" s="14" t="s">
        <v>86</v>
      </c>
      <c r="AW678" s="14" t="s">
        <v>31</v>
      </c>
      <c r="AX678" s="14" t="s">
        <v>76</v>
      </c>
      <c r="AY678" s="276" t="s">
        <v>251</v>
      </c>
    </row>
    <row r="679" s="13" customFormat="1">
      <c r="A679" s="13"/>
      <c r="B679" s="255"/>
      <c r="C679" s="256"/>
      <c r="D679" s="257" t="s">
        <v>260</v>
      </c>
      <c r="E679" s="258" t="s">
        <v>1</v>
      </c>
      <c r="F679" s="259" t="s">
        <v>390</v>
      </c>
      <c r="G679" s="256"/>
      <c r="H679" s="258" t="s">
        <v>1</v>
      </c>
      <c r="I679" s="260"/>
      <c r="J679" s="256"/>
      <c r="K679" s="256"/>
      <c r="L679" s="261"/>
      <c r="M679" s="262"/>
      <c r="N679" s="263"/>
      <c r="O679" s="263"/>
      <c r="P679" s="263"/>
      <c r="Q679" s="263"/>
      <c r="R679" s="263"/>
      <c r="S679" s="263"/>
      <c r="T679" s="264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65" t="s">
        <v>260</v>
      </c>
      <c r="AU679" s="265" t="s">
        <v>271</v>
      </c>
      <c r="AV679" s="13" t="s">
        <v>84</v>
      </c>
      <c r="AW679" s="13" t="s">
        <v>31</v>
      </c>
      <c r="AX679" s="13" t="s">
        <v>76</v>
      </c>
      <c r="AY679" s="265" t="s">
        <v>251</v>
      </c>
    </row>
    <row r="680" s="14" customFormat="1">
      <c r="A680" s="14"/>
      <c r="B680" s="266"/>
      <c r="C680" s="267"/>
      <c r="D680" s="257" t="s">
        <v>260</v>
      </c>
      <c r="E680" s="268" t="s">
        <v>1</v>
      </c>
      <c r="F680" s="269" t="s">
        <v>994</v>
      </c>
      <c r="G680" s="267"/>
      <c r="H680" s="270">
        <v>2.3999999999999999</v>
      </c>
      <c r="I680" s="271"/>
      <c r="J680" s="267"/>
      <c r="K680" s="267"/>
      <c r="L680" s="272"/>
      <c r="M680" s="273"/>
      <c r="N680" s="274"/>
      <c r="O680" s="274"/>
      <c r="P680" s="274"/>
      <c r="Q680" s="274"/>
      <c r="R680" s="274"/>
      <c r="S680" s="274"/>
      <c r="T680" s="275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76" t="s">
        <v>260</v>
      </c>
      <c r="AU680" s="276" t="s">
        <v>271</v>
      </c>
      <c r="AV680" s="14" t="s">
        <v>86</v>
      </c>
      <c r="AW680" s="14" t="s">
        <v>31</v>
      </c>
      <c r="AX680" s="14" t="s">
        <v>76</v>
      </c>
      <c r="AY680" s="276" t="s">
        <v>251</v>
      </c>
    </row>
    <row r="681" s="13" customFormat="1">
      <c r="A681" s="13"/>
      <c r="B681" s="255"/>
      <c r="C681" s="256"/>
      <c r="D681" s="257" t="s">
        <v>260</v>
      </c>
      <c r="E681" s="258" t="s">
        <v>1</v>
      </c>
      <c r="F681" s="259" t="s">
        <v>400</v>
      </c>
      <c r="G681" s="256"/>
      <c r="H681" s="258" t="s">
        <v>1</v>
      </c>
      <c r="I681" s="260"/>
      <c r="J681" s="256"/>
      <c r="K681" s="256"/>
      <c r="L681" s="261"/>
      <c r="M681" s="262"/>
      <c r="N681" s="263"/>
      <c r="O681" s="263"/>
      <c r="P681" s="263"/>
      <c r="Q681" s="263"/>
      <c r="R681" s="263"/>
      <c r="S681" s="263"/>
      <c r="T681" s="264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65" t="s">
        <v>260</v>
      </c>
      <c r="AU681" s="265" t="s">
        <v>271</v>
      </c>
      <c r="AV681" s="13" t="s">
        <v>84</v>
      </c>
      <c r="AW681" s="13" t="s">
        <v>31</v>
      </c>
      <c r="AX681" s="13" t="s">
        <v>76</v>
      </c>
      <c r="AY681" s="265" t="s">
        <v>251</v>
      </c>
    </row>
    <row r="682" s="13" customFormat="1">
      <c r="A682" s="13"/>
      <c r="B682" s="255"/>
      <c r="C682" s="256"/>
      <c r="D682" s="257" t="s">
        <v>260</v>
      </c>
      <c r="E682" s="258" t="s">
        <v>1</v>
      </c>
      <c r="F682" s="259" t="s">
        <v>995</v>
      </c>
      <c r="G682" s="256"/>
      <c r="H682" s="258" t="s">
        <v>1</v>
      </c>
      <c r="I682" s="260"/>
      <c r="J682" s="256"/>
      <c r="K682" s="256"/>
      <c r="L682" s="261"/>
      <c r="M682" s="262"/>
      <c r="N682" s="263"/>
      <c r="O682" s="263"/>
      <c r="P682" s="263"/>
      <c r="Q682" s="263"/>
      <c r="R682" s="263"/>
      <c r="S682" s="263"/>
      <c r="T682" s="264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65" t="s">
        <v>260</v>
      </c>
      <c r="AU682" s="265" t="s">
        <v>271</v>
      </c>
      <c r="AV682" s="13" t="s">
        <v>84</v>
      </c>
      <c r="AW682" s="13" t="s">
        <v>31</v>
      </c>
      <c r="AX682" s="13" t="s">
        <v>76</v>
      </c>
      <c r="AY682" s="265" t="s">
        <v>251</v>
      </c>
    </row>
    <row r="683" s="14" customFormat="1">
      <c r="A683" s="14"/>
      <c r="B683" s="266"/>
      <c r="C683" s="267"/>
      <c r="D683" s="257" t="s">
        <v>260</v>
      </c>
      <c r="E683" s="268" t="s">
        <v>1</v>
      </c>
      <c r="F683" s="269" t="s">
        <v>996</v>
      </c>
      <c r="G683" s="267"/>
      <c r="H683" s="270">
        <v>16.899999999999999</v>
      </c>
      <c r="I683" s="271"/>
      <c r="J683" s="267"/>
      <c r="K683" s="267"/>
      <c r="L683" s="272"/>
      <c r="M683" s="273"/>
      <c r="N683" s="274"/>
      <c r="O683" s="274"/>
      <c r="P683" s="274"/>
      <c r="Q683" s="274"/>
      <c r="R683" s="274"/>
      <c r="S683" s="274"/>
      <c r="T683" s="275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76" t="s">
        <v>260</v>
      </c>
      <c r="AU683" s="276" t="s">
        <v>271</v>
      </c>
      <c r="AV683" s="14" t="s">
        <v>86</v>
      </c>
      <c r="AW683" s="14" t="s">
        <v>31</v>
      </c>
      <c r="AX683" s="14" t="s">
        <v>76</v>
      </c>
      <c r="AY683" s="276" t="s">
        <v>251</v>
      </c>
    </row>
    <row r="684" s="15" customFormat="1">
      <c r="A684" s="15"/>
      <c r="B684" s="277"/>
      <c r="C684" s="278"/>
      <c r="D684" s="257" t="s">
        <v>260</v>
      </c>
      <c r="E684" s="279" t="s">
        <v>1</v>
      </c>
      <c r="F684" s="280" t="s">
        <v>264</v>
      </c>
      <c r="G684" s="278"/>
      <c r="H684" s="281">
        <v>24.800000000000001</v>
      </c>
      <c r="I684" s="282"/>
      <c r="J684" s="278"/>
      <c r="K684" s="278"/>
      <c r="L684" s="283"/>
      <c r="M684" s="284"/>
      <c r="N684" s="285"/>
      <c r="O684" s="285"/>
      <c r="P684" s="285"/>
      <c r="Q684" s="285"/>
      <c r="R684" s="285"/>
      <c r="S684" s="285"/>
      <c r="T684" s="286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87" t="s">
        <v>260</v>
      </c>
      <c r="AU684" s="287" t="s">
        <v>271</v>
      </c>
      <c r="AV684" s="15" t="s">
        <v>258</v>
      </c>
      <c r="AW684" s="15" t="s">
        <v>31</v>
      </c>
      <c r="AX684" s="15" t="s">
        <v>84</v>
      </c>
      <c r="AY684" s="287" t="s">
        <v>251</v>
      </c>
    </row>
    <row r="685" s="2" customFormat="1" ht="19.8" customHeight="1">
      <c r="A685" s="39"/>
      <c r="B685" s="40"/>
      <c r="C685" s="243" t="s">
        <v>997</v>
      </c>
      <c r="D685" s="243" t="s">
        <v>253</v>
      </c>
      <c r="E685" s="244" t="s">
        <v>998</v>
      </c>
      <c r="F685" s="245" t="s">
        <v>999</v>
      </c>
      <c r="G685" s="246" t="s">
        <v>406</v>
      </c>
      <c r="H685" s="247">
        <v>16.899999999999999</v>
      </c>
      <c r="I685" s="248"/>
      <c r="J685" s="247">
        <f>ROUND(I685*H685,2)</f>
        <v>0</v>
      </c>
      <c r="K685" s="245" t="s">
        <v>257</v>
      </c>
      <c r="L685" s="45"/>
      <c r="M685" s="249" t="s">
        <v>1</v>
      </c>
      <c r="N685" s="250" t="s">
        <v>41</v>
      </c>
      <c r="O685" s="92"/>
      <c r="P685" s="251">
        <f>O685*H685</f>
        <v>0</v>
      </c>
      <c r="Q685" s="251">
        <v>0</v>
      </c>
      <c r="R685" s="251">
        <f>Q685*H685</f>
        <v>0</v>
      </c>
      <c r="S685" s="251">
        <v>0.042000000000000003</v>
      </c>
      <c r="T685" s="252">
        <f>S685*H685</f>
        <v>0.70979999999999999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253" t="s">
        <v>258</v>
      </c>
      <c r="AT685" s="253" t="s">
        <v>253</v>
      </c>
      <c r="AU685" s="253" t="s">
        <v>271</v>
      </c>
      <c r="AY685" s="18" t="s">
        <v>251</v>
      </c>
      <c r="BE685" s="254">
        <f>IF(N685="základní",J685,0)</f>
        <v>0</v>
      </c>
      <c r="BF685" s="254">
        <f>IF(N685="snížená",J685,0)</f>
        <v>0</v>
      </c>
      <c r="BG685" s="254">
        <f>IF(N685="zákl. přenesená",J685,0)</f>
        <v>0</v>
      </c>
      <c r="BH685" s="254">
        <f>IF(N685="sníž. přenesená",J685,0)</f>
        <v>0</v>
      </c>
      <c r="BI685" s="254">
        <f>IF(N685="nulová",J685,0)</f>
        <v>0</v>
      </c>
      <c r="BJ685" s="18" t="s">
        <v>84</v>
      </c>
      <c r="BK685" s="254">
        <f>ROUND(I685*H685,2)</f>
        <v>0</v>
      </c>
      <c r="BL685" s="18" t="s">
        <v>258</v>
      </c>
      <c r="BM685" s="253" t="s">
        <v>1000</v>
      </c>
    </row>
    <row r="686" s="13" customFormat="1">
      <c r="A686" s="13"/>
      <c r="B686" s="255"/>
      <c r="C686" s="256"/>
      <c r="D686" s="257" t="s">
        <v>260</v>
      </c>
      <c r="E686" s="258" t="s">
        <v>1</v>
      </c>
      <c r="F686" s="259" t="s">
        <v>1001</v>
      </c>
      <c r="G686" s="256"/>
      <c r="H686" s="258" t="s">
        <v>1</v>
      </c>
      <c r="I686" s="260"/>
      <c r="J686" s="256"/>
      <c r="K686" s="256"/>
      <c r="L686" s="261"/>
      <c r="M686" s="262"/>
      <c r="N686" s="263"/>
      <c r="O686" s="263"/>
      <c r="P686" s="263"/>
      <c r="Q686" s="263"/>
      <c r="R686" s="263"/>
      <c r="S686" s="263"/>
      <c r="T686" s="264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65" t="s">
        <v>260</v>
      </c>
      <c r="AU686" s="265" t="s">
        <v>271</v>
      </c>
      <c r="AV686" s="13" t="s">
        <v>84</v>
      </c>
      <c r="AW686" s="13" t="s">
        <v>31</v>
      </c>
      <c r="AX686" s="13" t="s">
        <v>76</v>
      </c>
      <c r="AY686" s="265" t="s">
        <v>251</v>
      </c>
    </row>
    <row r="687" s="14" customFormat="1">
      <c r="A687" s="14"/>
      <c r="B687" s="266"/>
      <c r="C687" s="267"/>
      <c r="D687" s="257" t="s">
        <v>260</v>
      </c>
      <c r="E687" s="268" t="s">
        <v>1</v>
      </c>
      <c r="F687" s="269" t="s">
        <v>996</v>
      </c>
      <c r="G687" s="267"/>
      <c r="H687" s="270">
        <v>16.899999999999999</v>
      </c>
      <c r="I687" s="271"/>
      <c r="J687" s="267"/>
      <c r="K687" s="267"/>
      <c r="L687" s="272"/>
      <c r="M687" s="273"/>
      <c r="N687" s="274"/>
      <c r="O687" s="274"/>
      <c r="P687" s="274"/>
      <c r="Q687" s="274"/>
      <c r="R687" s="274"/>
      <c r="S687" s="274"/>
      <c r="T687" s="275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76" t="s">
        <v>260</v>
      </c>
      <c r="AU687" s="276" t="s">
        <v>271</v>
      </c>
      <c r="AV687" s="14" t="s">
        <v>86</v>
      </c>
      <c r="AW687" s="14" t="s">
        <v>31</v>
      </c>
      <c r="AX687" s="14" t="s">
        <v>76</v>
      </c>
      <c r="AY687" s="276" t="s">
        <v>251</v>
      </c>
    </row>
    <row r="688" s="15" customFormat="1">
      <c r="A688" s="15"/>
      <c r="B688" s="277"/>
      <c r="C688" s="278"/>
      <c r="D688" s="257" t="s">
        <v>260</v>
      </c>
      <c r="E688" s="279" t="s">
        <v>1</v>
      </c>
      <c r="F688" s="280" t="s">
        <v>264</v>
      </c>
      <c r="G688" s="278"/>
      <c r="H688" s="281">
        <v>16.899999999999999</v>
      </c>
      <c r="I688" s="282"/>
      <c r="J688" s="278"/>
      <c r="K688" s="278"/>
      <c r="L688" s="283"/>
      <c r="M688" s="284"/>
      <c r="N688" s="285"/>
      <c r="O688" s="285"/>
      <c r="P688" s="285"/>
      <c r="Q688" s="285"/>
      <c r="R688" s="285"/>
      <c r="S688" s="285"/>
      <c r="T688" s="286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T688" s="287" t="s">
        <v>260</v>
      </c>
      <c r="AU688" s="287" t="s">
        <v>271</v>
      </c>
      <c r="AV688" s="15" t="s">
        <v>258</v>
      </c>
      <c r="AW688" s="15" t="s">
        <v>31</v>
      </c>
      <c r="AX688" s="15" t="s">
        <v>84</v>
      </c>
      <c r="AY688" s="287" t="s">
        <v>251</v>
      </c>
    </row>
    <row r="689" s="2" customFormat="1" ht="14.4" customHeight="1">
      <c r="A689" s="39"/>
      <c r="B689" s="40"/>
      <c r="C689" s="243" t="s">
        <v>1002</v>
      </c>
      <c r="D689" s="243" t="s">
        <v>253</v>
      </c>
      <c r="E689" s="244" t="s">
        <v>1003</v>
      </c>
      <c r="F689" s="245" t="s">
        <v>1004</v>
      </c>
      <c r="G689" s="246" t="s">
        <v>406</v>
      </c>
      <c r="H689" s="247">
        <v>1.2</v>
      </c>
      <c r="I689" s="248"/>
      <c r="J689" s="247">
        <f>ROUND(I689*H689,2)</f>
        <v>0</v>
      </c>
      <c r="K689" s="245" t="s">
        <v>257</v>
      </c>
      <c r="L689" s="45"/>
      <c r="M689" s="249" t="s">
        <v>1</v>
      </c>
      <c r="N689" s="250" t="s">
        <v>41</v>
      </c>
      <c r="O689" s="92"/>
      <c r="P689" s="251">
        <f>O689*H689</f>
        <v>0</v>
      </c>
      <c r="Q689" s="251">
        <v>0</v>
      </c>
      <c r="R689" s="251">
        <f>Q689*H689</f>
        <v>0</v>
      </c>
      <c r="S689" s="251">
        <v>0.033000000000000002</v>
      </c>
      <c r="T689" s="252">
        <f>S689*H689</f>
        <v>0.039600000000000003</v>
      </c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R689" s="253" t="s">
        <v>258</v>
      </c>
      <c r="AT689" s="253" t="s">
        <v>253</v>
      </c>
      <c r="AU689" s="253" t="s">
        <v>271</v>
      </c>
      <c r="AY689" s="18" t="s">
        <v>251</v>
      </c>
      <c r="BE689" s="254">
        <f>IF(N689="základní",J689,0)</f>
        <v>0</v>
      </c>
      <c r="BF689" s="254">
        <f>IF(N689="snížená",J689,0)</f>
        <v>0</v>
      </c>
      <c r="BG689" s="254">
        <f>IF(N689="zákl. přenesená",J689,0)</f>
        <v>0</v>
      </c>
      <c r="BH689" s="254">
        <f>IF(N689="sníž. přenesená",J689,0)</f>
        <v>0</v>
      </c>
      <c r="BI689" s="254">
        <f>IF(N689="nulová",J689,0)</f>
        <v>0</v>
      </c>
      <c r="BJ689" s="18" t="s">
        <v>84</v>
      </c>
      <c r="BK689" s="254">
        <f>ROUND(I689*H689,2)</f>
        <v>0</v>
      </c>
      <c r="BL689" s="18" t="s">
        <v>258</v>
      </c>
      <c r="BM689" s="253" t="s">
        <v>1005</v>
      </c>
    </row>
    <row r="690" s="13" customFormat="1">
      <c r="A690" s="13"/>
      <c r="B690" s="255"/>
      <c r="C690" s="256"/>
      <c r="D690" s="257" t="s">
        <v>260</v>
      </c>
      <c r="E690" s="258" t="s">
        <v>1</v>
      </c>
      <c r="F690" s="259" t="s">
        <v>576</v>
      </c>
      <c r="G690" s="256"/>
      <c r="H690" s="258" t="s">
        <v>1</v>
      </c>
      <c r="I690" s="260"/>
      <c r="J690" s="256"/>
      <c r="K690" s="256"/>
      <c r="L690" s="261"/>
      <c r="M690" s="262"/>
      <c r="N690" s="263"/>
      <c r="O690" s="263"/>
      <c r="P690" s="263"/>
      <c r="Q690" s="263"/>
      <c r="R690" s="263"/>
      <c r="S690" s="263"/>
      <c r="T690" s="264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65" t="s">
        <v>260</v>
      </c>
      <c r="AU690" s="265" t="s">
        <v>271</v>
      </c>
      <c r="AV690" s="13" t="s">
        <v>84</v>
      </c>
      <c r="AW690" s="13" t="s">
        <v>31</v>
      </c>
      <c r="AX690" s="13" t="s">
        <v>76</v>
      </c>
      <c r="AY690" s="265" t="s">
        <v>251</v>
      </c>
    </row>
    <row r="691" s="14" customFormat="1">
      <c r="A691" s="14"/>
      <c r="B691" s="266"/>
      <c r="C691" s="267"/>
      <c r="D691" s="257" t="s">
        <v>260</v>
      </c>
      <c r="E691" s="268" t="s">
        <v>1</v>
      </c>
      <c r="F691" s="269" t="s">
        <v>1006</v>
      </c>
      <c r="G691" s="267"/>
      <c r="H691" s="270">
        <v>1.2</v>
      </c>
      <c r="I691" s="271"/>
      <c r="J691" s="267"/>
      <c r="K691" s="267"/>
      <c r="L691" s="272"/>
      <c r="M691" s="273"/>
      <c r="N691" s="274"/>
      <c r="O691" s="274"/>
      <c r="P691" s="274"/>
      <c r="Q691" s="274"/>
      <c r="R691" s="274"/>
      <c r="S691" s="274"/>
      <c r="T691" s="275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76" t="s">
        <v>260</v>
      </c>
      <c r="AU691" s="276" t="s">
        <v>271</v>
      </c>
      <c r="AV691" s="14" t="s">
        <v>86</v>
      </c>
      <c r="AW691" s="14" t="s">
        <v>31</v>
      </c>
      <c r="AX691" s="14" t="s">
        <v>76</v>
      </c>
      <c r="AY691" s="276" t="s">
        <v>251</v>
      </c>
    </row>
    <row r="692" s="15" customFormat="1">
      <c r="A692" s="15"/>
      <c r="B692" s="277"/>
      <c r="C692" s="278"/>
      <c r="D692" s="257" t="s">
        <v>260</v>
      </c>
      <c r="E692" s="279" t="s">
        <v>1</v>
      </c>
      <c r="F692" s="280" t="s">
        <v>264</v>
      </c>
      <c r="G692" s="278"/>
      <c r="H692" s="281">
        <v>1.2</v>
      </c>
      <c r="I692" s="282"/>
      <c r="J692" s="278"/>
      <c r="K692" s="278"/>
      <c r="L692" s="283"/>
      <c r="M692" s="284"/>
      <c r="N692" s="285"/>
      <c r="O692" s="285"/>
      <c r="P692" s="285"/>
      <c r="Q692" s="285"/>
      <c r="R692" s="285"/>
      <c r="S692" s="285"/>
      <c r="T692" s="286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T692" s="287" t="s">
        <v>260</v>
      </c>
      <c r="AU692" s="287" t="s">
        <v>271</v>
      </c>
      <c r="AV692" s="15" t="s">
        <v>258</v>
      </c>
      <c r="AW692" s="15" t="s">
        <v>31</v>
      </c>
      <c r="AX692" s="15" t="s">
        <v>84</v>
      </c>
      <c r="AY692" s="287" t="s">
        <v>251</v>
      </c>
    </row>
    <row r="693" s="2" customFormat="1" ht="14.4" customHeight="1">
      <c r="A693" s="39"/>
      <c r="B693" s="40"/>
      <c r="C693" s="243" t="s">
        <v>1007</v>
      </c>
      <c r="D693" s="243" t="s">
        <v>253</v>
      </c>
      <c r="E693" s="244" t="s">
        <v>1008</v>
      </c>
      <c r="F693" s="245" t="s">
        <v>1009</v>
      </c>
      <c r="G693" s="246" t="s">
        <v>406</v>
      </c>
      <c r="H693" s="247">
        <v>14</v>
      </c>
      <c r="I693" s="248"/>
      <c r="J693" s="247">
        <f>ROUND(I693*H693,2)</f>
        <v>0</v>
      </c>
      <c r="K693" s="245" t="s">
        <v>257</v>
      </c>
      <c r="L693" s="45"/>
      <c r="M693" s="249" t="s">
        <v>1</v>
      </c>
      <c r="N693" s="250" t="s">
        <v>41</v>
      </c>
      <c r="O693" s="92"/>
      <c r="P693" s="251">
        <f>O693*H693</f>
        <v>0</v>
      </c>
      <c r="Q693" s="251">
        <v>0</v>
      </c>
      <c r="R693" s="251">
        <f>Q693*H693</f>
        <v>0</v>
      </c>
      <c r="S693" s="251">
        <v>0.021999999999999999</v>
      </c>
      <c r="T693" s="252">
        <f>S693*H693</f>
        <v>0.308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53" t="s">
        <v>258</v>
      </c>
      <c r="AT693" s="253" t="s">
        <v>253</v>
      </c>
      <c r="AU693" s="253" t="s">
        <v>271</v>
      </c>
      <c r="AY693" s="18" t="s">
        <v>251</v>
      </c>
      <c r="BE693" s="254">
        <f>IF(N693="základní",J693,0)</f>
        <v>0</v>
      </c>
      <c r="BF693" s="254">
        <f>IF(N693="snížená",J693,0)</f>
        <v>0</v>
      </c>
      <c r="BG693" s="254">
        <f>IF(N693="zákl. přenesená",J693,0)</f>
        <v>0</v>
      </c>
      <c r="BH693" s="254">
        <f>IF(N693="sníž. přenesená",J693,0)</f>
        <v>0</v>
      </c>
      <c r="BI693" s="254">
        <f>IF(N693="nulová",J693,0)</f>
        <v>0</v>
      </c>
      <c r="BJ693" s="18" t="s">
        <v>84</v>
      </c>
      <c r="BK693" s="254">
        <f>ROUND(I693*H693,2)</f>
        <v>0</v>
      </c>
      <c r="BL693" s="18" t="s">
        <v>258</v>
      </c>
      <c r="BM693" s="253" t="s">
        <v>1010</v>
      </c>
    </row>
    <row r="694" s="14" customFormat="1">
      <c r="A694" s="14"/>
      <c r="B694" s="266"/>
      <c r="C694" s="267"/>
      <c r="D694" s="257" t="s">
        <v>260</v>
      </c>
      <c r="E694" s="268" t="s">
        <v>1</v>
      </c>
      <c r="F694" s="269" t="s">
        <v>677</v>
      </c>
      <c r="G694" s="267"/>
      <c r="H694" s="270">
        <v>14</v>
      </c>
      <c r="I694" s="271"/>
      <c r="J694" s="267"/>
      <c r="K694" s="267"/>
      <c r="L694" s="272"/>
      <c r="M694" s="273"/>
      <c r="N694" s="274"/>
      <c r="O694" s="274"/>
      <c r="P694" s="274"/>
      <c r="Q694" s="274"/>
      <c r="R694" s="274"/>
      <c r="S694" s="274"/>
      <c r="T694" s="275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76" t="s">
        <v>260</v>
      </c>
      <c r="AU694" s="276" t="s">
        <v>271</v>
      </c>
      <c r="AV694" s="14" t="s">
        <v>86</v>
      </c>
      <c r="AW694" s="14" t="s">
        <v>31</v>
      </c>
      <c r="AX694" s="14" t="s">
        <v>76</v>
      </c>
      <c r="AY694" s="276" t="s">
        <v>251</v>
      </c>
    </row>
    <row r="695" s="2" customFormat="1" ht="14.4" customHeight="1">
      <c r="A695" s="39"/>
      <c r="B695" s="40"/>
      <c r="C695" s="243" t="s">
        <v>1011</v>
      </c>
      <c r="D695" s="243" t="s">
        <v>253</v>
      </c>
      <c r="E695" s="244" t="s">
        <v>1012</v>
      </c>
      <c r="F695" s="245" t="s">
        <v>1013</v>
      </c>
      <c r="G695" s="246" t="s">
        <v>406</v>
      </c>
      <c r="H695" s="247">
        <v>4.7999999999999998</v>
      </c>
      <c r="I695" s="248"/>
      <c r="J695" s="247">
        <f>ROUND(I695*H695,2)</f>
        <v>0</v>
      </c>
      <c r="K695" s="245" t="s">
        <v>257</v>
      </c>
      <c r="L695" s="45"/>
      <c r="M695" s="249" t="s">
        <v>1</v>
      </c>
      <c r="N695" s="250" t="s">
        <v>41</v>
      </c>
      <c r="O695" s="92"/>
      <c r="P695" s="251">
        <f>O695*H695</f>
        <v>0</v>
      </c>
      <c r="Q695" s="251">
        <v>0</v>
      </c>
      <c r="R695" s="251">
        <f>Q695*H695</f>
        <v>0</v>
      </c>
      <c r="S695" s="251">
        <v>0</v>
      </c>
      <c r="T695" s="252">
        <f>S695*H695</f>
        <v>0</v>
      </c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R695" s="253" t="s">
        <v>258</v>
      </c>
      <c r="AT695" s="253" t="s">
        <v>253</v>
      </c>
      <c r="AU695" s="253" t="s">
        <v>271</v>
      </c>
      <c r="AY695" s="18" t="s">
        <v>251</v>
      </c>
      <c r="BE695" s="254">
        <f>IF(N695="základní",J695,0)</f>
        <v>0</v>
      </c>
      <c r="BF695" s="254">
        <f>IF(N695="snížená",J695,0)</f>
        <v>0</v>
      </c>
      <c r="BG695" s="254">
        <f>IF(N695="zákl. přenesená",J695,0)</f>
        <v>0</v>
      </c>
      <c r="BH695" s="254">
        <f>IF(N695="sníž. přenesená",J695,0)</f>
        <v>0</v>
      </c>
      <c r="BI695" s="254">
        <f>IF(N695="nulová",J695,0)</f>
        <v>0</v>
      </c>
      <c r="BJ695" s="18" t="s">
        <v>84</v>
      </c>
      <c r="BK695" s="254">
        <f>ROUND(I695*H695,2)</f>
        <v>0</v>
      </c>
      <c r="BL695" s="18" t="s">
        <v>258</v>
      </c>
      <c r="BM695" s="253" t="s">
        <v>1014</v>
      </c>
    </row>
    <row r="696" s="13" customFormat="1">
      <c r="A696" s="13"/>
      <c r="B696" s="255"/>
      <c r="C696" s="256"/>
      <c r="D696" s="257" t="s">
        <v>260</v>
      </c>
      <c r="E696" s="258" t="s">
        <v>1</v>
      </c>
      <c r="F696" s="259" t="s">
        <v>576</v>
      </c>
      <c r="G696" s="256"/>
      <c r="H696" s="258" t="s">
        <v>1</v>
      </c>
      <c r="I696" s="260"/>
      <c r="J696" s="256"/>
      <c r="K696" s="256"/>
      <c r="L696" s="261"/>
      <c r="M696" s="262"/>
      <c r="N696" s="263"/>
      <c r="O696" s="263"/>
      <c r="P696" s="263"/>
      <c r="Q696" s="263"/>
      <c r="R696" s="263"/>
      <c r="S696" s="263"/>
      <c r="T696" s="26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65" t="s">
        <v>260</v>
      </c>
      <c r="AU696" s="265" t="s">
        <v>271</v>
      </c>
      <c r="AV696" s="13" t="s">
        <v>84</v>
      </c>
      <c r="AW696" s="13" t="s">
        <v>31</v>
      </c>
      <c r="AX696" s="13" t="s">
        <v>76</v>
      </c>
      <c r="AY696" s="265" t="s">
        <v>251</v>
      </c>
    </row>
    <row r="697" s="14" customFormat="1">
      <c r="A697" s="14"/>
      <c r="B697" s="266"/>
      <c r="C697" s="267"/>
      <c r="D697" s="257" t="s">
        <v>260</v>
      </c>
      <c r="E697" s="268" t="s">
        <v>1</v>
      </c>
      <c r="F697" s="269" t="s">
        <v>1015</v>
      </c>
      <c r="G697" s="267"/>
      <c r="H697" s="270">
        <v>4.7999999999999998</v>
      </c>
      <c r="I697" s="271"/>
      <c r="J697" s="267"/>
      <c r="K697" s="267"/>
      <c r="L697" s="272"/>
      <c r="M697" s="273"/>
      <c r="N697" s="274"/>
      <c r="O697" s="274"/>
      <c r="P697" s="274"/>
      <c r="Q697" s="274"/>
      <c r="R697" s="274"/>
      <c r="S697" s="274"/>
      <c r="T697" s="275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76" t="s">
        <v>260</v>
      </c>
      <c r="AU697" s="276" t="s">
        <v>271</v>
      </c>
      <c r="AV697" s="14" t="s">
        <v>86</v>
      </c>
      <c r="AW697" s="14" t="s">
        <v>31</v>
      </c>
      <c r="AX697" s="14" t="s">
        <v>76</v>
      </c>
      <c r="AY697" s="276" t="s">
        <v>251</v>
      </c>
    </row>
    <row r="698" s="15" customFormat="1">
      <c r="A698" s="15"/>
      <c r="B698" s="277"/>
      <c r="C698" s="278"/>
      <c r="D698" s="257" t="s">
        <v>260</v>
      </c>
      <c r="E698" s="279" t="s">
        <v>1</v>
      </c>
      <c r="F698" s="280" t="s">
        <v>264</v>
      </c>
      <c r="G698" s="278"/>
      <c r="H698" s="281">
        <v>4.7999999999999998</v>
      </c>
      <c r="I698" s="282"/>
      <c r="J698" s="278"/>
      <c r="K698" s="278"/>
      <c r="L698" s="283"/>
      <c r="M698" s="284"/>
      <c r="N698" s="285"/>
      <c r="O698" s="285"/>
      <c r="P698" s="285"/>
      <c r="Q698" s="285"/>
      <c r="R698" s="285"/>
      <c r="S698" s="285"/>
      <c r="T698" s="286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T698" s="287" t="s">
        <v>260</v>
      </c>
      <c r="AU698" s="287" t="s">
        <v>271</v>
      </c>
      <c r="AV698" s="15" t="s">
        <v>258</v>
      </c>
      <c r="AW698" s="15" t="s">
        <v>31</v>
      </c>
      <c r="AX698" s="15" t="s">
        <v>84</v>
      </c>
      <c r="AY698" s="287" t="s">
        <v>251</v>
      </c>
    </row>
    <row r="699" s="2" customFormat="1" ht="14.4" customHeight="1">
      <c r="A699" s="39"/>
      <c r="B699" s="40"/>
      <c r="C699" s="243" t="s">
        <v>1016</v>
      </c>
      <c r="D699" s="243" t="s">
        <v>253</v>
      </c>
      <c r="E699" s="244" t="s">
        <v>1017</v>
      </c>
      <c r="F699" s="245" t="s">
        <v>1018</v>
      </c>
      <c r="G699" s="246" t="s">
        <v>406</v>
      </c>
      <c r="H699" s="247">
        <v>10.1</v>
      </c>
      <c r="I699" s="248"/>
      <c r="J699" s="247">
        <f>ROUND(I699*H699,2)</f>
        <v>0</v>
      </c>
      <c r="K699" s="245" t="s">
        <v>257</v>
      </c>
      <c r="L699" s="45"/>
      <c r="M699" s="249" t="s">
        <v>1</v>
      </c>
      <c r="N699" s="250" t="s">
        <v>41</v>
      </c>
      <c r="O699" s="92"/>
      <c r="P699" s="251">
        <f>O699*H699</f>
        <v>0</v>
      </c>
      <c r="Q699" s="251">
        <v>0</v>
      </c>
      <c r="R699" s="251">
        <f>Q699*H699</f>
        <v>0</v>
      </c>
      <c r="S699" s="251">
        <v>0</v>
      </c>
      <c r="T699" s="252">
        <f>S699*H699</f>
        <v>0</v>
      </c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R699" s="253" t="s">
        <v>258</v>
      </c>
      <c r="AT699" s="253" t="s">
        <v>253</v>
      </c>
      <c r="AU699" s="253" t="s">
        <v>271</v>
      </c>
      <c r="AY699" s="18" t="s">
        <v>251</v>
      </c>
      <c r="BE699" s="254">
        <f>IF(N699="základní",J699,0)</f>
        <v>0</v>
      </c>
      <c r="BF699" s="254">
        <f>IF(N699="snížená",J699,0)</f>
        <v>0</v>
      </c>
      <c r="BG699" s="254">
        <f>IF(N699="zákl. přenesená",J699,0)</f>
        <v>0</v>
      </c>
      <c r="BH699" s="254">
        <f>IF(N699="sníž. přenesená",J699,0)</f>
        <v>0</v>
      </c>
      <c r="BI699" s="254">
        <f>IF(N699="nulová",J699,0)</f>
        <v>0</v>
      </c>
      <c r="BJ699" s="18" t="s">
        <v>84</v>
      </c>
      <c r="BK699" s="254">
        <f>ROUND(I699*H699,2)</f>
        <v>0</v>
      </c>
      <c r="BL699" s="18" t="s">
        <v>258</v>
      </c>
      <c r="BM699" s="253" t="s">
        <v>1019</v>
      </c>
    </row>
    <row r="700" s="13" customFormat="1">
      <c r="A700" s="13"/>
      <c r="B700" s="255"/>
      <c r="C700" s="256"/>
      <c r="D700" s="257" t="s">
        <v>260</v>
      </c>
      <c r="E700" s="258" t="s">
        <v>1</v>
      </c>
      <c r="F700" s="259" t="s">
        <v>1020</v>
      </c>
      <c r="G700" s="256"/>
      <c r="H700" s="258" t="s">
        <v>1</v>
      </c>
      <c r="I700" s="260"/>
      <c r="J700" s="256"/>
      <c r="K700" s="256"/>
      <c r="L700" s="261"/>
      <c r="M700" s="262"/>
      <c r="N700" s="263"/>
      <c r="O700" s="263"/>
      <c r="P700" s="263"/>
      <c r="Q700" s="263"/>
      <c r="R700" s="263"/>
      <c r="S700" s="263"/>
      <c r="T700" s="264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65" t="s">
        <v>260</v>
      </c>
      <c r="AU700" s="265" t="s">
        <v>271</v>
      </c>
      <c r="AV700" s="13" t="s">
        <v>84</v>
      </c>
      <c r="AW700" s="13" t="s">
        <v>31</v>
      </c>
      <c r="AX700" s="13" t="s">
        <v>76</v>
      </c>
      <c r="AY700" s="265" t="s">
        <v>251</v>
      </c>
    </row>
    <row r="701" s="14" customFormat="1">
      <c r="A701" s="14"/>
      <c r="B701" s="266"/>
      <c r="C701" s="267"/>
      <c r="D701" s="257" t="s">
        <v>260</v>
      </c>
      <c r="E701" s="268" t="s">
        <v>1</v>
      </c>
      <c r="F701" s="269" t="s">
        <v>1021</v>
      </c>
      <c r="G701" s="267"/>
      <c r="H701" s="270">
        <v>10.1</v>
      </c>
      <c r="I701" s="271"/>
      <c r="J701" s="267"/>
      <c r="K701" s="267"/>
      <c r="L701" s="272"/>
      <c r="M701" s="273"/>
      <c r="N701" s="274"/>
      <c r="O701" s="274"/>
      <c r="P701" s="274"/>
      <c r="Q701" s="274"/>
      <c r="R701" s="274"/>
      <c r="S701" s="274"/>
      <c r="T701" s="275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76" t="s">
        <v>260</v>
      </c>
      <c r="AU701" s="276" t="s">
        <v>271</v>
      </c>
      <c r="AV701" s="14" t="s">
        <v>86</v>
      </c>
      <c r="AW701" s="14" t="s">
        <v>31</v>
      </c>
      <c r="AX701" s="14" t="s">
        <v>76</v>
      </c>
      <c r="AY701" s="276" t="s">
        <v>251</v>
      </c>
    </row>
    <row r="702" s="15" customFormat="1">
      <c r="A702" s="15"/>
      <c r="B702" s="277"/>
      <c r="C702" s="278"/>
      <c r="D702" s="257" t="s">
        <v>260</v>
      </c>
      <c r="E702" s="279" t="s">
        <v>1</v>
      </c>
      <c r="F702" s="280" t="s">
        <v>264</v>
      </c>
      <c r="G702" s="278"/>
      <c r="H702" s="281">
        <v>10.1</v>
      </c>
      <c r="I702" s="282"/>
      <c r="J702" s="278"/>
      <c r="K702" s="278"/>
      <c r="L702" s="283"/>
      <c r="M702" s="284"/>
      <c r="N702" s="285"/>
      <c r="O702" s="285"/>
      <c r="P702" s="285"/>
      <c r="Q702" s="285"/>
      <c r="R702" s="285"/>
      <c r="S702" s="285"/>
      <c r="T702" s="286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T702" s="287" t="s">
        <v>260</v>
      </c>
      <c r="AU702" s="287" t="s">
        <v>271</v>
      </c>
      <c r="AV702" s="15" t="s">
        <v>258</v>
      </c>
      <c r="AW702" s="15" t="s">
        <v>31</v>
      </c>
      <c r="AX702" s="15" t="s">
        <v>84</v>
      </c>
      <c r="AY702" s="287" t="s">
        <v>251</v>
      </c>
    </row>
    <row r="703" s="2" customFormat="1" ht="14.4" customHeight="1">
      <c r="A703" s="39"/>
      <c r="B703" s="40"/>
      <c r="C703" s="243" t="s">
        <v>1022</v>
      </c>
      <c r="D703" s="243" t="s">
        <v>253</v>
      </c>
      <c r="E703" s="244" t="s">
        <v>1023</v>
      </c>
      <c r="F703" s="245" t="s">
        <v>1024</v>
      </c>
      <c r="G703" s="246" t="s">
        <v>406</v>
      </c>
      <c r="H703" s="247">
        <v>10.1</v>
      </c>
      <c r="I703" s="248"/>
      <c r="J703" s="247">
        <f>ROUND(I703*H703,2)</f>
        <v>0</v>
      </c>
      <c r="K703" s="245" t="s">
        <v>257</v>
      </c>
      <c r="L703" s="45"/>
      <c r="M703" s="249" t="s">
        <v>1</v>
      </c>
      <c r="N703" s="250" t="s">
        <v>41</v>
      </c>
      <c r="O703" s="92"/>
      <c r="P703" s="251">
        <f>O703*H703</f>
        <v>0</v>
      </c>
      <c r="Q703" s="251">
        <v>1.0000000000000001E-05</v>
      </c>
      <c r="R703" s="251">
        <f>Q703*H703</f>
        <v>0.000101</v>
      </c>
      <c r="S703" s="251">
        <v>0</v>
      </c>
      <c r="T703" s="252">
        <f>S703*H703</f>
        <v>0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53" t="s">
        <v>258</v>
      </c>
      <c r="AT703" s="253" t="s">
        <v>253</v>
      </c>
      <c r="AU703" s="253" t="s">
        <v>271</v>
      </c>
      <c r="AY703" s="18" t="s">
        <v>251</v>
      </c>
      <c r="BE703" s="254">
        <f>IF(N703="základní",J703,0)</f>
        <v>0</v>
      </c>
      <c r="BF703" s="254">
        <f>IF(N703="snížená",J703,0)</f>
        <v>0</v>
      </c>
      <c r="BG703" s="254">
        <f>IF(N703="zákl. přenesená",J703,0)</f>
        <v>0</v>
      </c>
      <c r="BH703" s="254">
        <f>IF(N703="sníž. přenesená",J703,0)</f>
        <v>0</v>
      </c>
      <c r="BI703" s="254">
        <f>IF(N703="nulová",J703,0)</f>
        <v>0</v>
      </c>
      <c r="BJ703" s="18" t="s">
        <v>84</v>
      </c>
      <c r="BK703" s="254">
        <f>ROUND(I703*H703,2)</f>
        <v>0</v>
      </c>
      <c r="BL703" s="18" t="s">
        <v>258</v>
      </c>
      <c r="BM703" s="253" t="s">
        <v>1025</v>
      </c>
    </row>
    <row r="704" s="13" customFormat="1">
      <c r="A704" s="13"/>
      <c r="B704" s="255"/>
      <c r="C704" s="256"/>
      <c r="D704" s="257" t="s">
        <v>260</v>
      </c>
      <c r="E704" s="258" t="s">
        <v>1</v>
      </c>
      <c r="F704" s="259" t="s">
        <v>1026</v>
      </c>
      <c r="G704" s="256"/>
      <c r="H704" s="258" t="s">
        <v>1</v>
      </c>
      <c r="I704" s="260"/>
      <c r="J704" s="256"/>
      <c r="K704" s="256"/>
      <c r="L704" s="261"/>
      <c r="M704" s="262"/>
      <c r="N704" s="263"/>
      <c r="O704" s="263"/>
      <c r="P704" s="263"/>
      <c r="Q704" s="263"/>
      <c r="R704" s="263"/>
      <c r="S704" s="263"/>
      <c r="T704" s="264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65" t="s">
        <v>260</v>
      </c>
      <c r="AU704" s="265" t="s">
        <v>271</v>
      </c>
      <c r="AV704" s="13" t="s">
        <v>84</v>
      </c>
      <c r="AW704" s="13" t="s">
        <v>31</v>
      </c>
      <c r="AX704" s="13" t="s">
        <v>76</v>
      </c>
      <c r="AY704" s="265" t="s">
        <v>251</v>
      </c>
    </row>
    <row r="705" s="14" customFormat="1">
      <c r="A705" s="14"/>
      <c r="B705" s="266"/>
      <c r="C705" s="267"/>
      <c r="D705" s="257" t="s">
        <v>260</v>
      </c>
      <c r="E705" s="268" t="s">
        <v>1</v>
      </c>
      <c r="F705" s="269" t="s">
        <v>1021</v>
      </c>
      <c r="G705" s="267"/>
      <c r="H705" s="270">
        <v>10.1</v>
      </c>
      <c r="I705" s="271"/>
      <c r="J705" s="267"/>
      <c r="K705" s="267"/>
      <c r="L705" s="272"/>
      <c r="M705" s="273"/>
      <c r="N705" s="274"/>
      <c r="O705" s="274"/>
      <c r="P705" s="274"/>
      <c r="Q705" s="274"/>
      <c r="R705" s="274"/>
      <c r="S705" s="274"/>
      <c r="T705" s="275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76" t="s">
        <v>260</v>
      </c>
      <c r="AU705" s="276" t="s">
        <v>271</v>
      </c>
      <c r="AV705" s="14" t="s">
        <v>86</v>
      </c>
      <c r="AW705" s="14" t="s">
        <v>31</v>
      </c>
      <c r="AX705" s="14" t="s">
        <v>76</v>
      </c>
      <c r="AY705" s="276" t="s">
        <v>251</v>
      </c>
    </row>
    <row r="706" s="15" customFormat="1">
      <c r="A706" s="15"/>
      <c r="B706" s="277"/>
      <c r="C706" s="278"/>
      <c r="D706" s="257" t="s">
        <v>260</v>
      </c>
      <c r="E706" s="279" t="s">
        <v>1</v>
      </c>
      <c r="F706" s="280" t="s">
        <v>264</v>
      </c>
      <c r="G706" s="278"/>
      <c r="H706" s="281">
        <v>10.1</v>
      </c>
      <c r="I706" s="282"/>
      <c r="J706" s="278"/>
      <c r="K706" s="278"/>
      <c r="L706" s="283"/>
      <c r="M706" s="284"/>
      <c r="N706" s="285"/>
      <c r="O706" s="285"/>
      <c r="P706" s="285"/>
      <c r="Q706" s="285"/>
      <c r="R706" s="285"/>
      <c r="S706" s="285"/>
      <c r="T706" s="286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T706" s="287" t="s">
        <v>260</v>
      </c>
      <c r="AU706" s="287" t="s">
        <v>271</v>
      </c>
      <c r="AV706" s="15" t="s">
        <v>258</v>
      </c>
      <c r="AW706" s="15" t="s">
        <v>31</v>
      </c>
      <c r="AX706" s="15" t="s">
        <v>84</v>
      </c>
      <c r="AY706" s="287" t="s">
        <v>251</v>
      </c>
    </row>
    <row r="707" s="12" customFormat="1" ht="22.8" customHeight="1">
      <c r="A707" s="12"/>
      <c r="B707" s="227"/>
      <c r="C707" s="228"/>
      <c r="D707" s="229" t="s">
        <v>75</v>
      </c>
      <c r="E707" s="241" t="s">
        <v>1027</v>
      </c>
      <c r="F707" s="241" t="s">
        <v>1028</v>
      </c>
      <c r="G707" s="228"/>
      <c r="H707" s="228"/>
      <c r="I707" s="231"/>
      <c r="J707" s="242">
        <f>BK707</f>
        <v>0</v>
      </c>
      <c r="K707" s="228"/>
      <c r="L707" s="233"/>
      <c r="M707" s="234"/>
      <c r="N707" s="235"/>
      <c r="O707" s="235"/>
      <c r="P707" s="236">
        <f>SUM(P708:P728)</f>
        <v>0</v>
      </c>
      <c r="Q707" s="235"/>
      <c r="R707" s="236">
        <f>SUM(R708:R728)</f>
        <v>0</v>
      </c>
      <c r="S707" s="235"/>
      <c r="T707" s="237">
        <f>SUM(T708:T728)</f>
        <v>0</v>
      </c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R707" s="238" t="s">
        <v>84</v>
      </c>
      <c r="AT707" s="239" t="s">
        <v>75</v>
      </c>
      <c r="AU707" s="239" t="s">
        <v>84</v>
      </c>
      <c r="AY707" s="238" t="s">
        <v>251</v>
      </c>
      <c r="BK707" s="240">
        <f>SUM(BK708:BK728)</f>
        <v>0</v>
      </c>
    </row>
    <row r="708" s="2" customFormat="1" ht="14.4" customHeight="1">
      <c r="A708" s="39"/>
      <c r="B708" s="40"/>
      <c r="C708" s="243" t="s">
        <v>1029</v>
      </c>
      <c r="D708" s="243" t="s">
        <v>253</v>
      </c>
      <c r="E708" s="244" t="s">
        <v>1030</v>
      </c>
      <c r="F708" s="245" t="s">
        <v>1031</v>
      </c>
      <c r="G708" s="246" t="s">
        <v>277</v>
      </c>
      <c r="H708" s="247">
        <v>146.12000000000001</v>
      </c>
      <c r="I708" s="248"/>
      <c r="J708" s="247">
        <f>ROUND(I708*H708,2)</f>
        <v>0</v>
      </c>
      <c r="K708" s="245" t="s">
        <v>257</v>
      </c>
      <c r="L708" s="45"/>
      <c r="M708" s="249" t="s">
        <v>1</v>
      </c>
      <c r="N708" s="250" t="s">
        <v>41</v>
      </c>
      <c r="O708" s="92"/>
      <c r="P708" s="251">
        <f>O708*H708</f>
        <v>0</v>
      </c>
      <c r="Q708" s="251">
        <v>0</v>
      </c>
      <c r="R708" s="251">
        <f>Q708*H708</f>
        <v>0</v>
      </c>
      <c r="S708" s="251">
        <v>0</v>
      </c>
      <c r="T708" s="252">
        <f>S708*H708</f>
        <v>0</v>
      </c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R708" s="253" t="s">
        <v>258</v>
      </c>
      <c r="AT708" s="253" t="s">
        <v>253</v>
      </c>
      <c r="AU708" s="253" t="s">
        <v>86</v>
      </c>
      <c r="AY708" s="18" t="s">
        <v>251</v>
      </c>
      <c r="BE708" s="254">
        <f>IF(N708="základní",J708,0)</f>
        <v>0</v>
      </c>
      <c r="BF708" s="254">
        <f>IF(N708="snížená",J708,0)</f>
        <v>0</v>
      </c>
      <c r="BG708" s="254">
        <f>IF(N708="zákl. přenesená",J708,0)</f>
        <v>0</v>
      </c>
      <c r="BH708" s="254">
        <f>IF(N708="sníž. přenesená",J708,0)</f>
        <v>0</v>
      </c>
      <c r="BI708" s="254">
        <f>IF(N708="nulová",J708,0)</f>
        <v>0</v>
      </c>
      <c r="BJ708" s="18" t="s">
        <v>84</v>
      </c>
      <c r="BK708" s="254">
        <f>ROUND(I708*H708,2)</f>
        <v>0</v>
      </c>
      <c r="BL708" s="18" t="s">
        <v>258</v>
      </c>
      <c r="BM708" s="253" t="s">
        <v>1032</v>
      </c>
    </row>
    <row r="709" s="2" customFormat="1" ht="14.4" customHeight="1">
      <c r="A709" s="39"/>
      <c r="B709" s="40"/>
      <c r="C709" s="243" t="s">
        <v>1033</v>
      </c>
      <c r="D709" s="243" t="s">
        <v>253</v>
      </c>
      <c r="E709" s="244" t="s">
        <v>1034</v>
      </c>
      <c r="F709" s="245" t="s">
        <v>1035</v>
      </c>
      <c r="G709" s="246" t="s">
        <v>277</v>
      </c>
      <c r="H709" s="247">
        <v>146.12000000000001</v>
      </c>
      <c r="I709" s="248"/>
      <c r="J709" s="247">
        <f>ROUND(I709*H709,2)</f>
        <v>0</v>
      </c>
      <c r="K709" s="245" t="s">
        <v>257</v>
      </c>
      <c r="L709" s="45"/>
      <c r="M709" s="249" t="s">
        <v>1</v>
      </c>
      <c r="N709" s="250" t="s">
        <v>41</v>
      </c>
      <c r="O709" s="92"/>
      <c r="P709" s="251">
        <f>O709*H709</f>
        <v>0</v>
      </c>
      <c r="Q709" s="251">
        <v>0</v>
      </c>
      <c r="R709" s="251">
        <f>Q709*H709</f>
        <v>0</v>
      </c>
      <c r="S709" s="251">
        <v>0</v>
      </c>
      <c r="T709" s="252">
        <f>S709*H709</f>
        <v>0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53" t="s">
        <v>258</v>
      </c>
      <c r="AT709" s="253" t="s">
        <v>253</v>
      </c>
      <c r="AU709" s="253" t="s">
        <v>86</v>
      </c>
      <c r="AY709" s="18" t="s">
        <v>251</v>
      </c>
      <c r="BE709" s="254">
        <f>IF(N709="základní",J709,0)</f>
        <v>0</v>
      </c>
      <c r="BF709" s="254">
        <f>IF(N709="snížená",J709,0)</f>
        <v>0</v>
      </c>
      <c r="BG709" s="254">
        <f>IF(N709="zákl. přenesená",J709,0)</f>
        <v>0</v>
      </c>
      <c r="BH709" s="254">
        <f>IF(N709="sníž. přenesená",J709,0)</f>
        <v>0</v>
      </c>
      <c r="BI709" s="254">
        <f>IF(N709="nulová",J709,0)</f>
        <v>0</v>
      </c>
      <c r="BJ709" s="18" t="s">
        <v>84</v>
      </c>
      <c r="BK709" s="254">
        <f>ROUND(I709*H709,2)</f>
        <v>0</v>
      </c>
      <c r="BL709" s="18" t="s">
        <v>258</v>
      </c>
      <c r="BM709" s="253" t="s">
        <v>1036</v>
      </c>
    </row>
    <row r="710" s="2" customFormat="1" ht="14.4" customHeight="1">
      <c r="A710" s="39"/>
      <c r="B710" s="40"/>
      <c r="C710" s="243" t="s">
        <v>1037</v>
      </c>
      <c r="D710" s="243" t="s">
        <v>253</v>
      </c>
      <c r="E710" s="244" t="s">
        <v>1038</v>
      </c>
      <c r="F710" s="245" t="s">
        <v>1039</v>
      </c>
      <c r="G710" s="246" t="s">
        <v>277</v>
      </c>
      <c r="H710" s="247">
        <v>730.60000000000002</v>
      </c>
      <c r="I710" s="248"/>
      <c r="J710" s="247">
        <f>ROUND(I710*H710,2)</f>
        <v>0</v>
      </c>
      <c r="K710" s="245" t="s">
        <v>257</v>
      </c>
      <c r="L710" s="45"/>
      <c r="M710" s="249" t="s">
        <v>1</v>
      </c>
      <c r="N710" s="250" t="s">
        <v>41</v>
      </c>
      <c r="O710" s="92"/>
      <c r="P710" s="251">
        <f>O710*H710</f>
        <v>0</v>
      </c>
      <c r="Q710" s="251">
        <v>0</v>
      </c>
      <c r="R710" s="251">
        <f>Q710*H710</f>
        <v>0</v>
      </c>
      <c r="S710" s="251">
        <v>0</v>
      </c>
      <c r="T710" s="252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53" t="s">
        <v>258</v>
      </c>
      <c r="AT710" s="253" t="s">
        <v>253</v>
      </c>
      <c r="AU710" s="253" t="s">
        <v>86</v>
      </c>
      <c r="AY710" s="18" t="s">
        <v>251</v>
      </c>
      <c r="BE710" s="254">
        <f>IF(N710="základní",J710,0)</f>
        <v>0</v>
      </c>
      <c r="BF710" s="254">
        <f>IF(N710="snížená",J710,0)</f>
        <v>0</v>
      </c>
      <c r="BG710" s="254">
        <f>IF(N710="zákl. přenesená",J710,0)</f>
        <v>0</v>
      </c>
      <c r="BH710" s="254">
        <f>IF(N710="sníž. přenesená",J710,0)</f>
        <v>0</v>
      </c>
      <c r="BI710" s="254">
        <f>IF(N710="nulová",J710,0)</f>
        <v>0</v>
      </c>
      <c r="BJ710" s="18" t="s">
        <v>84</v>
      </c>
      <c r="BK710" s="254">
        <f>ROUND(I710*H710,2)</f>
        <v>0</v>
      </c>
      <c r="BL710" s="18" t="s">
        <v>258</v>
      </c>
      <c r="BM710" s="253" t="s">
        <v>1040</v>
      </c>
    </row>
    <row r="711" s="14" customFormat="1">
      <c r="A711" s="14"/>
      <c r="B711" s="266"/>
      <c r="C711" s="267"/>
      <c r="D711" s="257" t="s">
        <v>260</v>
      </c>
      <c r="E711" s="267"/>
      <c r="F711" s="269" t="s">
        <v>1041</v>
      </c>
      <c r="G711" s="267"/>
      <c r="H711" s="270">
        <v>730.60000000000002</v>
      </c>
      <c r="I711" s="271"/>
      <c r="J711" s="267"/>
      <c r="K711" s="267"/>
      <c r="L711" s="272"/>
      <c r="M711" s="273"/>
      <c r="N711" s="274"/>
      <c r="O711" s="274"/>
      <c r="P711" s="274"/>
      <c r="Q711" s="274"/>
      <c r="R711" s="274"/>
      <c r="S711" s="274"/>
      <c r="T711" s="275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76" t="s">
        <v>260</v>
      </c>
      <c r="AU711" s="276" t="s">
        <v>86</v>
      </c>
      <c r="AV711" s="14" t="s">
        <v>86</v>
      </c>
      <c r="AW711" s="14" t="s">
        <v>4</v>
      </c>
      <c r="AX711" s="14" t="s">
        <v>84</v>
      </c>
      <c r="AY711" s="276" t="s">
        <v>251</v>
      </c>
    </row>
    <row r="712" s="2" customFormat="1" ht="22.2" customHeight="1">
      <c r="A712" s="39"/>
      <c r="B712" s="40"/>
      <c r="C712" s="243" t="s">
        <v>1042</v>
      </c>
      <c r="D712" s="243" t="s">
        <v>253</v>
      </c>
      <c r="E712" s="244" t="s">
        <v>1043</v>
      </c>
      <c r="F712" s="245" t="s">
        <v>1044</v>
      </c>
      <c r="G712" s="246" t="s">
        <v>277</v>
      </c>
      <c r="H712" s="247">
        <v>4.5599999999999996</v>
      </c>
      <c r="I712" s="248"/>
      <c r="J712" s="247">
        <f>ROUND(I712*H712,2)</f>
        <v>0</v>
      </c>
      <c r="K712" s="245" t="s">
        <v>257</v>
      </c>
      <c r="L712" s="45"/>
      <c r="M712" s="249" t="s">
        <v>1</v>
      </c>
      <c r="N712" s="250" t="s">
        <v>41</v>
      </c>
      <c r="O712" s="92"/>
      <c r="P712" s="251">
        <f>O712*H712</f>
        <v>0</v>
      </c>
      <c r="Q712" s="251">
        <v>0</v>
      </c>
      <c r="R712" s="251">
        <f>Q712*H712</f>
        <v>0</v>
      </c>
      <c r="S712" s="251">
        <v>0</v>
      </c>
      <c r="T712" s="252">
        <f>S712*H712</f>
        <v>0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253" t="s">
        <v>258</v>
      </c>
      <c r="AT712" s="253" t="s">
        <v>253</v>
      </c>
      <c r="AU712" s="253" t="s">
        <v>86</v>
      </c>
      <c r="AY712" s="18" t="s">
        <v>251</v>
      </c>
      <c r="BE712" s="254">
        <f>IF(N712="základní",J712,0)</f>
        <v>0</v>
      </c>
      <c r="BF712" s="254">
        <f>IF(N712="snížená",J712,0)</f>
        <v>0</v>
      </c>
      <c r="BG712" s="254">
        <f>IF(N712="zákl. přenesená",J712,0)</f>
        <v>0</v>
      </c>
      <c r="BH712" s="254">
        <f>IF(N712="sníž. přenesená",J712,0)</f>
        <v>0</v>
      </c>
      <c r="BI712" s="254">
        <f>IF(N712="nulová",J712,0)</f>
        <v>0</v>
      </c>
      <c r="BJ712" s="18" t="s">
        <v>84</v>
      </c>
      <c r="BK712" s="254">
        <f>ROUND(I712*H712,2)</f>
        <v>0</v>
      </c>
      <c r="BL712" s="18" t="s">
        <v>258</v>
      </c>
      <c r="BM712" s="253" t="s">
        <v>1045</v>
      </c>
    </row>
    <row r="713" s="14" customFormat="1">
      <c r="A713" s="14"/>
      <c r="B713" s="266"/>
      <c r="C713" s="267"/>
      <c r="D713" s="257" t="s">
        <v>260</v>
      </c>
      <c r="E713" s="268" t="s">
        <v>1</v>
      </c>
      <c r="F713" s="269" t="s">
        <v>1046</v>
      </c>
      <c r="G713" s="267"/>
      <c r="H713" s="270">
        <v>4.5599999999999996</v>
      </c>
      <c r="I713" s="271"/>
      <c r="J713" s="267"/>
      <c r="K713" s="267"/>
      <c r="L713" s="272"/>
      <c r="M713" s="273"/>
      <c r="N713" s="274"/>
      <c r="O713" s="274"/>
      <c r="P713" s="274"/>
      <c r="Q713" s="274"/>
      <c r="R713" s="274"/>
      <c r="S713" s="274"/>
      <c r="T713" s="275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76" t="s">
        <v>260</v>
      </c>
      <c r="AU713" s="276" t="s">
        <v>86</v>
      </c>
      <c r="AV713" s="14" t="s">
        <v>86</v>
      </c>
      <c r="AW713" s="14" t="s">
        <v>31</v>
      </c>
      <c r="AX713" s="14" t="s">
        <v>84</v>
      </c>
      <c r="AY713" s="276" t="s">
        <v>251</v>
      </c>
    </row>
    <row r="714" s="2" customFormat="1" ht="22.2" customHeight="1">
      <c r="A714" s="39"/>
      <c r="B714" s="40"/>
      <c r="C714" s="243" t="s">
        <v>1047</v>
      </c>
      <c r="D714" s="243" t="s">
        <v>253</v>
      </c>
      <c r="E714" s="244" t="s">
        <v>1048</v>
      </c>
      <c r="F714" s="245" t="s">
        <v>1049</v>
      </c>
      <c r="G714" s="246" t="s">
        <v>277</v>
      </c>
      <c r="H714" s="247">
        <v>45</v>
      </c>
      <c r="I714" s="248"/>
      <c r="J714" s="247">
        <f>ROUND(I714*H714,2)</f>
        <v>0</v>
      </c>
      <c r="K714" s="245" t="s">
        <v>257</v>
      </c>
      <c r="L714" s="45"/>
      <c r="M714" s="249" t="s">
        <v>1</v>
      </c>
      <c r="N714" s="250" t="s">
        <v>41</v>
      </c>
      <c r="O714" s="92"/>
      <c r="P714" s="251">
        <f>O714*H714</f>
        <v>0</v>
      </c>
      <c r="Q714" s="251">
        <v>0</v>
      </c>
      <c r="R714" s="251">
        <f>Q714*H714</f>
        <v>0</v>
      </c>
      <c r="S714" s="251">
        <v>0</v>
      </c>
      <c r="T714" s="252">
        <f>S714*H714</f>
        <v>0</v>
      </c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R714" s="253" t="s">
        <v>258</v>
      </c>
      <c r="AT714" s="253" t="s">
        <v>253</v>
      </c>
      <c r="AU714" s="253" t="s">
        <v>86</v>
      </c>
      <c r="AY714" s="18" t="s">
        <v>251</v>
      </c>
      <c r="BE714" s="254">
        <f>IF(N714="základní",J714,0)</f>
        <v>0</v>
      </c>
      <c r="BF714" s="254">
        <f>IF(N714="snížená",J714,0)</f>
        <v>0</v>
      </c>
      <c r="BG714" s="254">
        <f>IF(N714="zákl. přenesená",J714,0)</f>
        <v>0</v>
      </c>
      <c r="BH714" s="254">
        <f>IF(N714="sníž. přenesená",J714,0)</f>
        <v>0</v>
      </c>
      <c r="BI714" s="254">
        <f>IF(N714="nulová",J714,0)</f>
        <v>0</v>
      </c>
      <c r="BJ714" s="18" t="s">
        <v>84</v>
      </c>
      <c r="BK714" s="254">
        <f>ROUND(I714*H714,2)</f>
        <v>0</v>
      </c>
      <c r="BL714" s="18" t="s">
        <v>258</v>
      </c>
      <c r="BM714" s="253" t="s">
        <v>1050</v>
      </c>
    </row>
    <row r="715" s="14" customFormat="1">
      <c r="A715" s="14"/>
      <c r="B715" s="266"/>
      <c r="C715" s="267"/>
      <c r="D715" s="257" t="s">
        <v>260</v>
      </c>
      <c r="E715" s="268" t="s">
        <v>1</v>
      </c>
      <c r="F715" s="269" t="s">
        <v>1051</v>
      </c>
      <c r="G715" s="267"/>
      <c r="H715" s="270">
        <v>15.52</v>
      </c>
      <c r="I715" s="271"/>
      <c r="J715" s="267"/>
      <c r="K715" s="267"/>
      <c r="L715" s="272"/>
      <c r="M715" s="273"/>
      <c r="N715" s="274"/>
      <c r="O715" s="274"/>
      <c r="P715" s="274"/>
      <c r="Q715" s="274"/>
      <c r="R715" s="274"/>
      <c r="S715" s="274"/>
      <c r="T715" s="275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76" t="s">
        <v>260</v>
      </c>
      <c r="AU715" s="276" t="s">
        <v>86</v>
      </c>
      <c r="AV715" s="14" t="s">
        <v>86</v>
      </c>
      <c r="AW715" s="14" t="s">
        <v>31</v>
      </c>
      <c r="AX715" s="14" t="s">
        <v>76</v>
      </c>
      <c r="AY715" s="276" t="s">
        <v>251</v>
      </c>
    </row>
    <row r="716" s="14" customFormat="1">
      <c r="A716" s="14"/>
      <c r="B716" s="266"/>
      <c r="C716" s="267"/>
      <c r="D716" s="257" t="s">
        <v>260</v>
      </c>
      <c r="E716" s="268" t="s">
        <v>1</v>
      </c>
      <c r="F716" s="269" t="s">
        <v>1052</v>
      </c>
      <c r="G716" s="267"/>
      <c r="H716" s="270">
        <v>6.5899999999999999</v>
      </c>
      <c r="I716" s="271"/>
      <c r="J716" s="267"/>
      <c r="K716" s="267"/>
      <c r="L716" s="272"/>
      <c r="M716" s="273"/>
      <c r="N716" s="274"/>
      <c r="O716" s="274"/>
      <c r="P716" s="274"/>
      <c r="Q716" s="274"/>
      <c r="R716" s="274"/>
      <c r="S716" s="274"/>
      <c r="T716" s="275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76" t="s">
        <v>260</v>
      </c>
      <c r="AU716" s="276" t="s">
        <v>86</v>
      </c>
      <c r="AV716" s="14" t="s">
        <v>86</v>
      </c>
      <c r="AW716" s="14" t="s">
        <v>31</v>
      </c>
      <c r="AX716" s="14" t="s">
        <v>76</v>
      </c>
      <c r="AY716" s="276" t="s">
        <v>251</v>
      </c>
    </row>
    <row r="717" s="14" customFormat="1">
      <c r="A717" s="14"/>
      <c r="B717" s="266"/>
      <c r="C717" s="267"/>
      <c r="D717" s="257" t="s">
        <v>260</v>
      </c>
      <c r="E717" s="268" t="s">
        <v>1</v>
      </c>
      <c r="F717" s="269" t="s">
        <v>1053</v>
      </c>
      <c r="G717" s="267"/>
      <c r="H717" s="270">
        <v>22.890000000000001</v>
      </c>
      <c r="I717" s="271"/>
      <c r="J717" s="267"/>
      <c r="K717" s="267"/>
      <c r="L717" s="272"/>
      <c r="M717" s="273"/>
      <c r="N717" s="274"/>
      <c r="O717" s="274"/>
      <c r="P717" s="274"/>
      <c r="Q717" s="274"/>
      <c r="R717" s="274"/>
      <c r="S717" s="274"/>
      <c r="T717" s="275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76" t="s">
        <v>260</v>
      </c>
      <c r="AU717" s="276" t="s">
        <v>86</v>
      </c>
      <c r="AV717" s="14" t="s">
        <v>86</v>
      </c>
      <c r="AW717" s="14" t="s">
        <v>31</v>
      </c>
      <c r="AX717" s="14" t="s">
        <v>76</v>
      </c>
      <c r="AY717" s="276" t="s">
        <v>251</v>
      </c>
    </row>
    <row r="718" s="2" customFormat="1" ht="22.2" customHeight="1">
      <c r="A718" s="39"/>
      <c r="B718" s="40"/>
      <c r="C718" s="243" t="s">
        <v>1054</v>
      </c>
      <c r="D718" s="243" t="s">
        <v>253</v>
      </c>
      <c r="E718" s="244" t="s">
        <v>1055</v>
      </c>
      <c r="F718" s="245" t="s">
        <v>1056</v>
      </c>
      <c r="G718" s="246" t="s">
        <v>277</v>
      </c>
      <c r="H718" s="247">
        <v>84.819999999999993</v>
      </c>
      <c r="I718" s="248"/>
      <c r="J718" s="247">
        <f>ROUND(I718*H718,2)</f>
        <v>0</v>
      </c>
      <c r="K718" s="245" t="s">
        <v>257</v>
      </c>
      <c r="L718" s="45"/>
      <c r="M718" s="249" t="s">
        <v>1</v>
      </c>
      <c r="N718" s="250" t="s">
        <v>41</v>
      </c>
      <c r="O718" s="92"/>
      <c r="P718" s="251">
        <f>O718*H718</f>
        <v>0</v>
      </c>
      <c r="Q718" s="251">
        <v>0</v>
      </c>
      <c r="R718" s="251">
        <f>Q718*H718</f>
        <v>0</v>
      </c>
      <c r="S718" s="251">
        <v>0</v>
      </c>
      <c r="T718" s="252">
        <f>S718*H718</f>
        <v>0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53" t="s">
        <v>258</v>
      </c>
      <c r="AT718" s="253" t="s">
        <v>253</v>
      </c>
      <c r="AU718" s="253" t="s">
        <v>86</v>
      </c>
      <c r="AY718" s="18" t="s">
        <v>251</v>
      </c>
      <c r="BE718" s="254">
        <f>IF(N718="základní",J718,0)</f>
        <v>0</v>
      </c>
      <c r="BF718" s="254">
        <f>IF(N718="snížená",J718,0)</f>
        <v>0</v>
      </c>
      <c r="BG718" s="254">
        <f>IF(N718="zákl. přenesená",J718,0)</f>
        <v>0</v>
      </c>
      <c r="BH718" s="254">
        <f>IF(N718="sníž. přenesená",J718,0)</f>
        <v>0</v>
      </c>
      <c r="BI718" s="254">
        <f>IF(N718="nulová",J718,0)</f>
        <v>0</v>
      </c>
      <c r="BJ718" s="18" t="s">
        <v>84</v>
      </c>
      <c r="BK718" s="254">
        <f>ROUND(I718*H718,2)</f>
        <v>0</v>
      </c>
      <c r="BL718" s="18" t="s">
        <v>258</v>
      </c>
      <c r="BM718" s="253" t="s">
        <v>1057</v>
      </c>
    </row>
    <row r="719" s="14" customFormat="1">
      <c r="A719" s="14"/>
      <c r="B719" s="266"/>
      <c r="C719" s="267"/>
      <c r="D719" s="257" t="s">
        <v>260</v>
      </c>
      <c r="E719" s="268" t="s">
        <v>1</v>
      </c>
      <c r="F719" s="269" t="s">
        <v>1058</v>
      </c>
      <c r="G719" s="267"/>
      <c r="H719" s="270">
        <v>2.1699999999999999</v>
      </c>
      <c r="I719" s="271"/>
      <c r="J719" s="267"/>
      <c r="K719" s="267"/>
      <c r="L719" s="272"/>
      <c r="M719" s="273"/>
      <c r="N719" s="274"/>
      <c r="O719" s="274"/>
      <c r="P719" s="274"/>
      <c r="Q719" s="274"/>
      <c r="R719" s="274"/>
      <c r="S719" s="274"/>
      <c r="T719" s="275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76" t="s">
        <v>260</v>
      </c>
      <c r="AU719" s="276" t="s">
        <v>86</v>
      </c>
      <c r="AV719" s="14" t="s">
        <v>86</v>
      </c>
      <c r="AW719" s="14" t="s">
        <v>31</v>
      </c>
      <c r="AX719" s="14" t="s">
        <v>76</v>
      </c>
      <c r="AY719" s="276" t="s">
        <v>251</v>
      </c>
    </row>
    <row r="720" s="14" customFormat="1">
      <c r="A720" s="14"/>
      <c r="B720" s="266"/>
      <c r="C720" s="267"/>
      <c r="D720" s="257" t="s">
        <v>260</v>
      </c>
      <c r="E720" s="268" t="s">
        <v>1</v>
      </c>
      <c r="F720" s="269" t="s">
        <v>1059</v>
      </c>
      <c r="G720" s="267"/>
      <c r="H720" s="270">
        <v>25.59</v>
      </c>
      <c r="I720" s="271"/>
      <c r="J720" s="267"/>
      <c r="K720" s="267"/>
      <c r="L720" s="272"/>
      <c r="M720" s="273"/>
      <c r="N720" s="274"/>
      <c r="O720" s="274"/>
      <c r="P720" s="274"/>
      <c r="Q720" s="274"/>
      <c r="R720" s="274"/>
      <c r="S720" s="274"/>
      <c r="T720" s="275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76" t="s">
        <v>260</v>
      </c>
      <c r="AU720" s="276" t="s">
        <v>86</v>
      </c>
      <c r="AV720" s="14" t="s">
        <v>86</v>
      </c>
      <c r="AW720" s="14" t="s">
        <v>31</v>
      </c>
      <c r="AX720" s="14" t="s">
        <v>76</v>
      </c>
      <c r="AY720" s="276" t="s">
        <v>251</v>
      </c>
    </row>
    <row r="721" s="14" customFormat="1">
      <c r="A721" s="14"/>
      <c r="B721" s="266"/>
      <c r="C721" s="267"/>
      <c r="D721" s="257" t="s">
        <v>260</v>
      </c>
      <c r="E721" s="268" t="s">
        <v>1</v>
      </c>
      <c r="F721" s="269" t="s">
        <v>1060</v>
      </c>
      <c r="G721" s="267"/>
      <c r="H721" s="270">
        <v>55.420000000000002</v>
      </c>
      <c r="I721" s="271"/>
      <c r="J721" s="267"/>
      <c r="K721" s="267"/>
      <c r="L721" s="272"/>
      <c r="M721" s="273"/>
      <c r="N721" s="274"/>
      <c r="O721" s="274"/>
      <c r="P721" s="274"/>
      <c r="Q721" s="274"/>
      <c r="R721" s="274"/>
      <c r="S721" s="274"/>
      <c r="T721" s="275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76" t="s">
        <v>260</v>
      </c>
      <c r="AU721" s="276" t="s">
        <v>86</v>
      </c>
      <c r="AV721" s="14" t="s">
        <v>86</v>
      </c>
      <c r="AW721" s="14" t="s">
        <v>31</v>
      </c>
      <c r="AX721" s="14" t="s">
        <v>76</v>
      </c>
      <c r="AY721" s="276" t="s">
        <v>251</v>
      </c>
    </row>
    <row r="722" s="14" customFormat="1">
      <c r="A722" s="14"/>
      <c r="B722" s="266"/>
      <c r="C722" s="267"/>
      <c r="D722" s="257" t="s">
        <v>260</v>
      </c>
      <c r="E722" s="268" t="s">
        <v>1</v>
      </c>
      <c r="F722" s="269" t="s">
        <v>1061</v>
      </c>
      <c r="G722" s="267"/>
      <c r="H722" s="270">
        <v>1.6200000000000001</v>
      </c>
      <c r="I722" s="271"/>
      <c r="J722" s="267"/>
      <c r="K722" s="267"/>
      <c r="L722" s="272"/>
      <c r="M722" s="273"/>
      <c r="N722" s="274"/>
      <c r="O722" s="274"/>
      <c r="P722" s="274"/>
      <c r="Q722" s="274"/>
      <c r="R722" s="274"/>
      <c r="S722" s="274"/>
      <c r="T722" s="275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76" t="s">
        <v>260</v>
      </c>
      <c r="AU722" s="276" t="s">
        <v>86</v>
      </c>
      <c r="AV722" s="14" t="s">
        <v>86</v>
      </c>
      <c r="AW722" s="14" t="s">
        <v>31</v>
      </c>
      <c r="AX722" s="14" t="s">
        <v>76</v>
      </c>
      <c r="AY722" s="276" t="s">
        <v>251</v>
      </c>
    </row>
    <row r="723" s="14" customFormat="1">
      <c r="A723" s="14"/>
      <c r="B723" s="266"/>
      <c r="C723" s="267"/>
      <c r="D723" s="257" t="s">
        <v>260</v>
      </c>
      <c r="E723" s="268" t="s">
        <v>1</v>
      </c>
      <c r="F723" s="269" t="s">
        <v>1062</v>
      </c>
      <c r="G723" s="267"/>
      <c r="H723" s="270">
        <v>0.02</v>
      </c>
      <c r="I723" s="271"/>
      <c r="J723" s="267"/>
      <c r="K723" s="267"/>
      <c r="L723" s="272"/>
      <c r="M723" s="273"/>
      <c r="N723" s="274"/>
      <c r="O723" s="274"/>
      <c r="P723" s="274"/>
      <c r="Q723" s="274"/>
      <c r="R723" s="274"/>
      <c r="S723" s="274"/>
      <c r="T723" s="275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76" t="s">
        <v>260</v>
      </c>
      <c r="AU723" s="276" t="s">
        <v>86</v>
      </c>
      <c r="AV723" s="14" t="s">
        <v>86</v>
      </c>
      <c r="AW723" s="14" t="s">
        <v>31</v>
      </c>
      <c r="AX723" s="14" t="s">
        <v>76</v>
      </c>
      <c r="AY723" s="276" t="s">
        <v>251</v>
      </c>
    </row>
    <row r="724" s="2" customFormat="1" ht="22.2" customHeight="1">
      <c r="A724" s="39"/>
      <c r="B724" s="40"/>
      <c r="C724" s="243" t="s">
        <v>1063</v>
      </c>
      <c r="D724" s="243" t="s">
        <v>253</v>
      </c>
      <c r="E724" s="244" t="s">
        <v>1064</v>
      </c>
      <c r="F724" s="245" t="s">
        <v>1065</v>
      </c>
      <c r="G724" s="246" t="s">
        <v>277</v>
      </c>
      <c r="H724" s="247">
        <v>2.5899999999999999</v>
      </c>
      <c r="I724" s="248"/>
      <c r="J724" s="247">
        <f>ROUND(I724*H724,2)</f>
        <v>0</v>
      </c>
      <c r="K724" s="245" t="s">
        <v>257</v>
      </c>
      <c r="L724" s="45"/>
      <c r="M724" s="249" t="s">
        <v>1</v>
      </c>
      <c r="N724" s="250" t="s">
        <v>41</v>
      </c>
      <c r="O724" s="92"/>
      <c r="P724" s="251">
        <f>O724*H724</f>
        <v>0</v>
      </c>
      <c r="Q724" s="251">
        <v>0</v>
      </c>
      <c r="R724" s="251">
        <f>Q724*H724</f>
        <v>0</v>
      </c>
      <c r="S724" s="251">
        <v>0</v>
      </c>
      <c r="T724" s="252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53" t="s">
        <v>258</v>
      </c>
      <c r="AT724" s="253" t="s">
        <v>253</v>
      </c>
      <c r="AU724" s="253" t="s">
        <v>86</v>
      </c>
      <c r="AY724" s="18" t="s">
        <v>251</v>
      </c>
      <c r="BE724" s="254">
        <f>IF(N724="základní",J724,0)</f>
        <v>0</v>
      </c>
      <c r="BF724" s="254">
        <f>IF(N724="snížená",J724,0)</f>
        <v>0</v>
      </c>
      <c r="BG724" s="254">
        <f>IF(N724="zákl. přenesená",J724,0)</f>
        <v>0</v>
      </c>
      <c r="BH724" s="254">
        <f>IF(N724="sníž. přenesená",J724,0)</f>
        <v>0</v>
      </c>
      <c r="BI724" s="254">
        <f>IF(N724="nulová",J724,0)</f>
        <v>0</v>
      </c>
      <c r="BJ724" s="18" t="s">
        <v>84</v>
      </c>
      <c r="BK724" s="254">
        <f>ROUND(I724*H724,2)</f>
        <v>0</v>
      </c>
      <c r="BL724" s="18" t="s">
        <v>258</v>
      </c>
      <c r="BM724" s="253" t="s">
        <v>1066</v>
      </c>
    </row>
    <row r="725" s="14" customFormat="1">
      <c r="A725" s="14"/>
      <c r="B725" s="266"/>
      <c r="C725" s="267"/>
      <c r="D725" s="257" t="s">
        <v>260</v>
      </c>
      <c r="E725" s="268" t="s">
        <v>1</v>
      </c>
      <c r="F725" s="269" t="s">
        <v>1067</v>
      </c>
      <c r="G725" s="267"/>
      <c r="H725" s="270">
        <v>2.5899999999999999</v>
      </c>
      <c r="I725" s="271"/>
      <c r="J725" s="267"/>
      <c r="K725" s="267"/>
      <c r="L725" s="272"/>
      <c r="M725" s="273"/>
      <c r="N725" s="274"/>
      <c r="O725" s="274"/>
      <c r="P725" s="274"/>
      <c r="Q725" s="274"/>
      <c r="R725" s="274"/>
      <c r="S725" s="274"/>
      <c r="T725" s="275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76" t="s">
        <v>260</v>
      </c>
      <c r="AU725" s="276" t="s">
        <v>86</v>
      </c>
      <c r="AV725" s="14" t="s">
        <v>86</v>
      </c>
      <c r="AW725" s="14" t="s">
        <v>31</v>
      </c>
      <c r="AX725" s="14" t="s">
        <v>76</v>
      </c>
      <c r="AY725" s="276" t="s">
        <v>251</v>
      </c>
    </row>
    <row r="726" s="2" customFormat="1" ht="14.4" customHeight="1">
      <c r="A726" s="39"/>
      <c r="B726" s="40"/>
      <c r="C726" s="243" t="s">
        <v>1068</v>
      </c>
      <c r="D726" s="243" t="s">
        <v>253</v>
      </c>
      <c r="E726" s="244" t="s">
        <v>1069</v>
      </c>
      <c r="F726" s="245" t="s">
        <v>1070</v>
      </c>
      <c r="G726" s="246" t="s">
        <v>277</v>
      </c>
      <c r="H726" s="247">
        <v>9.1500000000000004</v>
      </c>
      <c r="I726" s="248"/>
      <c r="J726" s="247">
        <f>ROUND(I726*H726,2)</f>
        <v>0</v>
      </c>
      <c r="K726" s="245" t="s">
        <v>1</v>
      </c>
      <c r="L726" s="45"/>
      <c r="M726" s="249" t="s">
        <v>1</v>
      </c>
      <c r="N726" s="250" t="s">
        <v>41</v>
      </c>
      <c r="O726" s="92"/>
      <c r="P726" s="251">
        <f>O726*H726</f>
        <v>0</v>
      </c>
      <c r="Q726" s="251">
        <v>0</v>
      </c>
      <c r="R726" s="251">
        <f>Q726*H726</f>
        <v>0</v>
      </c>
      <c r="S726" s="251">
        <v>0</v>
      </c>
      <c r="T726" s="252">
        <f>S726*H726</f>
        <v>0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53" t="s">
        <v>258</v>
      </c>
      <c r="AT726" s="253" t="s">
        <v>253</v>
      </c>
      <c r="AU726" s="253" t="s">
        <v>86</v>
      </c>
      <c r="AY726" s="18" t="s">
        <v>251</v>
      </c>
      <c r="BE726" s="254">
        <f>IF(N726="základní",J726,0)</f>
        <v>0</v>
      </c>
      <c r="BF726" s="254">
        <f>IF(N726="snížená",J726,0)</f>
        <v>0</v>
      </c>
      <c r="BG726" s="254">
        <f>IF(N726="zákl. přenesená",J726,0)</f>
        <v>0</v>
      </c>
      <c r="BH726" s="254">
        <f>IF(N726="sníž. přenesená",J726,0)</f>
        <v>0</v>
      </c>
      <c r="BI726" s="254">
        <f>IF(N726="nulová",J726,0)</f>
        <v>0</v>
      </c>
      <c r="BJ726" s="18" t="s">
        <v>84</v>
      </c>
      <c r="BK726" s="254">
        <f>ROUND(I726*H726,2)</f>
        <v>0</v>
      </c>
      <c r="BL726" s="18" t="s">
        <v>258</v>
      </c>
      <c r="BM726" s="253" t="s">
        <v>1071</v>
      </c>
    </row>
    <row r="727" s="14" customFormat="1">
      <c r="A727" s="14"/>
      <c r="B727" s="266"/>
      <c r="C727" s="267"/>
      <c r="D727" s="257" t="s">
        <v>260</v>
      </c>
      <c r="E727" s="268" t="s">
        <v>1</v>
      </c>
      <c r="F727" s="269" t="s">
        <v>1072</v>
      </c>
      <c r="G727" s="267"/>
      <c r="H727" s="270">
        <v>8.0600000000000005</v>
      </c>
      <c r="I727" s="271"/>
      <c r="J727" s="267"/>
      <c r="K727" s="267"/>
      <c r="L727" s="272"/>
      <c r="M727" s="273"/>
      <c r="N727" s="274"/>
      <c r="O727" s="274"/>
      <c r="P727" s="274"/>
      <c r="Q727" s="274"/>
      <c r="R727" s="274"/>
      <c r="S727" s="274"/>
      <c r="T727" s="275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76" t="s">
        <v>260</v>
      </c>
      <c r="AU727" s="276" t="s">
        <v>86</v>
      </c>
      <c r="AV727" s="14" t="s">
        <v>86</v>
      </c>
      <c r="AW727" s="14" t="s">
        <v>31</v>
      </c>
      <c r="AX727" s="14" t="s">
        <v>76</v>
      </c>
      <c r="AY727" s="276" t="s">
        <v>251</v>
      </c>
    </row>
    <row r="728" s="14" customFormat="1">
      <c r="A728" s="14"/>
      <c r="B728" s="266"/>
      <c r="C728" s="267"/>
      <c r="D728" s="257" t="s">
        <v>260</v>
      </c>
      <c r="E728" s="268" t="s">
        <v>1</v>
      </c>
      <c r="F728" s="269" t="s">
        <v>1073</v>
      </c>
      <c r="G728" s="267"/>
      <c r="H728" s="270">
        <v>1.0900000000000001</v>
      </c>
      <c r="I728" s="271"/>
      <c r="J728" s="267"/>
      <c r="K728" s="267"/>
      <c r="L728" s="272"/>
      <c r="M728" s="273"/>
      <c r="N728" s="274"/>
      <c r="O728" s="274"/>
      <c r="P728" s="274"/>
      <c r="Q728" s="274"/>
      <c r="R728" s="274"/>
      <c r="S728" s="274"/>
      <c r="T728" s="275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76" t="s">
        <v>260</v>
      </c>
      <c r="AU728" s="276" t="s">
        <v>86</v>
      </c>
      <c r="AV728" s="14" t="s">
        <v>86</v>
      </c>
      <c r="AW728" s="14" t="s">
        <v>31</v>
      </c>
      <c r="AX728" s="14" t="s">
        <v>76</v>
      </c>
      <c r="AY728" s="276" t="s">
        <v>251</v>
      </c>
    </row>
    <row r="729" s="12" customFormat="1" ht="22.8" customHeight="1">
      <c r="A729" s="12"/>
      <c r="B729" s="227"/>
      <c r="C729" s="228"/>
      <c r="D729" s="229" t="s">
        <v>75</v>
      </c>
      <c r="E729" s="241" t="s">
        <v>1074</v>
      </c>
      <c r="F729" s="241" t="s">
        <v>1075</v>
      </c>
      <c r="G729" s="228"/>
      <c r="H729" s="228"/>
      <c r="I729" s="231"/>
      <c r="J729" s="242">
        <f>BK729</f>
        <v>0</v>
      </c>
      <c r="K729" s="228"/>
      <c r="L729" s="233"/>
      <c r="M729" s="234"/>
      <c r="N729" s="235"/>
      <c r="O729" s="235"/>
      <c r="P729" s="236">
        <f>P730</f>
        <v>0</v>
      </c>
      <c r="Q729" s="235"/>
      <c r="R729" s="236">
        <f>R730</f>
        <v>0</v>
      </c>
      <c r="S729" s="235"/>
      <c r="T729" s="237">
        <f>T730</f>
        <v>0</v>
      </c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R729" s="238" t="s">
        <v>84</v>
      </c>
      <c r="AT729" s="239" t="s">
        <v>75</v>
      </c>
      <c r="AU729" s="239" t="s">
        <v>84</v>
      </c>
      <c r="AY729" s="238" t="s">
        <v>251</v>
      </c>
      <c r="BK729" s="240">
        <f>BK730</f>
        <v>0</v>
      </c>
    </row>
    <row r="730" s="2" customFormat="1" ht="14.4" customHeight="1">
      <c r="A730" s="39"/>
      <c r="B730" s="40"/>
      <c r="C730" s="243" t="s">
        <v>1076</v>
      </c>
      <c r="D730" s="243" t="s">
        <v>253</v>
      </c>
      <c r="E730" s="244" t="s">
        <v>1077</v>
      </c>
      <c r="F730" s="245" t="s">
        <v>1078</v>
      </c>
      <c r="G730" s="246" t="s">
        <v>277</v>
      </c>
      <c r="H730" s="247">
        <v>141.53999999999999</v>
      </c>
      <c r="I730" s="248"/>
      <c r="J730" s="247">
        <f>ROUND(I730*H730,2)</f>
        <v>0</v>
      </c>
      <c r="K730" s="245" t="s">
        <v>257</v>
      </c>
      <c r="L730" s="45"/>
      <c r="M730" s="249" t="s">
        <v>1</v>
      </c>
      <c r="N730" s="250" t="s">
        <v>41</v>
      </c>
      <c r="O730" s="92"/>
      <c r="P730" s="251">
        <f>O730*H730</f>
        <v>0</v>
      </c>
      <c r="Q730" s="251">
        <v>0</v>
      </c>
      <c r="R730" s="251">
        <f>Q730*H730</f>
        <v>0</v>
      </c>
      <c r="S730" s="251">
        <v>0</v>
      </c>
      <c r="T730" s="252">
        <f>S730*H730</f>
        <v>0</v>
      </c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R730" s="253" t="s">
        <v>258</v>
      </c>
      <c r="AT730" s="253" t="s">
        <v>253</v>
      </c>
      <c r="AU730" s="253" t="s">
        <v>86</v>
      </c>
      <c r="AY730" s="18" t="s">
        <v>251</v>
      </c>
      <c r="BE730" s="254">
        <f>IF(N730="základní",J730,0)</f>
        <v>0</v>
      </c>
      <c r="BF730" s="254">
        <f>IF(N730="snížená",J730,0)</f>
        <v>0</v>
      </c>
      <c r="BG730" s="254">
        <f>IF(N730="zákl. přenesená",J730,0)</f>
        <v>0</v>
      </c>
      <c r="BH730" s="254">
        <f>IF(N730="sníž. přenesená",J730,0)</f>
        <v>0</v>
      </c>
      <c r="BI730" s="254">
        <f>IF(N730="nulová",J730,0)</f>
        <v>0</v>
      </c>
      <c r="BJ730" s="18" t="s">
        <v>84</v>
      </c>
      <c r="BK730" s="254">
        <f>ROUND(I730*H730,2)</f>
        <v>0</v>
      </c>
      <c r="BL730" s="18" t="s">
        <v>258</v>
      </c>
      <c r="BM730" s="253" t="s">
        <v>1079</v>
      </c>
    </row>
    <row r="731" s="12" customFormat="1" ht="25.92" customHeight="1">
      <c r="A731" s="12"/>
      <c r="B731" s="227"/>
      <c r="C731" s="228"/>
      <c r="D731" s="229" t="s">
        <v>75</v>
      </c>
      <c r="E731" s="230" t="s">
        <v>1080</v>
      </c>
      <c r="F731" s="230" t="s">
        <v>1081</v>
      </c>
      <c r="G731" s="228"/>
      <c r="H731" s="228"/>
      <c r="I731" s="231"/>
      <c r="J731" s="232">
        <f>BK731</f>
        <v>0</v>
      </c>
      <c r="K731" s="228"/>
      <c r="L731" s="233"/>
      <c r="M731" s="234"/>
      <c r="N731" s="235"/>
      <c r="O731" s="235"/>
      <c r="P731" s="236">
        <f>P732+P800+P810+P839+P844+P1007+P1225+P1325+P1460+P1525+P1562+P1704+P1919</f>
        <v>0</v>
      </c>
      <c r="Q731" s="235"/>
      <c r="R731" s="236">
        <f>R732+R800+R810+R839+R844+R1007+R1225+R1325+R1460+R1525+R1562+R1704+R1919</f>
        <v>79.730655999999996</v>
      </c>
      <c r="S731" s="235"/>
      <c r="T731" s="237">
        <f>T732+T800+T810+T839+T844+T1007+T1225+T1325+T1460+T1525+T1562+T1704+T1919</f>
        <v>108.34937899999999</v>
      </c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R731" s="238" t="s">
        <v>86</v>
      </c>
      <c r="AT731" s="239" t="s">
        <v>75</v>
      </c>
      <c r="AU731" s="239" t="s">
        <v>76</v>
      </c>
      <c r="AY731" s="238" t="s">
        <v>251</v>
      </c>
      <c r="BK731" s="240">
        <f>BK732+BK800+BK810+BK839+BK844+BK1007+BK1225+BK1325+BK1460+BK1525+BK1562+BK1704+BK1919</f>
        <v>0</v>
      </c>
    </row>
    <row r="732" s="12" customFormat="1" ht="22.8" customHeight="1">
      <c r="A732" s="12"/>
      <c r="B732" s="227"/>
      <c r="C732" s="228"/>
      <c r="D732" s="229" t="s">
        <v>75</v>
      </c>
      <c r="E732" s="241" t="s">
        <v>1082</v>
      </c>
      <c r="F732" s="241" t="s">
        <v>1083</v>
      </c>
      <c r="G732" s="228"/>
      <c r="H732" s="228"/>
      <c r="I732" s="231"/>
      <c r="J732" s="242">
        <f>BK732</f>
        <v>0</v>
      </c>
      <c r="K732" s="228"/>
      <c r="L732" s="233"/>
      <c r="M732" s="234"/>
      <c r="N732" s="235"/>
      <c r="O732" s="235"/>
      <c r="P732" s="236">
        <f>SUM(P733:P799)</f>
        <v>0</v>
      </c>
      <c r="Q732" s="235"/>
      <c r="R732" s="236">
        <f>SUM(R733:R799)</f>
        <v>0.55454560000000008</v>
      </c>
      <c r="S732" s="235"/>
      <c r="T732" s="237">
        <f>SUM(T733:T799)</f>
        <v>0</v>
      </c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R732" s="238" t="s">
        <v>86</v>
      </c>
      <c r="AT732" s="239" t="s">
        <v>75</v>
      </c>
      <c r="AU732" s="239" t="s">
        <v>84</v>
      </c>
      <c r="AY732" s="238" t="s">
        <v>251</v>
      </c>
      <c r="BK732" s="240">
        <f>SUM(BK733:BK799)</f>
        <v>0</v>
      </c>
    </row>
    <row r="733" s="2" customFormat="1" ht="14.4" customHeight="1">
      <c r="A733" s="39"/>
      <c r="B733" s="40"/>
      <c r="C733" s="243" t="s">
        <v>1084</v>
      </c>
      <c r="D733" s="243" t="s">
        <v>253</v>
      </c>
      <c r="E733" s="244" t="s">
        <v>1085</v>
      </c>
      <c r="F733" s="245" t="s">
        <v>1086</v>
      </c>
      <c r="G733" s="246" t="s">
        <v>149</v>
      </c>
      <c r="H733" s="247">
        <v>71.099999999999994</v>
      </c>
      <c r="I733" s="248"/>
      <c r="J733" s="247">
        <f>ROUND(I733*H733,2)</f>
        <v>0</v>
      </c>
      <c r="K733" s="245" t="s">
        <v>257</v>
      </c>
      <c r="L733" s="45"/>
      <c r="M733" s="249" t="s">
        <v>1</v>
      </c>
      <c r="N733" s="250" t="s">
        <v>41</v>
      </c>
      <c r="O733" s="92"/>
      <c r="P733" s="251">
        <f>O733*H733</f>
        <v>0</v>
      </c>
      <c r="Q733" s="251">
        <v>0</v>
      </c>
      <c r="R733" s="251">
        <f>Q733*H733</f>
        <v>0</v>
      </c>
      <c r="S733" s="251">
        <v>0</v>
      </c>
      <c r="T733" s="252">
        <f>S733*H733</f>
        <v>0</v>
      </c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R733" s="253" t="s">
        <v>344</v>
      </c>
      <c r="AT733" s="253" t="s">
        <v>253</v>
      </c>
      <c r="AU733" s="253" t="s">
        <v>86</v>
      </c>
      <c r="AY733" s="18" t="s">
        <v>251</v>
      </c>
      <c r="BE733" s="254">
        <f>IF(N733="základní",J733,0)</f>
        <v>0</v>
      </c>
      <c r="BF733" s="254">
        <f>IF(N733="snížená",J733,0)</f>
        <v>0</v>
      </c>
      <c r="BG733" s="254">
        <f>IF(N733="zákl. přenesená",J733,0)</f>
        <v>0</v>
      </c>
      <c r="BH733" s="254">
        <f>IF(N733="sníž. přenesená",J733,0)</f>
        <v>0</v>
      </c>
      <c r="BI733" s="254">
        <f>IF(N733="nulová",J733,0)</f>
        <v>0</v>
      </c>
      <c r="BJ733" s="18" t="s">
        <v>84</v>
      </c>
      <c r="BK733" s="254">
        <f>ROUND(I733*H733,2)</f>
        <v>0</v>
      </c>
      <c r="BL733" s="18" t="s">
        <v>344</v>
      </c>
      <c r="BM733" s="253" t="s">
        <v>1087</v>
      </c>
    </row>
    <row r="734" s="2" customFormat="1">
      <c r="A734" s="39"/>
      <c r="B734" s="40"/>
      <c r="C734" s="41"/>
      <c r="D734" s="257" t="s">
        <v>863</v>
      </c>
      <c r="E734" s="41"/>
      <c r="F734" s="308" t="s">
        <v>1088</v>
      </c>
      <c r="G734" s="41"/>
      <c r="H734" s="41"/>
      <c r="I734" s="211"/>
      <c r="J734" s="41"/>
      <c r="K734" s="41"/>
      <c r="L734" s="45"/>
      <c r="M734" s="309"/>
      <c r="N734" s="310"/>
      <c r="O734" s="92"/>
      <c r="P734" s="92"/>
      <c r="Q734" s="92"/>
      <c r="R734" s="92"/>
      <c r="S734" s="92"/>
      <c r="T734" s="93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T734" s="18" t="s">
        <v>863</v>
      </c>
      <c r="AU734" s="18" t="s">
        <v>86</v>
      </c>
    </row>
    <row r="735" s="13" customFormat="1">
      <c r="A735" s="13"/>
      <c r="B735" s="255"/>
      <c r="C735" s="256"/>
      <c r="D735" s="257" t="s">
        <v>260</v>
      </c>
      <c r="E735" s="258" t="s">
        <v>1</v>
      </c>
      <c r="F735" s="259" t="s">
        <v>1089</v>
      </c>
      <c r="G735" s="256"/>
      <c r="H735" s="258" t="s">
        <v>1</v>
      </c>
      <c r="I735" s="260"/>
      <c r="J735" s="256"/>
      <c r="K735" s="256"/>
      <c r="L735" s="261"/>
      <c r="M735" s="262"/>
      <c r="N735" s="263"/>
      <c r="O735" s="263"/>
      <c r="P735" s="263"/>
      <c r="Q735" s="263"/>
      <c r="R735" s="263"/>
      <c r="S735" s="263"/>
      <c r="T735" s="264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65" t="s">
        <v>260</v>
      </c>
      <c r="AU735" s="265" t="s">
        <v>86</v>
      </c>
      <c r="AV735" s="13" t="s">
        <v>84</v>
      </c>
      <c r="AW735" s="13" t="s">
        <v>31</v>
      </c>
      <c r="AX735" s="13" t="s">
        <v>76</v>
      </c>
      <c r="AY735" s="265" t="s">
        <v>251</v>
      </c>
    </row>
    <row r="736" s="13" customFormat="1">
      <c r="A736" s="13"/>
      <c r="B736" s="255"/>
      <c r="C736" s="256"/>
      <c r="D736" s="257" t="s">
        <v>260</v>
      </c>
      <c r="E736" s="258" t="s">
        <v>1</v>
      </c>
      <c r="F736" s="259" t="s">
        <v>1090</v>
      </c>
      <c r="G736" s="256"/>
      <c r="H736" s="258" t="s">
        <v>1</v>
      </c>
      <c r="I736" s="260"/>
      <c r="J736" s="256"/>
      <c r="K736" s="256"/>
      <c r="L736" s="261"/>
      <c r="M736" s="262"/>
      <c r="N736" s="263"/>
      <c r="O736" s="263"/>
      <c r="P736" s="263"/>
      <c r="Q736" s="263"/>
      <c r="R736" s="263"/>
      <c r="S736" s="263"/>
      <c r="T736" s="264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65" t="s">
        <v>260</v>
      </c>
      <c r="AU736" s="265" t="s">
        <v>86</v>
      </c>
      <c r="AV736" s="13" t="s">
        <v>84</v>
      </c>
      <c r="AW736" s="13" t="s">
        <v>31</v>
      </c>
      <c r="AX736" s="13" t="s">
        <v>76</v>
      </c>
      <c r="AY736" s="265" t="s">
        <v>251</v>
      </c>
    </row>
    <row r="737" s="13" customFormat="1">
      <c r="A737" s="13"/>
      <c r="B737" s="255"/>
      <c r="C737" s="256"/>
      <c r="D737" s="257" t="s">
        <v>260</v>
      </c>
      <c r="E737" s="258" t="s">
        <v>1</v>
      </c>
      <c r="F737" s="259" t="s">
        <v>408</v>
      </c>
      <c r="G737" s="256"/>
      <c r="H737" s="258" t="s">
        <v>1</v>
      </c>
      <c r="I737" s="260"/>
      <c r="J737" s="256"/>
      <c r="K737" s="256"/>
      <c r="L737" s="261"/>
      <c r="M737" s="262"/>
      <c r="N737" s="263"/>
      <c r="O737" s="263"/>
      <c r="P737" s="263"/>
      <c r="Q737" s="263"/>
      <c r="R737" s="263"/>
      <c r="S737" s="263"/>
      <c r="T737" s="264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65" t="s">
        <v>260</v>
      </c>
      <c r="AU737" s="265" t="s">
        <v>86</v>
      </c>
      <c r="AV737" s="13" t="s">
        <v>84</v>
      </c>
      <c r="AW737" s="13" t="s">
        <v>31</v>
      </c>
      <c r="AX737" s="13" t="s">
        <v>76</v>
      </c>
      <c r="AY737" s="265" t="s">
        <v>251</v>
      </c>
    </row>
    <row r="738" s="13" customFormat="1">
      <c r="A738" s="13"/>
      <c r="B738" s="255"/>
      <c r="C738" s="256"/>
      <c r="D738" s="257" t="s">
        <v>260</v>
      </c>
      <c r="E738" s="258" t="s">
        <v>1</v>
      </c>
      <c r="F738" s="259" t="s">
        <v>411</v>
      </c>
      <c r="G738" s="256"/>
      <c r="H738" s="258" t="s">
        <v>1</v>
      </c>
      <c r="I738" s="260"/>
      <c r="J738" s="256"/>
      <c r="K738" s="256"/>
      <c r="L738" s="261"/>
      <c r="M738" s="262"/>
      <c r="N738" s="263"/>
      <c r="O738" s="263"/>
      <c r="P738" s="263"/>
      <c r="Q738" s="263"/>
      <c r="R738" s="263"/>
      <c r="S738" s="263"/>
      <c r="T738" s="264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65" t="s">
        <v>260</v>
      </c>
      <c r="AU738" s="265" t="s">
        <v>86</v>
      </c>
      <c r="AV738" s="13" t="s">
        <v>84</v>
      </c>
      <c r="AW738" s="13" t="s">
        <v>31</v>
      </c>
      <c r="AX738" s="13" t="s">
        <v>76</v>
      </c>
      <c r="AY738" s="265" t="s">
        <v>251</v>
      </c>
    </row>
    <row r="739" s="14" customFormat="1">
      <c r="A739" s="14"/>
      <c r="B739" s="266"/>
      <c r="C739" s="267"/>
      <c r="D739" s="257" t="s">
        <v>260</v>
      </c>
      <c r="E739" s="268" t="s">
        <v>1</v>
      </c>
      <c r="F739" s="269" t="s">
        <v>1091</v>
      </c>
      <c r="G739" s="267"/>
      <c r="H739" s="270">
        <v>17.91</v>
      </c>
      <c r="I739" s="271"/>
      <c r="J739" s="267"/>
      <c r="K739" s="267"/>
      <c r="L739" s="272"/>
      <c r="M739" s="273"/>
      <c r="N739" s="274"/>
      <c r="O739" s="274"/>
      <c r="P739" s="274"/>
      <c r="Q739" s="274"/>
      <c r="R739" s="274"/>
      <c r="S739" s="274"/>
      <c r="T739" s="275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76" t="s">
        <v>260</v>
      </c>
      <c r="AU739" s="276" t="s">
        <v>86</v>
      </c>
      <c r="AV739" s="14" t="s">
        <v>86</v>
      </c>
      <c r="AW739" s="14" t="s">
        <v>31</v>
      </c>
      <c r="AX739" s="14" t="s">
        <v>76</v>
      </c>
      <c r="AY739" s="276" t="s">
        <v>251</v>
      </c>
    </row>
    <row r="740" s="13" customFormat="1">
      <c r="A740" s="13"/>
      <c r="B740" s="255"/>
      <c r="C740" s="256"/>
      <c r="D740" s="257" t="s">
        <v>260</v>
      </c>
      <c r="E740" s="258" t="s">
        <v>1</v>
      </c>
      <c r="F740" s="259" t="s">
        <v>1092</v>
      </c>
      <c r="G740" s="256"/>
      <c r="H740" s="258" t="s">
        <v>1</v>
      </c>
      <c r="I740" s="260"/>
      <c r="J740" s="256"/>
      <c r="K740" s="256"/>
      <c r="L740" s="261"/>
      <c r="M740" s="262"/>
      <c r="N740" s="263"/>
      <c r="O740" s="263"/>
      <c r="P740" s="263"/>
      <c r="Q740" s="263"/>
      <c r="R740" s="263"/>
      <c r="S740" s="263"/>
      <c r="T740" s="264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65" t="s">
        <v>260</v>
      </c>
      <c r="AU740" s="265" t="s">
        <v>86</v>
      </c>
      <c r="AV740" s="13" t="s">
        <v>84</v>
      </c>
      <c r="AW740" s="13" t="s">
        <v>31</v>
      </c>
      <c r="AX740" s="13" t="s">
        <v>76</v>
      </c>
      <c r="AY740" s="265" t="s">
        <v>251</v>
      </c>
    </row>
    <row r="741" s="14" customFormat="1">
      <c r="A741" s="14"/>
      <c r="B741" s="266"/>
      <c r="C741" s="267"/>
      <c r="D741" s="257" t="s">
        <v>260</v>
      </c>
      <c r="E741" s="268" t="s">
        <v>1</v>
      </c>
      <c r="F741" s="269" t="s">
        <v>1093</v>
      </c>
      <c r="G741" s="267"/>
      <c r="H741" s="270">
        <v>15.640000000000001</v>
      </c>
      <c r="I741" s="271"/>
      <c r="J741" s="267"/>
      <c r="K741" s="267"/>
      <c r="L741" s="272"/>
      <c r="M741" s="273"/>
      <c r="N741" s="274"/>
      <c r="O741" s="274"/>
      <c r="P741" s="274"/>
      <c r="Q741" s="274"/>
      <c r="R741" s="274"/>
      <c r="S741" s="274"/>
      <c r="T741" s="275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76" t="s">
        <v>260</v>
      </c>
      <c r="AU741" s="276" t="s">
        <v>86</v>
      </c>
      <c r="AV741" s="14" t="s">
        <v>86</v>
      </c>
      <c r="AW741" s="14" t="s">
        <v>31</v>
      </c>
      <c r="AX741" s="14" t="s">
        <v>76</v>
      </c>
      <c r="AY741" s="276" t="s">
        <v>251</v>
      </c>
    </row>
    <row r="742" s="13" customFormat="1">
      <c r="A742" s="13"/>
      <c r="B742" s="255"/>
      <c r="C742" s="256"/>
      <c r="D742" s="257" t="s">
        <v>260</v>
      </c>
      <c r="E742" s="258" t="s">
        <v>1</v>
      </c>
      <c r="F742" s="259" t="s">
        <v>937</v>
      </c>
      <c r="G742" s="256"/>
      <c r="H742" s="258" t="s">
        <v>1</v>
      </c>
      <c r="I742" s="260"/>
      <c r="J742" s="256"/>
      <c r="K742" s="256"/>
      <c r="L742" s="261"/>
      <c r="M742" s="262"/>
      <c r="N742" s="263"/>
      <c r="O742" s="263"/>
      <c r="P742" s="263"/>
      <c r="Q742" s="263"/>
      <c r="R742" s="263"/>
      <c r="S742" s="263"/>
      <c r="T742" s="264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65" t="s">
        <v>260</v>
      </c>
      <c r="AU742" s="265" t="s">
        <v>86</v>
      </c>
      <c r="AV742" s="13" t="s">
        <v>84</v>
      </c>
      <c r="AW742" s="13" t="s">
        <v>31</v>
      </c>
      <c r="AX742" s="13" t="s">
        <v>76</v>
      </c>
      <c r="AY742" s="265" t="s">
        <v>251</v>
      </c>
    </row>
    <row r="743" s="13" customFormat="1">
      <c r="A743" s="13"/>
      <c r="B743" s="255"/>
      <c r="C743" s="256"/>
      <c r="D743" s="257" t="s">
        <v>260</v>
      </c>
      <c r="E743" s="258" t="s">
        <v>1</v>
      </c>
      <c r="F743" s="259" t="s">
        <v>1094</v>
      </c>
      <c r="G743" s="256"/>
      <c r="H743" s="258" t="s">
        <v>1</v>
      </c>
      <c r="I743" s="260"/>
      <c r="J743" s="256"/>
      <c r="K743" s="256"/>
      <c r="L743" s="261"/>
      <c r="M743" s="262"/>
      <c r="N743" s="263"/>
      <c r="O743" s="263"/>
      <c r="P743" s="263"/>
      <c r="Q743" s="263"/>
      <c r="R743" s="263"/>
      <c r="S743" s="263"/>
      <c r="T743" s="264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65" t="s">
        <v>260</v>
      </c>
      <c r="AU743" s="265" t="s">
        <v>86</v>
      </c>
      <c r="AV743" s="13" t="s">
        <v>84</v>
      </c>
      <c r="AW743" s="13" t="s">
        <v>31</v>
      </c>
      <c r="AX743" s="13" t="s">
        <v>76</v>
      </c>
      <c r="AY743" s="265" t="s">
        <v>251</v>
      </c>
    </row>
    <row r="744" s="14" customFormat="1">
      <c r="A744" s="14"/>
      <c r="B744" s="266"/>
      <c r="C744" s="267"/>
      <c r="D744" s="257" t="s">
        <v>260</v>
      </c>
      <c r="E744" s="268" t="s">
        <v>1</v>
      </c>
      <c r="F744" s="269" t="s">
        <v>1095</v>
      </c>
      <c r="G744" s="267"/>
      <c r="H744" s="270">
        <v>9.1099999999999994</v>
      </c>
      <c r="I744" s="271"/>
      <c r="J744" s="267"/>
      <c r="K744" s="267"/>
      <c r="L744" s="272"/>
      <c r="M744" s="273"/>
      <c r="N744" s="274"/>
      <c r="O744" s="274"/>
      <c r="P744" s="274"/>
      <c r="Q744" s="274"/>
      <c r="R744" s="274"/>
      <c r="S744" s="274"/>
      <c r="T744" s="275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76" t="s">
        <v>260</v>
      </c>
      <c r="AU744" s="276" t="s">
        <v>86</v>
      </c>
      <c r="AV744" s="14" t="s">
        <v>86</v>
      </c>
      <c r="AW744" s="14" t="s">
        <v>31</v>
      </c>
      <c r="AX744" s="14" t="s">
        <v>76</v>
      </c>
      <c r="AY744" s="276" t="s">
        <v>251</v>
      </c>
    </row>
    <row r="745" s="13" customFormat="1">
      <c r="A745" s="13"/>
      <c r="B745" s="255"/>
      <c r="C745" s="256"/>
      <c r="D745" s="257" t="s">
        <v>260</v>
      </c>
      <c r="E745" s="258" t="s">
        <v>1</v>
      </c>
      <c r="F745" s="259" t="s">
        <v>1096</v>
      </c>
      <c r="G745" s="256"/>
      <c r="H745" s="258" t="s">
        <v>1</v>
      </c>
      <c r="I745" s="260"/>
      <c r="J745" s="256"/>
      <c r="K745" s="256"/>
      <c r="L745" s="261"/>
      <c r="M745" s="262"/>
      <c r="N745" s="263"/>
      <c r="O745" s="263"/>
      <c r="P745" s="263"/>
      <c r="Q745" s="263"/>
      <c r="R745" s="263"/>
      <c r="S745" s="263"/>
      <c r="T745" s="264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65" t="s">
        <v>260</v>
      </c>
      <c r="AU745" s="265" t="s">
        <v>86</v>
      </c>
      <c r="AV745" s="13" t="s">
        <v>84</v>
      </c>
      <c r="AW745" s="13" t="s">
        <v>31</v>
      </c>
      <c r="AX745" s="13" t="s">
        <v>76</v>
      </c>
      <c r="AY745" s="265" t="s">
        <v>251</v>
      </c>
    </row>
    <row r="746" s="14" customFormat="1">
      <c r="A746" s="14"/>
      <c r="B746" s="266"/>
      <c r="C746" s="267"/>
      <c r="D746" s="257" t="s">
        <v>260</v>
      </c>
      <c r="E746" s="268" t="s">
        <v>1</v>
      </c>
      <c r="F746" s="269" t="s">
        <v>1097</v>
      </c>
      <c r="G746" s="267"/>
      <c r="H746" s="270">
        <v>28.43</v>
      </c>
      <c r="I746" s="271"/>
      <c r="J746" s="267"/>
      <c r="K746" s="267"/>
      <c r="L746" s="272"/>
      <c r="M746" s="273"/>
      <c r="N746" s="274"/>
      <c r="O746" s="274"/>
      <c r="P746" s="274"/>
      <c r="Q746" s="274"/>
      <c r="R746" s="274"/>
      <c r="S746" s="274"/>
      <c r="T746" s="275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76" t="s">
        <v>260</v>
      </c>
      <c r="AU746" s="276" t="s">
        <v>86</v>
      </c>
      <c r="AV746" s="14" t="s">
        <v>86</v>
      </c>
      <c r="AW746" s="14" t="s">
        <v>31</v>
      </c>
      <c r="AX746" s="14" t="s">
        <v>76</v>
      </c>
      <c r="AY746" s="276" t="s">
        <v>251</v>
      </c>
    </row>
    <row r="747" s="14" customFormat="1">
      <c r="A747" s="14"/>
      <c r="B747" s="266"/>
      <c r="C747" s="267"/>
      <c r="D747" s="257" t="s">
        <v>260</v>
      </c>
      <c r="E747" s="268" t="s">
        <v>1</v>
      </c>
      <c r="F747" s="269" t="s">
        <v>6</v>
      </c>
      <c r="G747" s="267"/>
      <c r="H747" s="270">
        <v>0.01</v>
      </c>
      <c r="I747" s="271"/>
      <c r="J747" s="267"/>
      <c r="K747" s="267"/>
      <c r="L747" s="272"/>
      <c r="M747" s="273"/>
      <c r="N747" s="274"/>
      <c r="O747" s="274"/>
      <c r="P747" s="274"/>
      <c r="Q747" s="274"/>
      <c r="R747" s="274"/>
      <c r="S747" s="274"/>
      <c r="T747" s="275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76" t="s">
        <v>260</v>
      </c>
      <c r="AU747" s="276" t="s">
        <v>86</v>
      </c>
      <c r="AV747" s="14" t="s">
        <v>86</v>
      </c>
      <c r="AW747" s="14" t="s">
        <v>31</v>
      </c>
      <c r="AX747" s="14" t="s">
        <v>76</v>
      </c>
      <c r="AY747" s="276" t="s">
        <v>251</v>
      </c>
    </row>
    <row r="748" s="15" customFormat="1">
      <c r="A748" s="15"/>
      <c r="B748" s="277"/>
      <c r="C748" s="278"/>
      <c r="D748" s="257" t="s">
        <v>260</v>
      </c>
      <c r="E748" s="279" t="s">
        <v>1</v>
      </c>
      <c r="F748" s="280" t="s">
        <v>264</v>
      </c>
      <c r="G748" s="278"/>
      <c r="H748" s="281">
        <v>71.099999999999994</v>
      </c>
      <c r="I748" s="282"/>
      <c r="J748" s="278"/>
      <c r="K748" s="278"/>
      <c r="L748" s="283"/>
      <c r="M748" s="284"/>
      <c r="N748" s="285"/>
      <c r="O748" s="285"/>
      <c r="P748" s="285"/>
      <c r="Q748" s="285"/>
      <c r="R748" s="285"/>
      <c r="S748" s="285"/>
      <c r="T748" s="286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87" t="s">
        <v>260</v>
      </c>
      <c r="AU748" s="287" t="s">
        <v>86</v>
      </c>
      <c r="AV748" s="15" t="s">
        <v>258</v>
      </c>
      <c r="AW748" s="15" t="s">
        <v>31</v>
      </c>
      <c r="AX748" s="15" t="s">
        <v>84</v>
      </c>
      <c r="AY748" s="287" t="s">
        <v>251</v>
      </c>
    </row>
    <row r="749" s="2" customFormat="1" ht="14.4" customHeight="1">
      <c r="A749" s="39"/>
      <c r="B749" s="40"/>
      <c r="C749" s="243" t="s">
        <v>1098</v>
      </c>
      <c r="D749" s="243" t="s">
        <v>253</v>
      </c>
      <c r="E749" s="244" t="s">
        <v>1099</v>
      </c>
      <c r="F749" s="245" t="s">
        <v>1100</v>
      </c>
      <c r="G749" s="246" t="s">
        <v>149</v>
      </c>
      <c r="H749" s="247">
        <v>80</v>
      </c>
      <c r="I749" s="248"/>
      <c r="J749" s="247">
        <f>ROUND(I749*H749,2)</f>
        <v>0</v>
      </c>
      <c r="K749" s="245" t="s">
        <v>257</v>
      </c>
      <c r="L749" s="45"/>
      <c r="M749" s="249" t="s">
        <v>1</v>
      </c>
      <c r="N749" s="250" t="s">
        <v>41</v>
      </c>
      <c r="O749" s="92"/>
      <c r="P749" s="251">
        <f>O749*H749</f>
        <v>0</v>
      </c>
      <c r="Q749" s="251">
        <v>0</v>
      </c>
      <c r="R749" s="251">
        <f>Q749*H749</f>
        <v>0</v>
      </c>
      <c r="S749" s="251">
        <v>0</v>
      </c>
      <c r="T749" s="252">
        <f>S749*H749</f>
        <v>0</v>
      </c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R749" s="253" t="s">
        <v>344</v>
      </c>
      <c r="AT749" s="253" t="s">
        <v>253</v>
      </c>
      <c r="AU749" s="253" t="s">
        <v>86</v>
      </c>
      <c r="AY749" s="18" t="s">
        <v>251</v>
      </c>
      <c r="BE749" s="254">
        <f>IF(N749="základní",J749,0)</f>
        <v>0</v>
      </c>
      <c r="BF749" s="254">
        <f>IF(N749="snížená",J749,0)</f>
        <v>0</v>
      </c>
      <c r="BG749" s="254">
        <f>IF(N749="zákl. přenesená",J749,0)</f>
        <v>0</v>
      </c>
      <c r="BH749" s="254">
        <f>IF(N749="sníž. přenesená",J749,0)</f>
        <v>0</v>
      </c>
      <c r="BI749" s="254">
        <f>IF(N749="nulová",J749,0)</f>
        <v>0</v>
      </c>
      <c r="BJ749" s="18" t="s">
        <v>84</v>
      </c>
      <c r="BK749" s="254">
        <f>ROUND(I749*H749,2)</f>
        <v>0</v>
      </c>
      <c r="BL749" s="18" t="s">
        <v>344</v>
      </c>
      <c r="BM749" s="253" t="s">
        <v>1101</v>
      </c>
    </row>
    <row r="750" s="2" customFormat="1">
      <c r="A750" s="39"/>
      <c r="B750" s="40"/>
      <c r="C750" s="41"/>
      <c r="D750" s="257" t="s">
        <v>863</v>
      </c>
      <c r="E750" s="41"/>
      <c r="F750" s="308" t="s">
        <v>1088</v>
      </c>
      <c r="G750" s="41"/>
      <c r="H750" s="41"/>
      <c r="I750" s="211"/>
      <c r="J750" s="41"/>
      <c r="K750" s="41"/>
      <c r="L750" s="45"/>
      <c r="M750" s="309"/>
      <c r="N750" s="310"/>
      <c r="O750" s="92"/>
      <c r="P750" s="92"/>
      <c r="Q750" s="92"/>
      <c r="R750" s="92"/>
      <c r="S750" s="92"/>
      <c r="T750" s="93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T750" s="18" t="s">
        <v>863</v>
      </c>
      <c r="AU750" s="18" t="s">
        <v>86</v>
      </c>
    </row>
    <row r="751" s="13" customFormat="1">
      <c r="A751" s="13"/>
      <c r="B751" s="255"/>
      <c r="C751" s="256"/>
      <c r="D751" s="257" t="s">
        <v>260</v>
      </c>
      <c r="E751" s="258" t="s">
        <v>1</v>
      </c>
      <c r="F751" s="259" t="s">
        <v>1089</v>
      </c>
      <c r="G751" s="256"/>
      <c r="H751" s="258" t="s">
        <v>1</v>
      </c>
      <c r="I751" s="260"/>
      <c r="J751" s="256"/>
      <c r="K751" s="256"/>
      <c r="L751" s="261"/>
      <c r="M751" s="262"/>
      <c r="N751" s="263"/>
      <c r="O751" s="263"/>
      <c r="P751" s="263"/>
      <c r="Q751" s="263"/>
      <c r="R751" s="263"/>
      <c r="S751" s="263"/>
      <c r="T751" s="264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65" t="s">
        <v>260</v>
      </c>
      <c r="AU751" s="265" t="s">
        <v>86</v>
      </c>
      <c r="AV751" s="13" t="s">
        <v>84</v>
      </c>
      <c r="AW751" s="13" t="s">
        <v>31</v>
      </c>
      <c r="AX751" s="13" t="s">
        <v>76</v>
      </c>
      <c r="AY751" s="265" t="s">
        <v>251</v>
      </c>
    </row>
    <row r="752" s="13" customFormat="1">
      <c r="A752" s="13"/>
      <c r="B752" s="255"/>
      <c r="C752" s="256"/>
      <c r="D752" s="257" t="s">
        <v>260</v>
      </c>
      <c r="E752" s="258" t="s">
        <v>1</v>
      </c>
      <c r="F752" s="259" t="s">
        <v>1090</v>
      </c>
      <c r="G752" s="256"/>
      <c r="H752" s="258" t="s">
        <v>1</v>
      </c>
      <c r="I752" s="260"/>
      <c r="J752" s="256"/>
      <c r="K752" s="256"/>
      <c r="L752" s="261"/>
      <c r="M752" s="262"/>
      <c r="N752" s="263"/>
      <c r="O752" s="263"/>
      <c r="P752" s="263"/>
      <c r="Q752" s="263"/>
      <c r="R752" s="263"/>
      <c r="S752" s="263"/>
      <c r="T752" s="264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65" t="s">
        <v>260</v>
      </c>
      <c r="AU752" s="265" t="s">
        <v>86</v>
      </c>
      <c r="AV752" s="13" t="s">
        <v>84</v>
      </c>
      <c r="AW752" s="13" t="s">
        <v>31</v>
      </c>
      <c r="AX752" s="13" t="s">
        <v>76</v>
      </c>
      <c r="AY752" s="265" t="s">
        <v>251</v>
      </c>
    </row>
    <row r="753" s="13" customFormat="1">
      <c r="A753" s="13"/>
      <c r="B753" s="255"/>
      <c r="C753" s="256"/>
      <c r="D753" s="257" t="s">
        <v>260</v>
      </c>
      <c r="E753" s="258" t="s">
        <v>1</v>
      </c>
      <c r="F753" s="259" t="s">
        <v>1089</v>
      </c>
      <c r="G753" s="256"/>
      <c r="H753" s="258" t="s">
        <v>1</v>
      </c>
      <c r="I753" s="260"/>
      <c r="J753" s="256"/>
      <c r="K753" s="256"/>
      <c r="L753" s="261"/>
      <c r="M753" s="262"/>
      <c r="N753" s="263"/>
      <c r="O753" s="263"/>
      <c r="P753" s="263"/>
      <c r="Q753" s="263"/>
      <c r="R753" s="263"/>
      <c r="S753" s="263"/>
      <c r="T753" s="264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65" t="s">
        <v>260</v>
      </c>
      <c r="AU753" s="265" t="s">
        <v>86</v>
      </c>
      <c r="AV753" s="13" t="s">
        <v>84</v>
      </c>
      <c r="AW753" s="13" t="s">
        <v>31</v>
      </c>
      <c r="AX753" s="13" t="s">
        <v>76</v>
      </c>
      <c r="AY753" s="265" t="s">
        <v>251</v>
      </c>
    </row>
    <row r="754" s="13" customFormat="1">
      <c r="A754" s="13"/>
      <c r="B754" s="255"/>
      <c r="C754" s="256"/>
      <c r="D754" s="257" t="s">
        <v>260</v>
      </c>
      <c r="E754" s="258" t="s">
        <v>1</v>
      </c>
      <c r="F754" s="259" t="s">
        <v>1090</v>
      </c>
      <c r="G754" s="256"/>
      <c r="H754" s="258" t="s">
        <v>1</v>
      </c>
      <c r="I754" s="260"/>
      <c r="J754" s="256"/>
      <c r="K754" s="256"/>
      <c r="L754" s="261"/>
      <c r="M754" s="262"/>
      <c r="N754" s="263"/>
      <c r="O754" s="263"/>
      <c r="P754" s="263"/>
      <c r="Q754" s="263"/>
      <c r="R754" s="263"/>
      <c r="S754" s="263"/>
      <c r="T754" s="264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65" t="s">
        <v>260</v>
      </c>
      <c r="AU754" s="265" t="s">
        <v>86</v>
      </c>
      <c r="AV754" s="13" t="s">
        <v>84</v>
      </c>
      <c r="AW754" s="13" t="s">
        <v>31</v>
      </c>
      <c r="AX754" s="13" t="s">
        <v>76</v>
      </c>
      <c r="AY754" s="265" t="s">
        <v>251</v>
      </c>
    </row>
    <row r="755" s="13" customFormat="1">
      <c r="A755" s="13"/>
      <c r="B755" s="255"/>
      <c r="C755" s="256"/>
      <c r="D755" s="257" t="s">
        <v>260</v>
      </c>
      <c r="E755" s="258" t="s">
        <v>1</v>
      </c>
      <c r="F755" s="259" t="s">
        <v>408</v>
      </c>
      <c r="G755" s="256"/>
      <c r="H755" s="258" t="s">
        <v>1</v>
      </c>
      <c r="I755" s="260"/>
      <c r="J755" s="256"/>
      <c r="K755" s="256"/>
      <c r="L755" s="261"/>
      <c r="M755" s="262"/>
      <c r="N755" s="263"/>
      <c r="O755" s="263"/>
      <c r="P755" s="263"/>
      <c r="Q755" s="263"/>
      <c r="R755" s="263"/>
      <c r="S755" s="263"/>
      <c r="T755" s="264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65" t="s">
        <v>260</v>
      </c>
      <c r="AU755" s="265" t="s">
        <v>86</v>
      </c>
      <c r="AV755" s="13" t="s">
        <v>84</v>
      </c>
      <c r="AW755" s="13" t="s">
        <v>31</v>
      </c>
      <c r="AX755" s="13" t="s">
        <v>76</v>
      </c>
      <c r="AY755" s="265" t="s">
        <v>251</v>
      </c>
    </row>
    <row r="756" s="14" customFormat="1">
      <c r="A756" s="14"/>
      <c r="B756" s="266"/>
      <c r="C756" s="267"/>
      <c r="D756" s="257" t="s">
        <v>260</v>
      </c>
      <c r="E756" s="268" t="s">
        <v>1</v>
      </c>
      <c r="F756" s="269" t="s">
        <v>1102</v>
      </c>
      <c r="G756" s="267"/>
      <c r="H756" s="270">
        <v>9.5999999999999996</v>
      </c>
      <c r="I756" s="271"/>
      <c r="J756" s="267"/>
      <c r="K756" s="267"/>
      <c r="L756" s="272"/>
      <c r="M756" s="273"/>
      <c r="N756" s="274"/>
      <c r="O756" s="274"/>
      <c r="P756" s="274"/>
      <c r="Q756" s="274"/>
      <c r="R756" s="274"/>
      <c r="S756" s="274"/>
      <c r="T756" s="275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76" t="s">
        <v>260</v>
      </c>
      <c r="AU756" s="276" t="s">
        <v>86</v>
      </c>
      <c r="AV756" s="14" t="s">
        <v>86</v>
      </c>
      <c r="AW756" s="14" t="s">
        <v>31</v>
      </c>
      <c r="AX756" s="14" t="s">
        <v>76</v>
      </c>
      <c r="AY756" s="276" t="s">
        <v>251</v>
      </c>
    </row>
    <row r="757" s="13" customFormat="1">
      <c r="A757" s="13"/>
      <c r="B757" s="255"/>
      <c r="C757" s="256"/>
      <c r="D757" s="257" t="s">
        <v>260</v>
      </c>
      <c r="E757" s="258" t="s">
        <v>1</v>
      </c>
      <c r="F757" s="259" t="s">
        <v>1103</v>
      </c>
      <c r="G757" s="256"/>
      <c r="H757" s="258" t="s">
        <v>1</v>
      </c>
      <c r="I757" s="260"/>
      <c r="J757" s="256"/>
      <c r="K757" s="256"/>
      <c r="L757" s="261"/>
      <c r="M757" s="262"/>
      <c r="N757" s="263"/>
      <c r="O757" s="263"/>
      <c r="P757" s="263"/>
      <c r="Q757" s="263"/>
      <c r="R757" s="263"/>
      <c r="S757" s="263"/>
      <c r="T757" s="264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65" t="s">
        <v>260</v>
      </c>
      <c r="AU757" s="265" t="s">
        <v>86</v>
      </c>
      <c r="AV757" s="13" t="s">
        <v>84</v>
      </c>
      <c r="AW757" s="13" t="s">
        <v>31</v>
      </c>
      <c r="AX757" s="13" t="s">
        <v>76</v>
      </c>
      <c r="AY757" s="265" t="s">
        <v>251</v>
      </c>
    </row>
    <row r="758" s="14" customFormat="1">
      <c r="A758" s="14"/>
      <c r="B758" s="266"/>
      <c r="C758" s="267"/>
      <c r="D758" s="257" t="s">
        <v>260</v>
      </c>
      <c r="E758" s="268" t="s">
        <v>1</v>
      </c>
      <c r="F758" s="269" t="s">
        <v>1104</v>
      </c>
      <c r="G758" s="267"/>
      <c r="H758" s="270">
        <v>12.380000000000001</v>
      </c>
      <c r="I758" s="271"/>
      <c r="J758" s="267"/>
      <c r="K758" s="267"/>
      <c r="L758" s="272"/>
      <c r="M758" s="273"/>
      <c r="N758" s="274"/>
      <c r="O758" s="274"/>
      <c r="P758" s="274"/>
      <c r="Q758" s="274"/>
      <c r="R758" s="274"/>
      <c r="S758" s="274"/>
      <c r="T758" s="275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76" t="s">
        <v>260</v>
      </c>
      <c r="AU758" s="276" t="s">
        <v>86</v>
      </c>
      <c r="AV758" s="14" t="s">
        <v>86</v>
      </c>
      <c r="AW758" s="14" t="s">
        <v>31</v>
      </c>
      <c r="AX758" s="14" t="s">
        <v>76</v>
      </c>
      <c r="AY758" s="276" t="s">
        <v>251</v>
      </c>
    </row>
    <row r="759" s="13" customFormat="1">
      <c r="A759" s="13"/>
      <c r="B759" s="255"/>
      <c r="C759" s="256"/>
      <c r="D759" s="257" t="s">
        <v>260</v>
      </c>
      <c r="E759" s="258" t="s">
        <v>1</v>
      </c>
      <c r="F759" s="259" t="s">
        <v>1105</v>
      </c>
      <c r="G759" s="256"/>
      <c r="H759" s="258" t="s">
        <v>1</v>
      </c>
      <c r="I759" s="260"/>
      <c r="J759" s="256"/>
      <c r="K759" s="256"/>
      <c r="L759" s="261"/>
      <c r="M759" s="262"/>
      <c r="N759" s="263"/>
      <c r="O759" s="263"/>
      <c r="P759" s="263"/>
      <c r="Q759" s="263"/>
      <c r="R759" s="263"/>
      <c r="S759" s="263"/>
      <c r="T759" s="264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65" t="s">
        <v>260</v>
      </c>
      <c r="AU759" s="265" t="s">
        <v>86</v>
      </c>
      <c r="AV759" s="13" t="s">
        <v>84</v>
      </c>
      <c r="AW759" s="13" t="s">
        <v>31</v>
      </c>
      <c r="AX759" s="13" t="s">
        <v>76</v>
      </c>
      <c r="AY759" s="265" t="s">
        <v>251</v>
      </c>
    </row>
    <row r="760" s="14" customFormat="1">
      <c r="A760" s="14"/>
      <c r="B760" s="266"/>
      <c r="C760" s="267"/>
      <c r="D760" s="257" t="s">
        <v>260</v>
      </c>
      <c r="E760" s="268" t="s">
        <v>1</v>
      </c>
      <c r="F760" s="269" t="s">
        <v>1106</v>
      </c>
      <c r="G760" s="267"/>
      <c r="H760" s="270">
        <v>3.98</v>
      </c>
      <c r="I760" s="271"/>
      <c r="J760" s="267"/>
      <c r="K760" s="267"/>
      <c r="L760" s="272"/>
      <c r="M760" s="273"/>
      <c r="N760" s="274"/>
      <c r="O760" s="274"/>
      <c r="P760" s="274"/>
      <c r="Q760" s="274"/>
      <c r="R760" s="274"/>
      <c r="S760" s="274"/>
      <c r="T760" s="275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76" t="s">
        <v>260</v>
      </c>
      <c r="AU760" s="276" t="s">
        <v>86</v>
      </c>
      <c r="AV760" s="14" t="s">
        <v>86</v>
      </c>
      <c r="AW760" s="14" t="s">
        <v>31</v>
      </c>
      <c r="AX760" s="14" t="s">
        <v>76</v>
      </c>
      <c r="AY760" s="276" t="s">
        <v>251</v>
      </c>
    </row>
    <row r="761" s="13" customFormat="1">
      <c r="A761" s="13"/>
      <c r="B761" s="255"/>
      <c r="C761" s="256"/>
      <c r="D761" s="257" t="s">
        <v>260</v>
      </c>
      <c r="E761" s="258" t="s">
        <v>1</v>
      </c>
      <c r="F761" s="259" t="s">
        <v>1107</v>
      </c>
      <c r="G761" s="256"/>
      <c r="H761" s="258" t="s">
        <v>1</v>
      </c>
      <c r="I761" s="260"/>
      <c r="J761" s="256"/>
      <c r="K761" s="256"/>
      <c r="L761" s="261"/>
      <c r="M761" s="262"/>
      <c r="N761" s="263"/>
      <c r="O761" s="263"/>
      <c r="P761" s="263"/>
      <c r="Q761" s="263"/>
      <c r="R761" s="263"/>
      <c r="S761" s="263"/>
      <c r="T761" s="264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65" t="s">
        <v>260</v>
      </c>
      <c r="AU761" s="265" t="s">
        <v>86</v>
      </c>
      <c r="AV761" s="13" t="s">
        <v>84</v>
      </c>
      <c r="AW761" s="13" t="s">
        <v>31</v>
      </c>
      <c r="AX761" s="13" t="s">
        <v>76</v>
      </c>
      <c r="AY761" s="265" t="s">
        <v>251</v>
      </c>
    </row>
    <row r="762" s="14" customFormat="1">
      <c r="A762" s="14"/>
      <c r="B762" s="266"/>
      <c r="C762" s="267"/>
      <c r="D762" s="257" t="s">
        <v>260</v>
      </c>
      <c r="E762" s="268" t="s">
        <v>1</v>
      </c>
      <c r="F762" s="269" t="s">
        <v>955</v>
      </c>
      <c r="G762" s="267"/>
      <c r="H762" s="270">
        <v>1.8</v>
      </c>
      <c r="I762" s="271"/>
      <c r="J762" s="267"/>
      <c r="K762" s="267"/>
      <c r="L762" s="272"/>
      <c r="M762" s="273"/>
      <c r="N762" s="274"/>
      <c r="O762" s="274"/>
      <c r="P762" s="274"/>
      <c r="Q762" s="274"/>
      <c r="R762" s="274"/>
      <c r="S762" s="274"/>
      <c r="T762" s="275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76" t="s">
        <v>260</v>
      </c>
      <c r="AU762" s="276" t="s">
        <v>86</v>
      </c>
      <c r="AV762" s="14" t="s">
        <v>86</v>
      </c>
      <c r="AW762" s="14" t="s">
        <v>31</v>
      </c>
      <c r="AX762" s="14" t="s">
        <v>76</v>
      </c>
      <c r="AY762" s="276" t="s">
        <v>251</v>
      </c>
    </row>
    <row r="763" s="13" customFormat="1">
      <c r="A763" s="13"/>
      <c r="B763" s="255"/>
      <c r="C763" s="256"/>
      <c r="D763" s="257" t="s">
        <v>260</v>
      </c>
      <c r="E763" s="258" t="s">
        <v>1</v>
      </c>
      <c r="F763" s="259" t="s">
        <v>1108</v>
      </c>
      <c r="G763" s="256"/>
      <c r="H763" s="258" t="s">
        <v>1</v>
      </c>
      <c r="I763" s="260"/>
      <c r="J763" s="256"/>
      <c r="K763" s="256"/>
      <c r="L763" s="261"/>
      <c r="M763" s="262"/>
      <c r="N763" s="263"/>
      <c r="O763" s="263"/>
      <c r="P763" s="263"/>
      <c r="Q763" s="263"/>
      <c r="R763" s="263"/>
      <c r="S763" s="263"/>
      <c r="T763" s="264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65" t="s">
        <v>260</v>
      </c>
      <c r="AU763" s="265" t="s">
        <v>86</v>
      </c>
      <c r="AV763" s="13" t="s">
        <v>84</v>
      </c>
      <c r="AW763" s="13" t="s">
        <v>31</v>
      </c>
      <c r="AX763" s="13" t="s">
        <v>76</v>
      </c>
      <c r="AY763" s="265" t="s">
        <v>251</v>
      </c>
    </row>
    <row r="764" s="13" customFormat="1">
      <c r="A764" s="13"/>
      <c r="B764" s="255"/>
      <c r="C764" s="256"/>
      <c r="D764" s="257" t="s">
        <v>260</v>
      </c>
      <c r="E764" s="258" t="s">
        <v>1</v>
      </c>
      <c r="F764" s="259" t="s">
        <v>1109</v>
      </c>
      <c r="G764" s="256"/>
      <c r="H764" s="258" t="s">
        <v>1</v>
      </c>
      <c r="I764" s="260"/>
      <c r="J764" s="256"/>
      <c r="K764" s="256"/>
      <c r="L764" s="261"/>
      <c r="M764" s="262"/>
      <c r="N764" s="263"/>
      <c r="O764" s="263"/>
      <c r="P764" s="263"/>
      <c r="Q764" s="263"/>
      <c r="R764" s="263"/>
      <c r="S764" s="263"/>
      <c r="T764" s="264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65" t="s">
        <v>260</v>
      </c>
      <c r="AU764" s="265" t="s">
        <v>86</v>
      </c>
      <c r="AV764" s="13" t="s">
        <v>84</v>
      </c>
      <c r="AW764" s="13" t="s">
        <v>31</v>
      </c>
      <c r="AX764" s="13" t="s">
        <v>76</v>
      </c>
      <c r="AY764" s="265" t="s">
        <v>251</v>
      </c>
    </row>
    <row r="765" s="14" customFormat="1">
      <c r="A765" s="14"/>
      <c r="B765" s="266"/>
      <c r="C765" s="267"/>
      <c r="D765" s="257" t="s">
        <v>260</v>
      </c>
      <c r="E765" s="268" t="s">
        <v>1</v>
      </c>
      <c r="F765" s="269" t="s">
        <v>1110</v>
      </c>
      <c r="G765" s="267"/>
      <c r="H765" s="270">
        <v>5.8300000000000001</v>
      </c>
      <c r="I765" s="271"/>
      <c r="J765" s="267"/>
      <c r="K765" s="267"/>
      <c r="L765" s="272"/>
      <c r="M765" s="273"/>
      <c r="N765" s="274"/>
      <c r="O765" s="274"/>
      <c r="P765" s="274"/>
      <c r="Q765" s="274"/>
      <c r="R765" s="274"/>
      <c r="S765" s="274"/>
      <c r="T765" s="275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76" t="s">
        <v>260</v>
      </c>
      <c r="AU765" s="276" t="s">
        <v>86</v>
      </c>
      <c r="AV765" s="14" t="s">
        <v>86</v>
      </c>
      <c r="AW765" s="14" t="s">
        <v>31</v>
      </c>
      <c r="AX765" s="14" t="s">
        <v>76</v>
      </c>
      <c r="AY765" s="276" t="s">
        <v>251</v>
      </c>
    </row>
    <row r="766" s="14" customFormat="1">
      <c r="A766" s="14"/>
      <c r="B766" s="266"/>
      <c r="C766" s="267"/>
      <c r="D766" s="257" t="s">
        <v>260</v>
      </c>
      <c r="E766" s="268" t="s">
        <v>1</v>
      </c>
      <c r="F766" s="269" t="s">
        <v>1111</v>
      </c>
      <c r="G766" s="267"/>
      <c r="H766" s="270">
        <v>7.3499999999999996</v>
      </c>
      <c r="I766" s="271"/>
      <c r="J766" s="267"/>
      <c r="K766" s="267"/>
      <c r="L766" s="272"/>
      <c r="M766" s="273"/>
      <c r="N766" s="274"/>
      <c r="O766" s="274"/>
      <c r="P766" s="274"/>
      <c r="Q766" s="274"/>
      <c r="R766" s="274"/>
      <c r="S766" s="274"/>
      <c r="T766" s="275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76" t="s">
        <v>260</v>
      </c>
      <c r="AU766" s="276" t="s">
        <v>86</v>
      </c>
      <c r="AV766" s="14" t="s">
        <v>86</v>
      </c>
      <c r="AW766" s="14" t="s">
        <v>31</v>
      </c>
      <c r="AX766" s="14" t="s">
        <v>76</v>
      </c>
      <c r="AY766" s="276" t="s">
        <v>251</v>
      </c>
    </row>
    <row r="767" s="13" customFormat="1">
      <c r="A767" s="13"/>
      <c r="B767" s="255"/>
      <c r="C767" s="256"/>
      <c r="D767" s="257" t="s">
        <v>260</v>
      </c>
      <c r="E767" s="258" t="s">
        <v>1</v>
      </c>
      <c r="F767" s="259" t="s">
        <v>1112</v>
      </c>
      <c r="G767" s="256"/>
      <c r="H767" s="258" t="s">
        <v>1</v>
      </c>
      <c r="I767" s="260"/>
      <c r="J767" s="256"/>
      <c r="K767" s="256"/>
      <c r="L767" s="261"/>
      <c r="M767" s="262"/>
      <c r="N767" s="263"/>
      <c r="O767" s="263"/>
      <c r="P767" s="263"/>
      <c r="Q767" s="263"/>
      <c r="R767" s="263"/>
      <c r="S767" s="263"/>
      <c r="T767" s="264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65" t="s">
        <v>260</v>
      </c>
      <c r="AU767" s="265" t="s">
        <v>86</v>
      </c>
      <c r="AV767" s="13" t="s">
        <v>84</v>
      </c>
      <c r="AW767" s="13" t="s">
        <v>31</v>
      </c>
      <c r="AX767" s="13" t="s">
        <v>76</v>
      </c>
      <c r="AY767" s="265" t="s">
        <v>251</v>
      </c>
    </row>
    <row r="768" s="14" customFormat="1">
      <c r="A768" s="14"/>
      <c r="B768" s="266"/>
      <c r="C768" s="267"/>
      <c r="D768" s="257" t="s">
        <v>260</v>
      </c>
      <c r="E768" s="268" t="s">
        <v>1</v>
      </c>
      <c r="F768" s="269" t="s">
        <v>1113</v>
      </c>
      <c r="G768" s="267"/>
      <c r="H768" s="270">
        <v>18.300000000000001</v>
      </c>
      <c r="I768" s="271"/>
      <c r="J768" s="267"/>
      <c r="K768" s="267"/>
      <c r="L768" s="272"/>
      <c r="M768" s="273"/>
      <c r="N768" s="274"/>
      <c r="O768" s="274"/>
      <c r="P768" s="274"/>
      <c r="Q768" s="274"/>
      <c r="R768" s="274"/>
      <c r="S768" s="274"/>
      <c r="T768" s="275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76" t="s">
        <v>260</v>
      </c>
      <c r="AU768" s="276" t="s">
        <v>86</v>
      </c>
      <c r="AV768" s="14" t="s">
        <v>86</v>
      </c>
      <c r="AW768" s="14" t="s">
        <v>31</v>
      </c>
      <c r="AX768" s="14" t="s">
        <v>76</v>
      </c>
      <c r="AY768" s="276" t="s">
        <v>251</v>
      </c>
    </row>
    <row r="769" s="13" customFormat="1">
      <c r="A769" s="13"/>
      <c r="B769" s="255"/>
      <c r="C769" s="256"/>
      <c r="D769" s="257" t="s">
        <v>260</v>
      </c>
      <c r="E769" s="258" t="s">
        <v>1</v>
      </c>
      <c r="F769" s="259" t="s">
        <v>1114</v>
      </c>
      <c r="G769" s="256"/>
      <c r="H769" s="258" t="s">
        <v>1</v>
      </c>
      <c r="I769" s="260"/>
      <c r="J769" s="256"/>
      <c r="K769" s="256"/>
      <c r="L769" s="261"/>
      <c r="M769" s="262"/>
      <c r="N769" s="263"/>
      <c r="O769" s="263"/>
      <c r="P769" s="263"/>
      <c r="Q769" s="263"/>
      <c r="R769" s="263"/>
      <c r="S769" s="263"/>
      <c r="T769" s="264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65" t="s">
        <v>260</v>
      </c>
      <c r="AU769" s="265" t="s">
        <v>86</v>
      </c>
      <c r="AV769" s="13" t="s">
        <v>84</v>
      </c>
      <c r="AW769" s="13" t="s">
        <v>31</v>
      </c>
      <c r="AX769" s="13" t="s">
        <v>76</v>
      </c>
      <c r="AY769" s="265" t="s">
        <v>251</v>
      </c>
    </row>
    <row r="770" s="14" customFormat="1">
      <c r="A770" s="14"/>
      <c r="B770" s="266"/>
      <c r="C770" s="267"/>
      <c r="D770" s="257" t="s">
        <v>260</v>
      </c>
      <c r="E770" s="268" t="s">
        <v>1</v>
      </c>
      <c r="F770" s="269" t="s">
        <v>1115</v>
      </c>
      <c r="G770" s="267"/>
      <c r="H770" s="270">
        <v>18.100000000000001</v>
      </c>
      <c r="I770" s="271"/>
      <c r="J770" s="267"/>
      <c r="K770" s="267"/>
      <c r="L770" s="272"/>
      <c r="M770" s="273"/>
      <c r="N770" s="274"/>
      <c r="O770" s="274"/>
      <c r="P770" s="274"/>
      <c r="Q770" s="274"/>
      <c r="R770" s="274"/>
      <c r="S770" s="274"/>
      <c r="T770" s="275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76" t="s">
        <v>260</v>
      </c>
      <c r="AU770" s="276" t="s">
        <v>86</v>
      </c>
      <c r="AV770" s="14" t="s">
        <v>86</v>
      </c>
      <c r="AW770" s="14" t="s">
        <v>31</v>
      </c>
      <c r="AX770" s="14" t="s">
        <v>76</v>
      </c>
      <c r="AY770" s="276" t="s">
        <v>251</v>
      </c>
    </row>
    <row r="771" s="13" customFormat="1">
      <c r="A771" s="13"/>
      <c r="B771" s="255"/>
      <c r="C771" s="256"/>
      <c r="D771" s="257" t="s">
        <v>260</v>
      </c>
      <c r="E771" s="258" t="s">
        <v>1</v>
      </c>
      <c r="F771" s="259" t="s">
        <v>1116</v>
      </c>
      <c r="G771" s="256"/>
      <c r="H771" s="258" t="s">
        <v>1</v>
      </c>
      <c r="I771" s="260"/>
      <c r="J771" s="256"/>
      <c r="K771" s="256"/>
      <c r="L771" s="261"/>
      <c r="M771" s="262"/>
      <c r="N771" s="263"/>
      <c r="O771" s="263"/>
      <c r="P771" s="263"/>
      <c r="Q771" s="263"/>
      <c r="R771" s="263"/>
      <c r="S771" s="263"/>
      <c r="T771" s="264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65" t="s">
        <v>260</v>
      </c>
      <c r="AU771" s="265" t="s">
        <v>86</v>
      </c>
      <c r="AV771" s="13" t="s">
        <v>84</v>
      </c>
      <c r="AW771" s="13" t="s">
        <v>31</v>
      </c>
      <c r="AX771" s="13" t="s">
        <v>76</v>
      </c>
      <c r="AY771" s="265" t="s">
        <v>251</v>
      </c>
    </row>
    <row r="772" s="14" customFormat="1">
      <c r="A772" s="14"/>
      <c r="B772" s="266"/>
      <c r="C772" s="267"/>
      <c r="D772" s="257" t="s">
        <v>260</v>
      </c>
      <c r="E772" s="268" t="s">
        <v>1</v>
      </c>
      <c r="F772" s="269" t="s">
        <v>1117</v>
      </c>
      <c r="G772" s="267"/>
      <c r="H772" s="270">
        <v>2.6600000000000001</v>
      </c>
      <c r="I772" s="271"/>
      <c r="J772" s="267"/>
      <c r="K772" s="267"/>
      <c r="L772" s="272"/>
      <c r="M772" s="273"/>
      <c r="N772" s="274"/>
      <c r="O772" s="274"/>
      <c r="P772" s="274"/>
      <c r="Q772" s="274"/>
      <c r="R772" s="274"/>
      <c r="S772" s="274"/>
      <c r="T772" s="275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76" t="s">
        <v>260</v>
      </c>
      <c r="AU772" s="276" t="s">
        <v>86</v>
      </c>
      <c r="AV772" s="14" t="s">
        <v>86</v>
      </c>
      <c r="AW772" s="14" t="s">
        <v>31</v>
      </c>
      <c r="AX772" s="14" t="s">
        <v>76</v>
      </c>
      <c r="AY772" s="276" t="s">
        <v>251</v>
      </c>
    </row>
    <row r="773" s="15" customFormat="1">
      <c r="A773" s="15"/>
      <c r="B773" s="277"/>
      <c r="C773" s="278"/>
      <c r="D773" s="257" t="s">
        <v>260</v>
      </c>
      <c r="E773" s="279" t="s">
        <v>1</v>
      </c>
      <c r="F773" s="280" t="s">
        <v>264</v>
      </c>
      <c r="G773" s="278"/>
      <c r="H773" s="281">
        <v>80</v>
      </c>
      <c r="I773" s="282"/>
      <c r="J773" s="278"/>
      <c r="K773" s="278"/>
      <c r="L773" s="283"/>
      <c r="M773" s="284"/>
      <c r="N773" s="285"/>
      <c r="O773" s="285"/>
      <c r="P773" s="285"/>
      <c r="Q773" s="285"/>
      <c r="R773" s="285"/>
      <c r="S773" s="285"/>
      <c r="T773" s="286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87" t="s">
        <v>260</v>
      </c>
      <c r="AU773" s="287" t="s">
        <v>86</v>
      </c>
      <c r="AV773" s="15" t="s">
        <v>258</v>
      </c>
      <c r="AW773" s="15" t="s">
        <v>31</v>
      </c>
      <c r="AX773" s="15" t="s">
        <v>84</v>
      </c>
      <c r="AY773" s="287" t="s">
        <v>251</v>
      </c>
    </row>
    <row r="774" s="2" customFormat="1" ht="14.4" customHeight="1">
      <c r="A774" s="39"/>
      <c r="B774" s="40"/>
      <c r="C774" s="288" t="s">
        <v>1118</v>
      </c>
      <c r="D774" s="288" t="s">
        <v>295</v>
      </c>
      <c r="E774" s="289" t="s">
        <v>1119</v>
      </c>
      <c r="F774" s="290" t="s">
        <v>1120</v>
      </c>
      <c r="G774" s="291" t="s">
        <v>1121</v>
      </c>
      <c r="H774" s="292">
        <v>528.85000000000002</v>
      </c>
      <c r="I774" s="293"/>
      <c r="J774" s="292">
        <f>ROUND(I774*H774,2)</f>
        <v>0</v>
      </c>
      <c r="K774" s="290" t="s">
        <v>1</v>
      </c>
      <c r="L774" s="294"/>
      <c r="M774" s="295" t="s">
        <v>1</v>
      </c>
      <c r="N774" s="296" t="s">
        <v>41</v>
      </c>
      <c r="O774" s="92"/>
      <c r="P774" s="251">
        <f>O774*H774</f>
        <v>0</v>
      </c>
      <c r="Q774" s="251">
        <v>0.001</v>
      </c>
      <c r="R774" s="251">
        <f>Q774*H774</f>
        <v>0.52885000000000004</v>
      </c>
      <c r="S774" s="251">
        <v>0</v>
      </c>
      <c r="T774" s="252">
        <f>S774*H774</f>
        <v>0</v>
      </c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R774" s="253" t="s">
        <v>447</v>
      </c>
      <c r="AT774" s="253" t="s">
        <v>295</v>
      </c>
      <c r="AU774" s="253" t="s">
        <v>86</v>
      </c>
      <c r="AY774" s="18" t="s">
        <v>251</v>
      </c>
      <c r="BE774" s="254">
        <f>IF(N774="základní",J774,0)</f>
        <v>0</v>
      </c>
      <c r="BF774" s="254">
        <f>IF(N774="snížená",J774,0)</f>
        <v>0</v>
      </c>
      <c r="BG774" s="254">
        <f>IF(N774="zákl. přenesená",J774,0)</f>
        <v>0</v>
      </c>
      <c r="BH774" s="254">
        <f>IF(N774="sníž. přenesená",J774,0)</f>
        <v>0</v>
      </c>
      <c r="BI774" s="254">
        <f>IF(N774="nulová",J774,0)</f>
        <v>0</v>
      </c>
      <c r="BJ774" s="18" t="s">
        <v>84</v>
      </c>
      <c r="BK774" s="254">
        <f>ROUND(I774*H774,2)</f>
        <v>0</v>
      </c>
      <c r="BL774" s="18" t="s">
        <v>344</v>
      </c>
      <c r="BM774" s="253" t="s">
        <v>1122</v>
      </c>
    </row>
    <row r="775" s="13" customFormat="1">
      <c r="A775" s="13"/>
      <c r="B775" s="255"/>
      <c r="C775" s="256"/>
      <c r="D775" s="257" t="s">
        <v>260</v>
      </c>
      <c r="E775" s="258" t="s">
        <v>1</v>
      </c>
      <c r="F775" s="259" t="s">
        <v>1123</v>
      </c>
      <c r="G775" s="256"/>
      <c r="H775" s="258" t="s">
        <v>1</v>
      </c>
      <c r="I775" s="260"/>
      <c r="J775" s="256"/>
      <c r="K775" s="256"/>
      <c r="L775" s="261"/>
      <c r="M775" s="262"/>
      <c r="N775" s="263"/>
      <c r="O775" s="263"/>
      <c r="P775" s="263"/>
      <c r="Q775" s="263"/>
      <c r="R775" s="263"/>
      <c r="S775" s="263"/>
      <c r="T775" s="264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65" t="s">
        <v>260</v>
      </c>
      <c r="AU775" s="265" t="s">
        <v>86</v>
      </c>
      <c r="AV775" s="13" t="s">
        <v>84</v>
      </c>
      <c r="AW775" s="13" t="s">
        <v>31</v>
      </c>
      <c r="AX775" s="13" t="s">
        <v>76</v>
      </c>
      <c r="AY775" s="265" t="s">
        <v>251</v>
      </c>
    </row>
    <row r="776" s="14" customFormat="1">
      <c r="A776" s="14"/>
      <c r="B776" s="266"/>
      <c r="C776" s="267"/>
      <c r="D776" s="257" t="s">
        <v>260</v>
      </c>
      <c r="E776" s="268" t="s">
        <v>1</v>
      </c>
      <c r="F776" s="269" t="s">
        <v>1124</v>
      </c>
      <c r="G776" s="267"/>
      <c r="H776" s="270">
        <v>528.85000000000002</v>
      </c>
      <c r="I776" s="271"/>
      <c r="J776" s="267"/>
      <c r="K776" s="267"/>
      <c r="L776" s="272"/>
      <c r="M776" s="273"/>
      <c r="N776" s="274"/>
      <c r="O776" s="274"/>
      <c r="P776" s="274"/>
      <c r="Q776" s="274"/>
      <c r="R776" s="274"/>
      <c r="S776" s="274"/>
      <c r="T776" s="275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76" t="s">
        <v>260</v>
      </c>
      <c r="AU776" s="276" t="s">
        <v>86</v>
      </c>
      <c r="AV776" s="14" t="s">
        <v>86</v>
      </c>
      <c r="AW776" s="14" t="s">
        <v>31</v>
      </c>
      <c r="AX776" s="14" t="s">
        <v>76</v>
      </c>
      <c r="AY776" s="276" t="s">
        <v>251</v>
      </c>
    </row>
    <row r="777" s="15" customFormat="1">
      <c r="A777" s="15"/>
      <c r="B777" s="277"/>
      <c r="C777" s="278"/>
      <c r="D777" s="257" t="s">
        <v>260</v>
      </c>
      <c r="E777" s="279" t="s">
        <v>1</v>
      </c>
      <c r="F777" s="280" t="s">
        <v>264</v>
      </c>
      <c r="G777" s="278"/>
      <c r="H777" s="281">
        <v>528.85000000000002</v>
      </c>
      <c r="I777" s="282"/>
      <c r="J777" s="278"/>
      <c r="K777" s="278"/>
      <c r="L777" s="283"/>
      <c r="M777" s="284"/>
      <c r="N777" s="285"/>
      <c r="O777" s="285"/>
      <c r="P777" s="285"/>
      <c r="Q777" s="285"/>
      <c r="R777" s="285"/>
      <c r="S777" s="285"/>
      <c r="T777" s="286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87" t="s">
        <v>260</v>
      </c>
      <c r="AU777" s="287" t="s">
        <v>86</v>
      </c>
      <c r="AV777" s="15" t="s">
        <v>258</v>
      </c>
      <c r="AW777" s="15" t="s">
        <v>31</v>
      </c>
      <c r="AX777" s="15" t="s">
        <v>84</v>
      </c>
      <c r="AY777" s="287" t="s">
        <v>251</v>
      </c>
    </row>
    <row r="778" s="2" customFormat="1" ht="14.4" customHeight="1">
      <c r="A778" s="39"/>
      <c r="B778" s="40"/>
      <c r="C778" s="243" t="s">
        <v>1125</v>
      </c>
      <c r="D778" s="243" t="s">
        <v>253</v>
      </c>
      <c r="E778" s="244" t="s">
        <v>1126</v>
      </c>
      <c r="F778" s="245" t="s">
        <v>1127</v>
      </c>
      <c r="G778" s="246" t="s">
        <v>406</v>
      </c>
      <c r="H778" s="247">
        <v>52</v>
      </c>
      <c r="I778" s="248"/>
      <c r="J778" s="247">
        <f>ROUND(I778*H778,2)</f>
        <v>0</v>
      </c>
      <c r="K778" s="245" t="s">
        <v>257</v>
      </c>
      <c r="L778" s="45"/>
      <c r="M778" s="249" t="s">
        <v>1</v>
      </c>
      <c r="N778" s="250" t="s">
        <v>41</v>
      </c>
      <c r="O778" s="92"/>
      <c r="P778" s="251">
        <f>O778*H778</f>
        <v>0</v>
      </c>
      <c r="Q778" s="251">
        <v>0</v>
      </c>
      <c r="R778" s="251">
        <f>Q778*H778</f>
        <v>0</v>
      </c>
      <c r="S778" s="251">
        <v>0</v>
      </c>
      <c r="T778" s="252">
        <f>S778*H778</f>
        <v>0</v>
      </c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R778" s="253" t="s">
        <v>344</v>
      </c>
      <c r="AT778" s="253" t="s">
        <v>253</v>
      </c>
      <c r="AU778" s="253" t="s">
        <v>86</v>
      </c>
      <c r="AY778" s="18" t="s">
        <v>251</v>
      </c>
      <c r="BE778" s="254">
        <f>IF(N778="základní",J778,0)</f>
        <v>0</v>
      </c>
      <c r="BF778" s="254">
        <f>IF(N778="snížená",J778,0)</f>
        <v>0</v>
      </c>
      <c r="BG778" s="254">
        <f>IF(N778="zákl. přenesená",J778,0)</f>
        <v>0</v>
      </c>
      <c r="BH778" s="254">
        <f>IF(N778="sníž. přenesená",J778,0)</f>
        <v>0</v>
      </c>
      <c r="BI778" s="254">
        <f>IF(N778="nulová",J778,0)</f>
        <v>0</v>
      </c>
      <c r="BJ778" s="18" t="s">
        <v>84</v>
      </c>
      <c r="BK778" s="254">
        <f>ROUND(I778*H778,2)</f>
        <v>0</v>
      </c>
      <c r="BL778" s="18" t="s">
        <v>344</v>
      </c>
      <c r="BM778" s="253" t="s">
        <v>1128</v>
      </c>
    </row>
    <row r="779" s="13" customFormat="1">
      <c r="A779" s="13"/>
      <c r="B779" s="255"/>
      <c r="C779" s="256"/>
      <c r="D779" s="257" t="s">
        <v>260</v>
      </c>
      <c r="E779" s="258" t="s">
        <v>1</v>
      </c>
      <c r="F779" s="259" t="s">
        <v>1089</v>
      </c>
      <c r="G779" s="256"/>
      <c r="H779" s="258" t="s">
        <v>1</v>
      </c>
      <c r="I779" s="260"/>
      <c r="J779" s="256"/>
      <c r="K779" s="256"/>
      <c r="L779" s="261"/>
      <c r="M779" s="262"/>
      <c r="N779" s="263"/>
      <c r="O779" s="263"/>
      <c r="P779" s="263"/>
      <c r="Q779" s="263"/>
      <c r="R779" s="263"/>
      <c r="S779" s="263"/>
      <c r="T779" s="264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65" t="s">
        <v>260</v>
      </c>
      <c r="AU779" s="265" t="s">
        <v>86</v>
      </c>
      <c r="AV779" s="13" t="s">
        <v>84</v>
      </c>
      <c r="AW779" s="13" t="s">
        <v>31</v>
      </c>
      <c r="AX779" s="13" t="s">
        <v>76</v>
      </c>
      <c r="AY779" s="265" t="s">
        <v>251</v>
      </c>
    </row>
    <row r="780" s="13" customFormat="1">
      <c r="A780" s="13"/>
      <c r="B780" s="255"/>
      <c r="C780" s="256"/>
      <c r="D780" s="257" t="s">
        <v>260</v>
      </c>
      <c r="E780" s="258" t="s">
        <v>1</v>
      </c>
      <c r="F780" s="259" t="s">
        <v>1090</v>
      </c>
      <c r="G780" s="256"/>
      <c r="H780" s="258" t="s">
        <v>1</v>
      </c>
      <c r="I780" s="260"/>
      <c r="J780" s="256"/>
      <c r="K780" s="256"/>
      <c r="L780" s="261"/>
      <c r="M780" s="262"/>
      <c r="N780" s="263"/>
      <c r="O780" s="263"/>
      <c r="P780" s="263"/>
      <c r="Q780" s="263"/>
      <c r="R780" s="263"/>
      <c r="S780" s="263"/>
      <c r="T780" s="264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65" t="s">
        <v>260</v>
      </c>
      <c r="AU780" s="265" t="s">
        <v>86</v>
      </c>
      <c r="AV780" s="13" t="s">
        <v>84</v>
      </c>
      <c r="AW780" s="13" t="s">
        <v>31</v>
      </c>
      <c r="AX780" s="13" t="s">
        <v>76</v>
      </c>
      <c r="AY780" s="265" t="s">
        <v>251</v>
      </c>
    </row>
    <row r="781" s="13" customFormat="1">
      <c r="A781" s="13"/>
      <c r="B781" s="255"/>
      <c r="C781" s="256"/>
      <c r="D781" s="257" t="s">
        <v>260</v>
      </c>
      <c r="E781" s="258" t="s">
        <v>1</v>
      </c>
      <c r="F781" s="259" t="s">
        <v>408</v>
      </c>
      <c r="G781" s="256"/>
      <c r="H781" s="258" t="s">
        <v>1</v>
      </c>
      <c r="I781" s="260"/>
      <c r="J781" s="256"/>
      <c r="K781" s="256"/>
      <c r="L781" s="261"/>
      <c r="M781" s="262"/>
      <c r="N781" s="263"/>
      <c r="O781" s="263"/>
      <c r="P781" s="263"/>
      <c r="Q781" s="263"/>
      <c r="R781" s="263"/>
      <c r="S781" s="263"/>
      <c r="T781" s="264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65" t="s">
        <v>260</v>
      </c>
      <c r="AU781" s="265" t="s">
        <v>86</v>
      </c>
      <c r="AV781" s="13" t="s">
        <v>84</v>
      </c>
      <c r="AW781" s="13" t="s">
        <v>31</v>
      </c>
      <c r="AX781" s="13" t="s">
        <v>76</v>
      </c>
      <c r="AY781" s="265" t="s">
        <v>251</v>
      </c>
    </row>
    <row r="782" s="14" customFormat="1">
      <c r="A782" s="14"/>
      <c r="B782" s="266"/>
      <c r="C782" s="267"/>
      <c r="D782" s="257" t="s">
        <v>260</v>
      </c>
      <c r="E782" s="268" t="s">
        <v>1</v>
      </c>
      <c r="F782" s="269" t="s">
        <v>1129</v>
      </c>
      <c r="G782" s="267"/>
      <c r="H782" s="270">
        <v>10.99</v>
      </c>
      <c r="I782" s="271"/>
      <c r="J782" s="267"/>
      <c r="K782" s="267"/>
      <c r="L782" s="272"/>
      <c r="M782" s="273"/>
      <c r="N782" s="274"/>
      <c r="O782" s="274"/>
      <c r="P782" s="274"/>
      <c r="Q782" s="274"/>
      <c r="R782" s="274"/>
      <c r="S782" s="274"/>
      <c r="T782" s="275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76" t="s">
        <v>260</v>
      </c>
      <c r="AU782" s="276" t="s">
        <v>86</v>
      </c>
      <c r="AV782" s="14" t="s">
        <v>86</v>
      </c>
      <c r="AW782" s="14" t="s">
        <v>31</v>
      </c>
      <c r="AX782" s="14" t="s">
        <v>76</v>
      </c>
      <c r="AY782" s="276" t="s">
        <v>251</v>
      </c>
    </row>
    <row r="783" s="13" customFormat="1">
      <c r="A783" s="13"/>
      <c r="B783" s="255"/>
      <c r="C783" s="256"/>
      <c r="D783" s="257" t="s">
        <v>260</v>
      </c>
      <c r="E783" s="258" t="s">
        <v>1</v>
      </c>
      <c r="F783" s="259" t="s">
        <v>1130</v>
      </c>
      <c r="G783" s="256"/>
      <c r="H783" s="258" t="s">
        <v>1</v>
      </c>
      <c r="I783" s="260"/>
      <c r="J783" s="256"/>
      <c r="K783" s="256"/>
      <c r="L783" s="261"/>
      <c r="M783" s="262"/>
      <c r="N783" s="263"/>
      <c r="O783" s="263"/>
      <c r="P783" s="263"/>
      <c r="Q783" s="263"/>
      <c r="R783" s="263"/>
      <c r="S783" s="263"/>
      <c r="T783" s="264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65" t="s">
        <v>260</v>
      </c>
      <c r="AU783" s="265" t="s">
        <v>86</v>
      </c>
      <c r="AV783" s="13" t="s">
        <v>84</v>
      </c>
      <c r="AW783" s="13" t="s">
        <v>31</v>
      </c>
      <c r="AX783" s="13" t="s">
        <v>76</v>
      </c>
      <c r="AY783" s="265" t="s">
        <v>251</v>
      </c>
    </row>
    <row r="784" s="14" customFormat="1">
      <c r="A784" s="14"/>
      <c r="B784" s="266"/>
      <c r="C784" s="267"/>
      <c r="D784" s="257" t="s">
        <v>260</v>
      </c>
      <c r="E784" s="268" t="s">
        <v>1</v>
      </c>
      <c r="F784" s="269" t="s">
        <v>1131</v>
      </c>
      <c r="G784" s="267"/>
      <c r="H784" s="270">
        <v>3.8500000000000001</v>
      </c>
      <c r="I784" s="271"/>
      <c r="J784" s="267"/>
      <c r="K784" s="267"/>
      <c r="L784" s="272"/>
      <c r="M784" s="273"/>
      <c r="N784" s="274"/>
      <c r="O784" s="274"/>
      <c r="P784" s="274"/>
      <c r="Q784" s="274"/>
      <c r="R784" s="274"/>
      <c r="S784" s="274"/>
      <c r="T784" s="275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76" t="s">
        <v>260</v>
      </c>
      <c r="AU784" s="276" t="s">
        <v>86</v>
      </c>
      <c r="AV784" s="14" t="s">
        <v>86</v>
      </c>
      <c r="AW784" s="14" t="s">
        <v>31</v>
      </c>
      <c r="AX784" s="14" t="s">
        <v>76</v>
      </c>
      <c r="AY784" s="276" t="s">
        <v>251</v>
      </c>
    </row>
    <row r="785" s="13" customFormat="1">
      <c r="A785" s="13"/>
      <c r="B785" s="255"/>
      <c r="C785" s="256"/>
      <c r="D785" s="257" t="s">
        <v>260</v>
      </c>
      <c r="E785" s="258" t="s">
        <v>1</v>
      </c>
      <c r="F785" s="259" t="s">
        <v>1108</v>
      </c>
      <c r="G785" s="256"/>
      <c r="H785" s="258" t="s">
        <v>1</v>
      </c>
      <c r="I785" s="260"/>
      <c r="J785" s="256"/>
      <c r="K785" s="256"/>
      <c r="L785" s="261"/>
      <c r="M785" s="262"/>
      <c r="N785" s="263"/>
      <c r="O785" s="263"/>
      <c r="P785" s="263"/>
      <c r="Q785" s="263"/>
      <c r="R785" s="263"/>
      <c r="S785" s="263"/>
      <c r="T785" s="264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65" t="s">
        <v>260</v>
      </c>
      <c r="AU785" s="265" t="s">
        <v>86</v>
      </c>
      <c r="AV785" s="13" t="s">
        <v>84</v>
      </c>
      <c r="AW785" s="13" t="s">
        <v>31</v>
      </c>
      <c r="AX785" s="13" t="s">
        <v>76</v>
      </c>
      <c r="AY785" s="265" t="s">
        <v>251</v>
      </c>
    </row>
    <row r="786" s="14" customFormat="1">
      <c r="A786" s="14"/>
      <c r="B786" s="266"/>
      <c r="C786" s="267"/>
      <c r="D786" s="257" t="s">
        <v>260</v>
      </c>
      <c r="E786" s="268" t="s">
        <v>1</v>
      </c>
      <c r="F786" s="269" t="s">
        <v>1132</v>
      </c>
      <c r="G786" s="267"/>
      <c r="H786" s="270">
        <v>12.060000000000001</v>
      </c>
      <c r="I786" s="271"/>
      <c r="J786" s="267"/>
      <c r="K786" s="267"/>
      <c r="L786" s="272"/>
      <c r="M786" s="273"/>
      <c r="N786" s="274"/>
      <c r="O786" s="274"/>
      <c r="P786" s="274"/>
      <c r="Q786" s="274"/>
      <c r="R786" s="274"/>
      <c r="S786" s="274"/>
      <c r="T786" s="275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76" t="s">
        <v>260</v>
      </c>
      <c r="AU786" s="276" t="s">
        <v>86</v>
      </c>
      <c r="AV786" s="14" t="s">
        <v>86</v>
      </c>
      <c r="AW786" s="14" t="s">
        <v>31</v>
      </c>
      <c r="AX786" s="14" t="s">
        <v>76</v>
      </c>
      <c r="AY786" s="276" t="s">
        <v>251</v>
      </c>
    </row>
    <row r="787" s="14" customFormat="1">
      <c r="A787" s="14"/>
      <c r="B787" s="266"/>
      <c r="C787" s="267"/>
      <c r="D787" s="257" t="s">
        <v>260</v>
      </c>
      <c r="E787" s="268" t="s">
        <v>1</v>
      </c>
      <c r="F787" s="269" t="s">
        <v>1133</v>
      </c>
      <c r="G787" s="267"/>
      <c r="H787" s="270">
        <v>11.68</v>
      </c>
      <c r="I787" s="271"/>
      <c r="J787" s="267"/>
      <c r="K787" s="267"/>
      <c r="L787" s="272"/>
      <c r="M787" s="273"/>
      <c r="N787" s="274"/>
      <c r="O787" s="274"/>
      <c r="P787" s="274"/>
      <c r="Q787" s="274"/>
      <c r="R787" s="274"/>
      <c r="S787" s="274"/>
      <c r="T787" s="275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76" t="s">
        <v>260</v>
      </c>
      <c r="AU787" s="276" t="s">
        <v>86</v>
      </c>
      <c r="AV787" s="14" t="s">
        <v>86</v>
      </c>
      <c r="AW787" s="14" t="s">
        <v>31</v>
      </c>
      <c r="AX787" s="14" t="s">
        <v>76</v>
      </c>
      <c r="AY787" s="276" t="s">
        <v>251</v>
      </c>
    </row>
    <row r="788" s="13" customFormat="1">
      <c r="A788" s="13"/>
      <c r="B788" s="255"/>
      <c r="C788" s="256"/>
      <c r="D788" s="257" t="s">
        <v>260</v>
      </c>
      <c r="E788" s="258" t="s">
        <v>1</v>
      </c>
      <c r="F788" s="259" t="s">
        <v>1114</v>
      </c>
      <c r="G788" s="256"/>
      <c r="H788" s="258" t="s">
        <v>1</v>
      </c>
      <c r="I788" s="260"/>
      <c r="J788" s="256"/>
      <c r="K788" s="256"/>
      <c r="L788" s="261"/>
      <c r="M788" s="262"/>
      <c r="N788" s="263"/>
      <c r="O788" s="263"/>
      <c r="P788" s="263"/>
      <c r="Q788" s="263"/>
      <c r="R788" s="263"/>
      <c r="S788" s="263"/>
      <c r="T788" s="264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65" t="s">
        <v>260</v>
      </c>
      <c r="AU788" s="265" t="s">
        <v>86</v>
      </c>
      <c r="AV788" s="13" t="s">
        <v>84</v>
      </c>
      <c r="AW788" s="13" t="s">
        <v>31</v>
      </c>
      <c r="AX788" s="13" t="s">
        <v>76</v>
      </c>
      <c r="AY788" s="265" t="s">
        <v>251</v>
      </c>
    </row>
    <row r="789" s="14" customFormat="1">
      <c r="A789" s="14"/>
      <c r="B789" s="266"/>
      <c r="C789" s="267"/>
      <c r="D789" s="257" t="s">
        <v>260</v>
      </c>
      <c r="E789" s="268" t="s">
        <v>1</v>
      </c>
      <c r="F789" s="269" t="s">
        <v>1134</v>
      </c>
      <c r="G789" s="267"/>
      <c r="H789" s="270">
        <v>13.42</v>
      </c>
      <c r="I789" s="271"/>
      <c r="J789" s="267"/>
      <c r="K789" s="267"/>
      <c r="L789" s="272"/>
      <c r="M789" s="273"/>
      <c r="N789" s="274"/>
      <c r="O789" s="274"/>
      <c r="P789" s="274"/>
      <c r="Q789" s="274"/>
      <c r="R789" s="274"/>
      <c r="S789" s="274"/>
      <c r="T789" s="275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76" t="s">
        <v>260</v>
      </c>
      <c r="AU789" s="276" t="s">
        <v>86</v>
      </c>
      <c r="AV789" s="14" t="s">
        <v>86</v>
      </c>
      <c r="AW789" s="14" t="s">
        <v>31</v>
      </c>
      <c r="AX789" s="14" t="s">
        <v>76</v>
      </c>
      <c r="AY789" s="276" t="s">
        <v>251</v>
      </c>
    </row>
    <row r="790" s="15" customFormat="1">
      <c r="A790" s="15"/>
      <c r="B790" s="277"/>
      <c r="C790" s="278"/>
      <c r="D790" s="257" t="s">
        <v>260</v>
      </c>
      <c r="E790" s="279" t="s">
        <v>1</v>
      </c>
      <c r="F790" s="280" t="s">
        <v>264</v>
      </c>
      <c r="G790" s="278"/>
      <c r="H790" s="281">
        <v>52</v>
      </c>
      <c r="I790" s="282"/>
      <c r="J790" s="278"/>
      <c r="K790" s="278"/>
      <c r="L790" s="283"/>
      <c r="M790" s="284"/>
      <c r="N790" s="285"/>
      <c r="O790" s="285"/>
      <c r="P790" s="285"/>
      <c r="Q790" s="285"/>
      <c r="R790" s="285"/>
      <c r="S790" s="285"/>
      <c r="T790" s="286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T790" s="287" t="s">
        <v>260</v>
      </c>
      <c r="AU790" s="287" t="s">
        <v>86</v>
      </c>
      <c r="AV790" s="15" t="s">
        <v>258</v>
      </c>
      <c r="AW790" s="15" t="s">
        <v>31</v>
      </c>
      <c r="AX790" s="15" t="s">
        <v>84</v>
      </c>
      <c r="AY790" s="287" t="s">
        <v>251</v>
      </c>
    </row>
    <row r="791" s="2" customFormat="1" ht="14.4" customHeight="1">
      <c r="A791" s="39"/>
      <c r="B791" s="40"/>
      <c r="C791" s="288" t="s">
        <v>1135</v>
      </c>
      <c r="D791" s="288" t="s">
        <v>295</v>
      </c>
      <c r="E791" s="289" t="s">
        <v>1136</v>
      </c>
      <c r="F791" s="290" t="s">
        <v>1137</v>
      </c>
      <c r="G791" s="291" t="s">
        <v>406</v>
      </c>
      <c r="H791" s="292">
        <v>54.600000000000001</v>
      </c>
      <c r="I791" s="293"/>
      <c r="J791" s="292">
        <f>ROUND(I791*H791,2)</f>
        <v>0</v>
      </c>
      <c r="K791" s="290" t="s">
        <v>257</v>
      </c>
      <c r="L791" s="294"/>
      <c r="M791" s="295" t="s">
        <v>1</v>
      </c>
      <c r="N791" s="296" t="s">
        <v>41</v>
      </c>
      <c r="O791" s="92"/>
      <c r="P791" s="251">
        <f>O791*H791</f>
        <v>0</v>
      </c>
      <c r="Q791" s="251">
        <v>0.00046000000000000001</v>
      </c>
      <c r="R791" s="251">
        <f>Q791*H791</f>
        <v>0.025116000000000003</v>
      </c>
      <c r="S791" s="251">
        <v>0</v>
      </c>
      <c r="T791" s="252">
        <f>S791*H791</f>
        <v>0</v>
      </c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R791" s="253" t="s">
        <v>447</v>
      </c>
      <c r="AT791" s="253" t="s">
        <v>295</v>
      </c>
      <c r="AU791" s="253" t="s">
        <v>86</v>
      </c>
      <c r="AY791" s="18" t="s">
        <v>251</v>
      </c>
      <c r="BE791" s="254">
        <f>IF(N791="základní",J791,0)</f>
        <v>0</v>
      </c>
      <c r="BF791" s="254">
        <f>IF(N791="snížená",J791,0)</f>
        <v>0</v>
      </c>
      <c r="BG791" s="254">
        <f>IF(N791="zákl. přenesená",J791,0)</f>
        <v>0</v>
      </c>
      <c r="BH791" s="254">
        <f>IF(N791="sníž. přenesená",J791,0)</f>
        <v>0</v>
      </c>
      <c r="BI791" s="254">
        <f>IF(N791="nulová",J791,0)</f>
        <v>0</v>
      </c>
      <c r="BJ791" s="18" t="s">
        <v>84</v>
      </c>
      <c r="BK791" s="254">
        <f>ROUND(I791*H791,2)</f>
        <v>0</v>
      </c>
      <c r="BL791" s="18" t="s">
        <v>344</v>
      </c>
      <c r="BM791" s="253" t="s">
        <v>1138</v>
      </c>
    </row>
    <row r="792" s="14" customFormat="1">
      <c r="A792" s="14"/>
      <c r="B792" s="266"/>
      <c r="C792" s="267"/>
      <c r="D792" s="257" t="s">
        <v>260</v>
      </c>
      <c r="E792" s="267"/>
      <c r="F792" s="269" t="s">
        <v>1139</v>
      </c>
      <c r="G792" s="267"/>
      <c r="H792" s="270">
        <v>54.600000000000001</v>
      </c>
      <c r="I792" s="271"/>
      <c r="J792" s="267"/>
      <c r="K792" s="267"/>
      <c r="L792" s="272"/>
      <c r="M792" s="273"/>
      <c r="N792" s="274"/>
      <c r="O792" s="274"/>
      <c r="P792" s="274"/>
      <c r="Q792" s="274"/>
      <c r="R792" s="274"/>
      <c r="S792" s="274"/>
      <c r="T792" s="275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76" t="s">
        <v>260</v>
      </c>
      <c r="AU792" s="276" t="s">
        <v>86</v>
      </c>
      <c r="AV792" s="14" t="s">
        <v>86</v>
      </c>
      <c r="AW792" s="14" t="s">
        <v>4</v>
      </c>
      <c r="AX792" s="14" t="s">
        <v>84</v>
      </c>
      <c r="AY792" s="276" t="s">
        <v>251</v>
      </c>
    </row>
    <row r="793" s="2" customFormat="1" ht="14.4" customHeight="1">
      <c r="A793" s="39"/>
      <c r="B793" s="40"/>
      <c r="C793" s="243" t="s">
        <v>1140</v>
      </c>
      <c r="D793" s="243" t="s">
        <v>253</v>
      </c>
      <c r="E793" s="244" t="s">
        <v>1141</v>
      </c>
      <c r="F793" s="245" t="s">
        <v>1142</v>
      </c>
      <c r="G793" s="246" t="s">
        <v>369</v>
      </c>
      <c r="H793" s="247">
        <v>4</v>
      </c>
      <c r="I793" s="248"/>
      <c r="J793" s="247">
        <f>ROUND(I793*H793,2)</f>
        <v>0</v>
      </c>
      <c r="K793" s="245" t="s">
        <v>257</v>
      </c>
      <c r="L793" s="45"/>
      <c r="M793" s="249" t="s">
        <v>1</v>
      </c>
      <c r="N793" s="250" t="s">
        <v>41</v>
      </c>
      <c r="O793" s="92"/>
      <c r="P793" s="251">
        <f>O793*H793</f>
        <v>0</v>
      </c>
      <c r="Q793" s="251">
        <v>0</v>
      </c>
      <c r="R793" s="251">
        <f>Q793*H793</f>
        <v>0</v>
      </c>
      <c r="S793" s="251">
        <v>0</v>
      </c>
      <c r="T793" s="252">
        <f>S793*H793</f>
        <v>0</v>
      </c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R793" s="253" t="s">
        <v>344</v>
      </c>
      <c r="AT793" s="253" t="s">
        <v>253</v>
      </c>
      <c r="AU793" s="253" t="s">
        <v>86</v>
      </c>
      <c r="AY793" s="18" t="s">
        <v>251</v>
      </c>
      <c r="BE793" s="254">
        <f>IF(N793="základní",J793,0)</f>
        <v>0</v>
      </c>
      <c r="BF793" s="254">
        <f>IF(N793="snížená",J793,0)</f>
        <v>0</v>
      </c>
      <c r="BG793" s="254">
        <f>IF(N793="zákl. přenesená",J793,0)</f>
        <v>0</v>
      </c>
      <c r="BH793" s="254">
        <f>IF(N793="sníž. přenesená",J793,0)</f>
        <v>0</v>
      </c>
      <c r="BI793" s="254">
        <f>IF(N793="nulová",J793,0)</f>
        <v>0</v>
      </c>
      <c r="BJ793" s="18" t="s">
        <v>84</v>
      </c>
      <c r="BK793" s="254">
        <f>ROUND(I793*H793,2)</f>
        <v>0</v>
      </c>
      <c r="BL793" s="18" t="s">
        <v>344</v>
      </c>
      <c r="BM793" s="253" t="s">
        <v>1143</v>
      </c>
    </row>
    <row r="794" s="13" customFormat="1">
      <c r="A794" s="13"/>
      <c r="B794" s="255"/>
      <c r="C794" s="256"/>
      <c r="D794" s="257" t="s">
        <v>260</v>
      </c>
      <c r="E794" s="258" t="s">
        <v>1</v>
      </c>
      <c r="F794" s="259" t="s">
        <v>1144</v>
      </c>
      <c r="G794" s="256"/>
      <c r="H794" s="258" t="s">
        <v>1</v>
      </c>
      <c r="I794" s="260"/>
      <c r="J794" s="256"/>
      <c r="K794" s="256"/>
      <c r="L794" s="261"/>
      <c r="M794" s="262"/>
      <c r="N794" s="263"/>
      <c r="O794" s="263"/>
      <c r="P794" s="263"/>
      <c r="Q794" s="263"/>
      <c r="R794" s="263"/>
      <c r="S794" s="263"/>
      <c r="T794" s="264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65" t="s">
        <v>260</v>
      </c>
      <c r="AU794" s="265" t="s">
        <v>86</v>
      </c>
      <c r="AV794" s="13" t="s">
        <v>84</v>
      </c>
      <c r="AW794" s="13" t="s">
        <v>31</v>
      </c>
      <c r="AX794" s="13" t="s">
        <v>76</v>
      </c>
      <c r="AY794" s="265" t="s">
        <v>251</v>
      </c>
    </row>
    <row r="795" s="14" customFormat="1">
      <c r="A795" s="14"/>
      <c r="B795" s="266"/>
      <c r="C795" s="267"/>
      <c r="D795" s="257" t="s">
        <v>260</v>
      </c>
      <c r="E795" s="268" t="s">
        <v>1</v>
      </c>
      <c r="F795" s="269" t="s">
        <v>258</v>
      </c>
      <c r="G795" s="267"/>
      <c r="H795" s="270">
        <v>4</v>
      </c>
      <c r="I795" s="271"/>
      <c r="J795" s="267"/>
      <c r="K795" s="267"/>
      <c r="L795" s="272"/>
      <c r="M795" s="273"/>
      <c r="N795" s="274"/>
      <c r="O795" s="274"/>
      <c r="P795" s="274"/>
      <c r="Q795" s="274"/>
      <c r="R795" s="274"/>
      <c r="S795" s="274"/>
      <c r="T795" s="275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76" t="s">
        <v>260</v>
      </c>
      <c r="AU795" s="276" t="s">
        <v>86</v>
      </c>
      <c r="AV795" s="14" t="s">
        <v>86</v>
      </c>
      <c r="AW795" s="14" t="s">
        <v>31</v>
      </c>
      <c r="AX795" s="14" t="s">
        <v>76</v>
      </c>
      <c r="AY795" s="276" t="s">
        <v>251</v>
      </c>
    </row>
    <row r="796" s="15" customFormat="1">
      <c r="A796" s="15"/>
      <c r="B796" s="277"/>
      <c r="C796" s="278"/>
      <c r="D796" s="257" t="s">
        <v>260</v>
      </c>
      <c r="E796" s="279" t="s">
        <v>1</v>
      </c>
      <c r="F796" s="280" t="s">
        <v>264</v>
      </c>
      <c r="G796" s="278"/>
      <c r="H796" s="281">
        <v>4</v>
      </c>
      <c r="I796" s="282"/>
      <c r="J796" s="278"/>
      <c r="K796" s="278"/>
      <c r="L796" s="283"/>
      <c r="M796" s="284"/>
      <c r="N796" s="285"/>
      <c r="O796" s="285"/>
      <c r="P796" s="285"/>
      <c r="Q796" s="285"/>
      <c r="R796" s="285"/>
      <c r="S796" s="285"/>
      <c r="T796" s="286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87" t="s">
        <v>260</v>
      </c>
      <c r="AU796" s="287" t="s">
        <v>86</v>
      </c>
      <c r="AV796" s="15" t="s">
        <v>258</v>
      </c>
      <c r="AW796" s="15" t="s">
        <v>31</v>
      </c>
      <c r="AX796" s="15" t="s">
        <v>84</v>
      </c>
      <c r="AY796" s="287" t="s">
        <v>251</v>
      </c>
    </row>
    <row r="797" s="2" customFormat="1" ht="14.4" customHeight="1">
      <c r="A797" s="39"/>
      <c r="B797" s="40"/>
      <c r="C797" s="288" t="s">
        <v>1145</v>
      </c>
      <c r="D797" s="288" t="s">
        <v>295</v>
      </c>
      <c r="E797" s="289" t="s">
        <v>1136</v>
      </c>
      <c r="F797" s="290" t="s">
        <v>1137</v>
      </c>
      <c r="G797" s="291" t="s">
        <v>406</v>
      </c>
      <c r="H797" s="292">
        <v>1.26</v>
      </c>
      <c r="I797" s="293"/>
      <c r="J797" s="292">
        <f>ROUND(I797*H797,2)</f>
        <v>0</v>
      </c>
      <c r="K797" s="290" t="s">
        <v>257</v>
      </c>
      <c r="L797" s="294"/>
      <c r="M797" s="295" t="s">
        <v>1</v>
      </c>
      <c r="N797" s="296" t="s">
        <v>41</v>
      </c>
      <c r="O797" s="92"/>
      <c r="P797" s="251">
        <f>O797*H797</f>
        <v>0</v>
      </c>
      <c r="Q797" s="251">
        <v>0.00046000000000000001</v>
      </c>
      <c r="R797" s="251">
        <f>Q797*H797</f>
        <v>0.00057959999999999999</v>
      </c>
      <c r="S797" s="251">
        <v>0</v>
      </c>
      <c r="T797" s="252">
        <f>S797*H797</f>
        <v>0</v>
      </c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R797" s="253" t="s">
        <v>447</v>
      </c>
      <c r="AT797" s="253" t="s">
        <v>295</v>
      </c>
      <c r="AU797" s="253" t="s">
        <v>86</v>
      </c>
      <c r="AY797" s="18" t="s">
        <v>251</v>
      </c>
      <c r="BE797" s="254">
        <f>IF(N797="základní",J797,0)</f>
        <v>0</v>
      </c>
      <c r="BF797" s="254">
        <f>IF(N797="snížená",J797,0)</f>
        <v>0</v>
      </c>
      <c r="BG797" s="254">
        <f>IF(N797="zákl. přenesená",J797,0)</f>
        <v>0</v>
      </c>
      <c r="BH797" s="254">
        <f>IF(N797="sníž. přenesená",J797,0)</f>
        <v>0</v>
      </c>
      <c r="BI797" s="254">
        <f>IF(N797="nulová",J797,0)</f>
        <v>0</v>
      </c>
      <c r="BJ797" s="18" t="s">
        <v>84</v>
      </c>
      <c r="BK797" s="254">
        <f>ROUND(I797*H797,2)</f>
        <v>0</v>
      </c>
      <c r="BL797" s="18" t="s">
        <v>344</v>
      </c>
      <c r="BM797" s="253" t="s">
        <v>1146</v>
      </c>
    </row>
    <row r="798" s="14" customFormat="1">
      <c r="A798" s="14"/>
      <c r="B798" s="266"/>
      <c r="C798" s="267"/>
      <c r="D798" s="257" t="s">
        <v>260</v>
      </c>
      <c r="E798" s="267"/>
      <c r="F798" s="269" t="s">
        <v>1147</v>
      </c>
      <c r="G798" s="267"/>
      <c r="H798" s="270">
        <v>1.26</v>
      </c>
      <c r="I798" s="271"/>
      <c r="J798" s="267"/>
      <c r="K798" s="267"/>
      <c r="L798" s="272"/>
      <c r="M798" s="273"/>
      <c r="N798" s="274"/>
      <c r="O798" s="274"/>
      <c r="P798" s="274"/>
      <c r="Q798" s="274"/>
      <c r="R798" s="274"/>
      <c r="S798" s="274"/>
      <c r="T798" s="275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76" t="s">
        <v>260</v>
      </c>
      <c r="AU798" s="276" t="s">
        <v>86</v>
      </c>
      <c r="AV798" s="14" t="s">
        <v>86</v>
      </c>
      <c r="AW798" s="14" t="s">
        <v>4</v>
      </c>
      <c r="AX798" s="14" t="s">
        <v>84</v>
      </c>
      <c r="AY798" s="276" t="s">
        <v>251</v>
      </c>
    </row>
    <row r="799" s="2" customFormat="1" ht="19.8" customHeight="1">
      <c r="A799" s="39"/>
      <c r="B799" s="40"/>
      <c r="C799" s="243" t="s">
        <v>1148</v>
      </c>
      <c r="D799" s="243" t="s">
        <v>253</v>
      </c>
      <c r="E799" s="244" t="s">
        <v>1149</v>
      </c>
      <c r="F799" s="245" t="s">
        <v>1150</v>
      </c>
      <c r="G799" s="246" t="s">
        <v>277</v>
      </c>
      <c r="H799" s="247">
        <v>0.55000000000000004</v>
      </c>
      <c r="I799" s="248"/>
      <c r="J799" s="247">
        <f>ROUND(I799*H799,2)</f>
        <v>0</v>
      </c>
      <c r="K799" s="245" t="s">
        <v>257</v>
      </c>
      <c r="L799" s="45"/>
      <c r="M799" s="249" t="s">
        <v>1</v>
      </c>
      <c r="N799" s="250" t="s">
        <v>41</v>
      </c>
      <c r="O799" s="92"/>
      <c r="P799" s="251">
        <f>O799*H799</f>
        <v>0</v>
      </c>
      <c r="Q799" s="251">
        <v>0</v>
      </c>
      <c r="R799" s="251">
        <f>Q799*H799</f>
        <v>0</v>
      </c>
      <c r="S799" s="251">
        <v>0</v>
      </c>
      <c r="T799" s="252">
        <f>S799*H799</f>
        <v>0</v>
      </c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R799" s="253" t="s">
        <v>344</v>
      </c>
      <c r="AT799" s="253" t="s">
        <v>253</v>
      </c>
      <c r="AU799" s="253" t="s">
        <v>86</v>
      </c>
      <c r="AY799" s="18" t="s">
        <v>251</v>
      </c>
      <c r="BE799" s="254">
        <f>IF(N799="základní",J799,0)</f>
        <v>0</v>
      </c>
      <c r="BF799" s="254">
        <f>IF(N799="snížená",J799,0)</f>
        <v>0</v>
      </c>
      <c r="BG799" s="254">
        <f>IF(N799="zákl. přenesená",J799,0)</f>
        <v>0</v>
      </c>
      <c r="BH799" s="254">
        <f>IF(N799="sníž. přenesená",J799,0)</f>
        <v>0</v>
      </c>
      <c r="BI799" s="254">
        <f>IF(N799="nulová",J799,0)</f>
        <v>0</v>
      </c>
      <c r="BJ799" s="18" t="s">
        <v>84</v>
      </c>
      <c r="BK799" s="254">
        <f>ROUND(I799*H799,2)</f>
        <v>0</v>
      </c>
      <c r="BL799" s="18" t="s">
        <v>344</v>
      </c>
      <c r="BM799" s="253" t="s">
        <v>1151</v>
      </c>
    </row>
    <row r="800" s="12" customFormat="1" ht="22.8" customHeight="1">
      <c r="A800" s="12"/>
      <c r="B800" s="227"/>
      <c r="C800" s="228"/>
      <c r="D800" s="229" t="s">
        <v>75</v>
      </c>
      <c r="E800" s="241" t="s">
        <v>1152</v>
      </c>
      <c r="F800" s="241" t="s">
        <v>1153</v>
      </c>
      <c r="G800" s="228"/>
      <c r="H800" s="228"/>
      <c r="I800" s="231"/>
      <c r="J800" s="242">
        <f>BK800</f>
        <v>0</v>
      </c>
      <c r="K800" s="228"/>
      <c r="L800" s="233"/>
      <c r="M800" s="234"/>
      <c r="N800" s="235"/>
      <c r="O800" s="235"/>
      <c r="P800" s="236">
        <f>SUM(P801:P809)</f>
        <v>0</v>
      </c>
      <c r="Q800" s="235"/>
      <c r="R800" s="236">
        <f>SUM(R801:R809)</f>
        <v>0.0018</v>
      </c>
      <c r="S800" s="235"/>
      <c r="T800" s="237">
        <f>SUM(T801:T809)</f>
        <v>0.00396</v>
      </c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R800" s="238" t="s">
        <v>86</v>
      </c>
      <c r="AT800" s="239" t="s">
        <v>75</v>
      </c>
      <c r="AU800" s="239" t="s">
        <v>84</v>
      </c>
      <c r="AY800" s="238" t="s">
        <v>251</v>
      </c>
      <c r="BK800" s="240">
        <f>SUM(BK801:BK809)</f>
        <v>0</v>
      </c>
    </row>
    <row r="801" s="2" customFormat="1" ht="14.4" customHeight="1">
      <c r="A801" s="39"/>
      <c r="B801" s="40"/>
      <c r="C801" s="243" t="s">
        <v>1154</v>
      </c>
      <c r="D801" s="243" t="s">
        <v>253</v>
      </c>
      <c r="E801" s="244" t="s">
        <v>1155</v>
      </c>
      <c r="F801" s="245" t="s">
        <v>1156</v>
      </c>
      <c r="G801" s="246" t="s">
        <v>149</v>
      </c>
      <c r="H801" s="247">
        <v>0.35999999999999999</v>
      </c>
      <c r="I801" s="248"/>
      <c r="J801" s="247">
        <f>ROUND(I801*H801,2)</f>
        <v>0</v>
      </c>
      <c r="K801" s="245" t="s">
        <v>257</v>
      </c>
      <c r="L801" s="45"/>
      <c r="M801" s="249" t="s">
        <v>1</v>
      </c>
      <c r="N801" s="250" t="s">
        <v>41</v>
      </c>
      <c r="O801" s="92"/>
      <c r="P801" s="251">
        <f>O801*H801</f>
        <v>0</v>
      </c>
      <c r="Q801" s="251">
        <v>0</v>
      </c>
      <c r="R801" s="251">
        <f>Q801*H801</f>
        <v>0</v>
      </c>
      <c r="S801" s="251">
        <v>0.010999999999999999</v>
      </c>
      <c r="T801" s="252">
        <f>S801*H801</f>
        <v>0.00396</v>
      </c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R801" s="253" t="s">
        <v>344</v>
      </c>
      <c r="AT801" s="253" t="s">
        <v>253</v>
      </c>
      <c r="AU801" s="253" t="s">
        <v>86</v>
      </c>
      <c r="AY801" s="18" t="s">
        <v>251</v>
      </c>
      <c r="BE801" s="254">
        <f>IF(N801="základní",J801,0)</f>
        <v>0</v>
      </c>
      <c r="BF801" s="254">
        <f>IF(N801="snížená",J801,0)</f>
        <v>0</v>
      </c>
      <c r="BG801" s="254">
        <f>IF(N801="zákl. přenesená",J801,0)</f>
        <v>0</v>
      </c>
      <c r="BH801" s="254">
        <f>IF(N801="sníž. přenesená",J801,0)</f>
        <v>0</v>
      </c>
      <c r="BI801" s="254">
        <f>IF(N801="nulová",J801,0)</f>
        <v>0</v>
      </c>
      <c r="BJ801" s="18" t="s">
        <v>84</v>
      </c>
      <c r="BK801" s="254">
        <f>ROUND(I801*H801,2)</f>
        <v>0</v>
      </c>
      <c r="BL801" s="18" t="s">
        <v>344</v>
      </c>
      <c r="BM801" s="253" t="s">
        <v>1157</v>
      </c>
    </row>
    <row r="802" s="13" customFormat="1">
      <c r="A802" s="13"/>
      <c r="B802" s="255"/>
      <c r="C802" s="256"/>
      <c r="D802" s="257" t="s">
        <v>260</v>
      </c>
      <c r="E802" s="258" t="s">
        <v>1</v>
      </c>
      <c r="F802" s="259" t="s">
        <v>1158</v>
      </c>
      <c r="G802" s="256"/>
      <c r="H802" s="258" t="s">
        <v>1</v>
      </c>
      <c r="I802" s="260"/>
      <c r="J802" s="256"/>
      <c r="K802" s="256"/>
      <c r="L802" s="261"/>
      <c r="M802" s="262"/>
      <c r="N802" s="263"/>
      <c r="O802" s="263"/>
      <c r="P802" s="263"/>
      <c r="Q802" s="263"/>
      <c r="R802" s="263"/>
      <c r="S802" s="263"/>
      <c r="T802" s="264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65" t="s">
        <v>260</v>
      </c>
      <c r="AU802" s="265" t="s">
        <v>86</v>
      </c>
      <c r="AV802" s="13" t="s">
        <v>84</v>
      </c>
      <c r="AW802" s="13" t="s">
        <v>31</v>
      </c>
      <c r="AX802" s="13" t="s">
        <v>76</v>
      </c>
      <c r="AY802" s="265" t="s">
        <v>251</v>
      </c>
    </row>
    <row r="803" s="14" customFormat="1">
      <c r="A803" s="14"/>
      <c r="B803" s="266"/>
      <c r="C803" s="267"/>
      <c r="D803" s="257" t="s">
        <v>260</v>
      </c>
      <c r="E803" s="268" t="s">
        <v>1</v>
      </c>
      <c r="F803" s="269" t="s">
        <v>669</v>
      </c>
      <c r="G803" s="267"/>
      <c r="H803" s="270">
        <v>0.35999999999999999</v>
      </c>
      <c r="I803" s="271"/>
      <c r="J803" s="267"/>
      <c r="K803" s="267"/>
      <c r="L803" s="272"/>
      <c r="M803" s="273"/>
      <c r="N803" s="274"/>
      <c r="O803" s="274"/>
      <c r="P803" s="274"/>
      <c r="Q803" s="274"/>
      <c r="R803" s="274"/>
      <c r="S803" s="274"/>
      <c r="T803" s="275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76" t="s">
        <v>260</v>
      </c>
      <c r="AU803" s="276" t="s">
        <v>86</v>
      </c>
      <c r="AV803" s="14" t="s">
        <v>86</v>
      </c>
      <c r="AW803" s="14" t="s">
        <v>31</v>
      </c>
      <c r="AX803" s="14" t="s">
        <v>76</v>
      </c>
      <c r="AY803" s="276" t="s">
        <v>251</v>
      </c>
    </row>
    <row r="804" s="15" customFormat="1">
      <c r="A804" s="15"/>
      <c r="B804" s="277"/>
      <c r="C804" s="278"/>
      <c r="D804" s="257" t="s">
        <v>260</v>
      </c>
      <c r="E804" s="279" t="s">
        <v>1</v>
      </c>
      <c r="F804" s="280" t="s">
        <v>264</v>
      </c>
      <c r="G804" s="278"/>
      <c r="H804" s="281">
        <v>0.35999999999999999</v>
      </c>
      <c r="I804" s="282"/>
      <c r="J804" s="278"/>
      <c r="K804" s="278"/>
      <c r="L804" s="283"/>
      <c r="M804" s="284"/>
      <c r="N804" s="285"/>
      <c r="O804" s="285"/>
      <c r="P804" s="285"/>
      <c r="Q804" s="285"/>
      <c r="R804" s="285"/>
      <c r="S804" s="285"/>
      <c r="T804" s="286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T804" s="287" t="s">
        <v>260</v>
      </c>
      <c r="AU804" s="287" t="s">
        <v>86</v>
      </c>
      <c r="AV804" s="15" t="s">
        <v>258</v>
      </c>
      <c r="AW804" s="15" t="s">
        <v>31</v>
      </c>
      <c r="AX804" s="15" t="s">
        <v>84</v>
      </c>
      <c r="AY804" s="287" t="s">
        <v>251</v>
      </c>
    </row>
    <row r="805" s="2" customFormat="1" ht="14.4" customHeight="1">
      <c r="A805" s="39"/>
      <c r="B805" s="40"/>
      <c r="C805" s="243" t="s">
        <v>1159</v>
      </c>
      <c r="D805" s="243" t="s">
        <v>253</v>
      </c>
      <c r="E805" s="244" t="s">
        <v>1160</v>
      </c>
      <c r="F805" s="245" t="s">
        <v>1161</v>
      </c>
      <c r="G805" s="246" t="s">
        <v>369</v>
      </c>
      <c r="H805" s="247">
        <v>4</v>
      </c>
      <c r="I805" s="248"/>
      <c r="J805" s="247">
        <f>ROUND(I805*H805,2)</f>
        <v>0</v>
      </c>
      <c r="K805" s="245" t="s">
        <v>1</v>
      </c>
      <c r="L805" s="45"/>
      <c r="M805" s="249" t="s">
        <v>1</v>
      </c>
      <c r="N805" s="250" t="s">
        <v>41</v>
      </c>
      <c r="O805" s="92"/>
      <c r="P805" s="251">
        <f>O805*H805</f>
        <v>0</v>
      </c>
      <c r="Q805" s="251">
        <v>0.00044999999999999999</v>
      </c>
      <c r="R805" s="251">
        <f>Q805*H805</f>
        <v>0.0018</v>
      </c>
      <c r="S805" s="251">
        <v>0</v>
      </c>
      <c r="T805" s="252">
        <f>S805*H805</f>
        <v>0</v>
      </c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R805" s="253" t="s">
        <v>344</v>
      </c>
      <c r="AT805" s="253" t="s">
        <v>253</v>
      </c>
      <c r="AU805" s="253" t="s">
        <v>86</v>
      </c>
      <c r="AY805" s="18" t="s">
        <v>251</v>
      </c>
      <c r="BE805" s="254">
        <f>IF(N805="základní",J805,0)</f>
        <v>0</v>
      </c>
      <c r="BF805" s="254">
        <f>IF(N805="snížená",J805,0)</f>
        <v>0</v>
      </c>
      <c r="BG805" s="254">
        <f>IF(N805="zákl. přenesená",J805,0)</f>
        <v>0</v>
      </c>
      <c r="BH805" s="254">
        <f>IF(N805="sníž. přenesená",J805,0)</f>
        <v>0</v>
      </c>
      <c r="BI805" s="254">
        <f>IF(N805="nulová",J805,0)</f>
        <v>0</v>
      </c>
      <c r="BJ805" s="18" t="s">
        <v>84</v>
      </c>
      <c r="BK805" s="254">
        <f>ROUND(I805*H805,2)</f>
        <v>0</v>
      </c>
      <c r="BL805" s="18" t="s">
        <v>344</v>
      </c>
      <c r="BM805" s="253" t="s">
        <v>1162</v>
      </c>
    </row>
    <row r="806" s="13" customFormat="1">
      <c r="A806" s="13"/>
      <c r="B806" s="255"/>
      <c r="C806" s="256"/>
      <c r="D806" s="257" t="s">
        <v>260</v>
      </c>
      <c r="E806" s="258" t="s">
        <v>1</v>
      </c>
      <c r="F806" s="259" t="s">
        <v>1158</v>
      </c>
      <c r="G806" s="256"/>
      <c r="H806" s="258" t="s">
        <v>1</v>
      </c>
      <c r="I806" s="260"/>
      <c r="J806" s="256"/>
      <c r="K806" s="256"/>
      <c r="L806" s="261"/>
      <c r="M806" s="262"/>
      <c r="N806" s="263"/>
      <c r="O806" s="263"/>
      <c r="P806" s="263"/>
      <c r="Q806" s="263"/>
      <c r="R806" s="263"/>
      <c r="S806" s="263"/>
      <c r="T806" s="264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65" t="s">
        <v>260</v>
      </c>
      <c r="AU806" s="265" t="s">
        <v>86</v>
      </c>
      <c r="AV806" s="13" t="s">
        <v>84</v>
      </c>
      <c r="AW806" s="13" t="s">
        <v>31</v>
      </c>
      <c r="AX806" s="13" t="s">
        <v>76</v>
      </c>
      <c r="AY806" s="265" t="s">
        <v>251</v>
      </c>
    </row>
    <row r="807" s="14" customFormat="1">
      <c r="A807" s="14"/>
      <c r="B807" s="266"/>
      <c r="C807" s="267"/>
      <c r="D807" s="257" t="s">
        <v>260</v>
      </c>
      <c r="E807" s="268" t="s">
        <v>1</v>
      </c>
      <c r="F807" s="269" t="s">
        <v>258</v>
      </c>
      <c r="G807" s="267"/>
      <c r="H807" s="270">
        <v>4</v>
      </c>
      <c r="I807" s="271"/>
      <c r="J807" s="267"/>
      <c r="K807" s="267"/>
      <c r="L807" s="272"/>
      <c r="M807" s="273"/>
      <c r="N807" s="274"/>
      <c r="O807" s="274"/>
      <c r="P807" s="274"/>
      <c r="Q807" s="274"/>
      <c r="R807" s="274"/>
      <c r="S807" s="274"/>
      <c r="T807" s="275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76" t="s">
        <v>260</v>
      </c>
      <c r="AU807" s="276" t="s">
        <v>86</v>
      </c>
      <c r="AV807" s="14" t="s">
        <v>86</v>
      </c>
      <c r="AW807" s="14" t="s">
        <v>31</v>
      </c>
      <c r="AX807" s="14" t="s">
        <v>76</v>
      </c>
      <c r="AY807" s="276" t="s">
        <v>251</v>
      </c>
    </row>
    <row r="808" s="15" customFormat="1">
      <c r="A808" s="15"/>
      <c r="B808" s="277"/>
      <c r="C808" s="278"/>
      <c r="D808" s="257" t="s">
        <v>260</v>
      </c>
      <c r="E808" s="279" t="s">
        <v>1</v>
      </c>
      <c r="F808" s="280" t="s">
        <v>264</v>
      </c>
      <c r="G808" s="278"/>
      <c r="H808" s="281">
        <v>4</v>
      </c>
      <c r="I808" s="282"/>
      <c r="J808" s="278"/>
      <c r="K808" s="278"/>
      <c r="L808" s="283"/>
      <c r="M808" s="284"/>
      <c r="N808" s="285"/>
      <c r="O808" s="285"/>
      <c r="P808" s="285"/>
      <c r="Q808" s="285"/>
      <c r="R808" s="285"/>
      <c r="S808" s="285"/>
      <c r="T808" s="286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87" t="s">
        <v>260</v>
      </c>
      <c r="AU808" s="287" t="s">
        <v>86</v>
      </c>
      <c r="AV808" s="15" t="s">
        <v>258</v>
      </c>
      <c r="AW808" s="15" t="s">
        <v>31</v>
      </c>
      <c r="AX808" s="15" t="s">
        <v>84</v>
      </c>
      <c r="AY808" s="287" t="s">
        <v>251</v>
      </c>
    </row>
    <row r="809" s="2" customFormat="1" ht="14.4" customHeight="1">
      <c r="A809" s="39"/>
      <c r="B809" s="40"/>
      <c r="C809" s="243" t="s">
        <v>1163</v>
      </c>
      <c r="D809" s="243" t="s">
        <v>253</v>
      </c>
      <c r="E809" s="244" t="s">
        <v>1164</v>
      </c>
      <c r="F809" s="245" t="s">
        <v>1165</v>
      </c>
      <c r="G809" s="246" t="s">
        <v>277</v>
      </c>
      <c r="H809" s="247">
        <v>0.01</v>
      </c>
      <c r="I809" s="248"/>
      <c r="J809" s="247">
        <f>ROUND(I809*H809,2)</f>
        <v>0</v>
      </c>
      <c r="K809" s="245" t="s">
        <v>257</v>
      </c>
      <c r="L809" s="45"/>
      <c r="M809" s="249" t="s">
        <v>1</v>
      </c>
      <c r="N809" s="250" t="s">
        <v>41</v>
      </c>
      <c r="O809" s="92"/>
      <c r="P809" s="251">
        <f>O809*H809</f>
        <v>0</v>
      </c>
      <c r="Q809" s="251">
        <v>0</v>
      </c>
      <c r="R809" s="251">
        <f>Q809*H809</f>
        <v>0</v>
      </c>
      <c r="S809" s="251">
        <v>0</v>
      </c>
      <c r="T809" s="252">
        <f>S809*H809</f>
        <v>0</v>
      </c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R809" s="253" t="s">
        <v>344</v>
      </c>
      <c r="AT809" s="253" t="s">
        <v>253</v>
      </c>
      <c r="AU809" s="253" t="s">
        <v>86</v>
      </c>
      <c r="AY809" s="18" t="s">
        <v>251</v>
      </c>
      <c r="BE809" s="254">
        <f>IF(N809="základní",J809,0)</f>
        <v>0</v>
      </c>
      <c r="BF809" s="254">
        <f>IF(N809="snížená",J809,0)</f>
        <v>0</v>
      </c>
      <c r="BG809" s="254">
        <f>IF(N809="zákl. přenesená",J809,0)</f>
        <v>0</v>
      </c>
      <c r="BH809" s="254">
        <f>IF(N809="sníž. přenesená",J809,0)</f>
        <v>0</v>
      </c>
      <c r="BI809" s="254">
        <f>IF(N809="nulová",J809,0)</f>
        <v>0</v>
      </c>
      <c r="BJ809" s="18" t="s">
        <v>84</v>
      </c>
      <c r="BK809" s="254">
        <f>ROUND(I809*H809,2)</f>
        <v>0</v>
      </c>
      <c r="BL809" s="18" t="s">
        <v>344</v>
      </c>
      <c r="BM809" s="253" t="s">
        <v>1166</v>
      </c>
    </row>
    <row r="810" s="12" customFormat="1" ht="22.8" customHeight="1">
      <c r="A810" s="12"/>
      <c r="B810" s="227"/>
      <c r="C810" s="228"/>
      <c r="D810" s="229" t="s">
        <v>75</v>
      </c>
      <c r="E810" s="241" t="s">
        <v>1167</v>
      </c>
      <c r="F810" s="241" t="s">
        <v>1168</v>
      </c>
      <c r="G810" s="228"/>
      <c r="H810" s="228"/>
      <c r="I810" s="231"/>
      <c r="J810" s="242">
        <f>BK810</f>
        <v>0</v>
      </c>
      <c r="K810" s="228"/>
      <c r="L810" s="233"/>
      <c r="M810" s="234"/>
      <c r="N810" s="235"/>
      <c r="O810" s="235"/>
      <c r="P810" s="236">
        <f>SUM(P811:P838)</f>
        <v>0</v>
      </c>
      <c r="Q810" s="235"/>
      <c r="R810" s="236">
        <f>SUM(R811:R838)</f>
        <v>3.7040283999999999</v>
      </c>
      <c r="S810" s="235"/>
      <c r="T810" s="237">
        <f>SUM(T811:T838)</f>
        <v>25.59</v>
      </c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R810" s="238" t="s">
        <v>86</v>
      </c>
      <c r="AT810" s="239" t="s">
        <v>75</v>
      </c>
      <c r="AU810" s="239" t="s">
        <v>84</v>
      </c>
      <c r="AY810" s="238" t="s">
        <v>251</v>
      </c>
      <c r="BK810" s="240">
        <f>SUM(BK811:BK838)</f>
        <v>0</v>
      </c>
    </row>
    <row r="811" s="2" customFormat="1" ht="14.4" customHeight="1">
      <c r="A811" s="39"/>
      <c r="B811" s="40"/>
      <c r="C811" s="243" t="s">
        <v>1169</v>
      </c>
      <c r="D811" s="243" t="s">
        <v>253</v>
      </c>
      <c r="E811" s="244" t="s">
        <v>1170</v>
      </c>
      <c r="F811" s="245" t="s">
        <v>1171</v>
      </c>
      <c r="G811" s="246" t="s">
        <v>149</v>
      </c>
      <c r="H811" s="247">
        <v>1706</v>
      </c>
      <c r="I811" s="248"/>
      <c r="J811" s="247">
        <f>ROUND(I811*H811,2)</f>
        <v>0</v>
      </c>
      <c r="K811" s="245" t="s">
        <v>257</v>
      </c>
      <c r="L811" s="45"/>
      <c r="M811" s="249" t="s">
        <v>1</v>
      </c>
      <c r="N811" s="250" t="s">
        <v>41</v>
      </c>
      <c r="O811" s="92"/>
      <c r="P811" s="251">
        <f>O811*H811</f>
        <v>0</v>
      </c>
      <c r="Q811" s="251">
        <v>0</v>
      </c>
      <c r="R811" s="251">
        <f>Q811*H811</f>
        <v>0</v>
      </c>
      <c r="S811" s="251">
        <v>0.014999999999999999</v>
      </c>
      <c r="T811" s="252">
        <f>S811*H811</f>
        <v>25.59</v>
      </c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R811" s="253" t="s">
        <v>344</v>
      </c>
      <c r="AT811" s="253" t="s">
        <v>253</v>
      </c>
      <c r="AU811" s="253" t="s">
        <v>86</v>
      </c>
      <c r="AY811" s="18" t="s">
        <v>251</v>
      </c>
      <c r="BE811" s="254">
        <f>IF(N811="základní",J811,0)</f>
        <v>0</v>
      </c>
      <c r="BF811" s="254">
        <f>IF(N811="snížená",J811,0)</f>
        <v>0</v>
      </c>
      <c r="BG811" s="254">
        <f>IF(N811="zákl. přenesená",J811,0)</f>
        <v>0</v>
      </c>
      <c r="BH811" s="254">
        <f>IF(N811="sníž. přenesená",J811,0)</f>
        <v>0</v>
      </c>
      <c r="BI811" s="254">
        <f>IF(N811="nulová",J811,0)</f>
        <v>0</v>
      </c>
      <c r="BJ811" s="18" t="s">
        <v>84</v>
      </c>
      <c r="BK811" s="254">
        <f>ROUND(I811*H811,2)</f>
        <v>0</v>
      </c>
      <c r="BL811" s="18" t="s">
        <v>344</v>
      </c>
      <c r="BM811" s="253" t="s">
        <v>1172</v>
      </c>
    </row>
    <row r="812" s="13" customFormat="1">
      <c r="A812" s="13"/>
      <c r="B812" s="255"/>
      <c r="C812" s="256"/>
      <c r="D812" s="257" t="s">
        <v>260</v>
      </c>
      <c r="E812" s="258" t="s">
        <v>1</v>
      </c>
      <c r="F812" s="259" t="s">
        <v>1173</v>
      </c>
      <c r="G812" s="256"/>
      <c r="H812" s="258" t="s">
        <v>1</v>
      </c>
      <c r="I812" s="260"/>
      <c r="J812" s="256"/>
      <c r="K812" s="256"/>
      <c r="L812" s="261"/>
      <c r="M812" s="262"/>
      <c r="N812" s="263"/>
      <c r="O812" s="263"/>
      <c r="P812" s="263"/>
      <c r="Q812" s="263"/>
      <c r="R812" s="263"/>
      <c r="S812" s="263"/>
      <c r="T812" s="264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65" t="s">
        <v>260</v>
      </c>
      <c r="AU812" s="265" t="s">
        <v>86</v>
      </c>
      <c r="AV812" s="13" t="s">
        <v>84</v>
      </c>
      <c r="AW812" s="13" t="s">
        <v>31</v>
      </c>
      <c r="AX812" s="13" t="s">
        <v>76</v>
      </c>
      <c r="AY812" s="265" t="s">
        <v>251</v>
      </c>
    </row>
    <row r="813" s="14" customFormat="1">
      <c r="A813" s="14"/>
      <c r="B813" s="266"/>
      <c r="C813" s="267"/>
      <c r="D813" s="257" t="s">
        <v>260</v>
      </c>
      <c r="E813" s="268" t="s">
        <v>1</v>
      </c>
      <c r="F813" s="269" t="s">
        <v>1174</v>
      </c>
      <c r="G813" s="267"/>
      <c r="H813" s="270">
        <v>1706</v>
      </c>
      <c r="I813" s="271"/>
      <c r="J813" s="267"/>
      <c r="K813" s="267"/>
      <c r="L813" s="272"/>
      <c r="M813" s="273"/>
      <c r="N813" s="274"/>
      <c r="O813" s="274"/>
      <c r="P813" s="274"/>
      <c r="Q813" s="274"/>
      <c r="R813" s="274"/>
      <c r="S813" s="274"/>
      <c r="T813" s="275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76" t="s">
        <v>260</v>
      </c>
      <c r="AU813" s="276" t="s">
        <v>86</v>
      </c>
      <c r="AV813" s="14" t="s">
        <v>86</v>
      </c>
      <c r="AW813" s="14" t="s">
        <v>31</v>
      </c>
      <c r="AX813" s="14" t="s">
        <v>76</v>
      </c>
      <c r="AY813" s="276" t="s">
        <v>251</v>
      </c>
    </row>
    <row r="814" s="15" customFormat="1">
      <c r="A814" s="15"/>
      <c r="B814" s="277"/>
      <c r="C814" s="278"/>
      <c r="D814" s="257" t="s">
        <v>260</v>
      </c>
      <c r="E814" s="279" t="s">
        <v>1</v>
      </c>
      <c r="F814" s="280" t="s">
        <v>264</v>
      </c>
      <c r="G814" s="278"/>
      <c r="H814" s="281">
        <v>1706</v>
      </c>
      <c r="I814" s="282"/>
      <c r="J814" s="278"/>
      <c r="K814" s="278"/>
      <c r="L814" s="283"/>
      <c r="M814" s="284"/>
      <c r="N814" s="285"/>
      <c r="O814" s="285"/>
      <c r="P814" s="285"/>
      <c r="Q814" s="285"/>
      <c r="R814" s="285"/>
      <c r="S814" s="285"/>
      <c r="T814" s="286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87" t="s">
        <v>260</v>
      </c>
      <c r="AU814" s="287" t="s">
        <v>86</v>
      </c>
      <c r="AV814" s="15" t="s">
        <v>258</v>
      </c>
      <c r="AW814" s="15" t="s">
        <v>31</v>
      </c>
      <c r="AX814" s="15" t="s">
        <v>84</v>
      </c>
      <c r="AY814" s="287" t="s">
        <v>251</v>
      </c>
    </row>
    <row r="815" s="2" customFormat="1" ht="14.4" customHeight="1">
      <c r="A815" s="39"/>
      <c r="B815" s="40"/>
      <c r="C815" s="243" t="s">
        <v>1175</v>
      </c>
      <c r="D815" s="243" t="s">
        <v>253</v>
      </c>
      <c r="E815" s="244" t="s">
        <v>1176</v>
      </c>
      <c r="F815" s="245" t="s">
        <v>1177</v>
      </c>
      <c r="G815" s="246" t="s">
        <v>149</v>
      </c>
      <c r="H815" s="247">
        <v>1707.5</v>
      </c>
      <c r="I815" s="248"/>
      <c r="J815" s="247">
        <f>ROUND(I815*H815,2)</f>
        <v>0</v>
      </c>
      <c r="K815" s="245" t="s">
        <v>257</v>
      </c>
      <c r="L815" s="45"/>
      <c r="M815" s="249" t="s">
        <v>1</v>
      </c>
      <c r="N815" s="250" t="s">
        <v>41</v>
      </c>
      <c r="O815" s="92"/>
      <c r="P815" s="251">
        <f>O815*H815</f>
        <v>0</v>
      </c>
      <c r="Q815" s="251">
        <v>0.00029999999999999997</v>
      </c>
      <c r="R815" s="251">
        <f>Q815*H815</f>
        <v>0.51224999999999998</v>
      </c>
      <c r="S815" s="251">
        <v>0</v>
      </c>
      <c r="T815" s="252">
        <f>S815*H815</f>
        <v>0</v>
      </c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R815" s="253" t="s">
        <v>344</v>
      </c>
      <c r="AT815" s="253" t="s">
        <v>253</v>
      </c>
      <c r="AU815" s="253" t="s">
        <v>86</v>
      </c>
      <c r="AY815" s="18" t="s">
        <v>251</v>
      </c>
      <c r="BE815" s="254">
        <f>IF(N815="základní",J815,0)</f>
        <v>0</v>
      </c>
      <c r="BF815" s="254">
        <f>IF(N815="snížená",J815,0)</f>
        <v>0</v>
      </c>
      <c r="BG815" s="254">
        <f>IF(N815="zákl. přenesená",J815,0)</f>
        <v>0</v>
      </c>
      <c r="BH815" s="254">
        <f>IF(N815="sníž. přenesená",J815,0)</f>
        <v>0</v>
      </c>
      <c r="BI815" s="254">
        <f>IF(N815="nulová",J815,0)</f>
        <v>0</v>
      </c>
      <c r="BJ815" s="18" t="s">
        <v>84</v>
      </c>
      <c r="BK815" s="254">
        <f>ROUND(I815*H815,2)</f>
        <v>0</v>
      </c>
      <c r="BL815" s="18" t="s">
        <v>344</v>
      </c>
      <c r="BM815" s="253" t="s">
        <v>1178</v>
      </c>
    </row>
    <row r="816" s="2" customFormat="1">
      <c r="A816" s="39"/>
      <c r="B816" s="40"/>
      <c r="C816" s="41"/>
      <c r="D816" s="257" t="s">
        <v>863</v>
      </c>
      <c r="E816" s="41"/>
      <c r="F816" s="308" t="s">
        <v>1088</v>
      </c>
      <c r="G816" s="41"/>
      <c r="H816" s="41"/>
      <c r="I816" s="211"/>
      <c r="J816" s="41"/>
      <c r="K816" s="41"/>
      <c r="L816" s="45"/>
      <c r="M816" s="309"/>
      <c r="N816" s="310"/>
      <c r="O816" s="92"/>
      <c r="P816" s="92"/>
      <c r="Q816" s="92"/>
      <c r="R816" s="92"/>
      <c r="S816" s="92"/>
      <c r="T816" s="93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T816" s="18" t="s">
        <v>863</v>
      </c>
      <c r="AU816" s="18" t="s">
        <v>86</v>
      </c>
    </row>
    <row r="817" s="13" customFormat="1">
      <c r="A817" s="13"/>
      <c r="B817" s="255"/>
      <c r="C817" s="256"/>
      <c r="D817" s="257" t="s">
        <v>260</v>
      </c>
      <c r="E817" s="258" t="s">
        <v>1</v>
      </c>
      <c r="F817" s="259" t="s">
        <v>1089</v>
      </c>
      <c r="G817" s="256"/>
      <c r="H817" s="258" t="s">
        <v>1</v>
      </c>
      <c r="I817" s="260"/>
      <c r="J817" s="256"/>
      <c r="K817" s="256"/>
      <c r="L817" s="261"/>
      <c r="M817" s="262"/>
      <c r="N817" s="263"/>
      <c r="O817" s="263"/>
      <c r="P817" s="263"/>
      <c r="Q817" s="263"/>
      <c r="R817" s="263"/>
      <c r="S817" s="263"/>
      <c r="T817" s="264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65" t="s">
        <v>260</v>
      </c>
      <c r="AU817" s="265" t="s">
        <v>86</v>
      </c>
      <c r="AV817" s="13" t="s">
        <v>84</v>
      </c>
      <c r="AW817" s="13" t="s">
        <v>31</v>
      </c>
      <c r="AX817" s="13" t="s">
        <v>76</v>
      </c>
      <c r="AY817" s="265" t="s">
        <v>251</v>
      </c>
    </row>
    <row r="818" s="13" customFormat="1">
      <c r="A818" s="13"/>
      <c r="B818" s="255"/>
      <c r="C818" s="256"/>
      <c r="D818" s="257" t="s">
        <v>260</v>
      </c>
      <c r="E818" s="258" t="s">
        <v>1</v>
      </c>
      <c r="F818" s="259" t="s">
        <v>1090</v>
      </c>
      <c r="G818" s="256"/>
      <c r="H818" s="258" t="s">
        <v>1</v>
      </c>
      <c r="I818" s="260"/>
      <c r="J818" s="256"/>
      <c r="K818" s="256"/>
      <c r="L818" s="261"/>
      <c r="M818" s="262"/>
      <c r="N818" s="263"/>
      <c r="O818" s="263"/>
      <c r="P818" s="263"/>
      <c r="Q818" s="263"/>
      <c r="R818" s="263"/>
      <c r="S818" s="263"/>
      <c r="T818" s="264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65" t="s">
        <v>260</v>
      </c>
      <c r="AU818" s="265" t="s">
        <v>86</v>
      </c>
      <c r="AV818" s="13" t="s">
        <v>84</v>
      </c>
      <c r="AW818" s="13" t="s">
        <v>31</v>
      </c>
      <c r="AX818" s="13" t="s">
        <v>76</v>
      </c>
      <c r="AY818" s="265" t="s">
        <v>251</v>
      </c>
    </row>
    <row r="819" s="13" customFormat="1">
      <c r="A819" s="13"/>
      <c r="B819" s="255"/>
      <c r="C819" s="256"/>
      <c r="D819" s="257" t="s">
        <v>260</v>
      </c>
      <c r="E819" s="258" t="s">
        <v>1</v>
      </c>
      <c r="F819" s="259" t="s">
        <v>1179</v>
      </c>
      <c r="G819" s="256"/>
      <c r="H819" s="258" t="s">
        <v>1</v>
      </c>
      <c r="I819" s="260"/>
      <c r="J819" s="256"/>
      <c r="K819" s="256"/>
      <c r="L819" s="261"/>
      <c r="M819" s="262"/>
      <c r="N819" s="263"/>
      <c r="O819" s="263"/>
      <c r="P819" s="263"/>
      <c r="Q819" s="263"/>
      <c r="R819" s="263"/>
      <c r="S819" s="263"/>
      <c r="T819" s="264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65" t="s">
        <v>260</v>
      </c>
      <c r="AU819" s="265" t="s">
        <v>86</v>
      </c>
      <c r="AV819" s="13" t="s">
        <v>84</v>
      </c>
      <c r="AW819" s="13" t="s">
        <v>31</v>
      </c>
      <c r="AX819" s="13" t="s">
        <v>76</v>
      </c>
      <c r="AY819" s="265" t="s">
        <v>251</v>
      </c>
    </row>
    <row r="820" s="14" customFormat="1">
      <c r="A820" s="14"/>
      <c r="B820" s="266"/>
      <c r="C820" s="267"/>
      <c r="D820" s="257" t="s">
        <v>260</v>
      </c>
      <c r="E820" s="268" t="s">
        <v>1</v>
      </c>
      <c r="F820" s="269" t="s">
        <v>1180</v>
      </c>
      <c r="G820" s="267"/>
      <c r="H820" s="270">
        <v>1540.5</v>
      </c>
      <c r="I820" s="271"/>
      <c r="J820" s="267"/>
      <c r="K820" s="267"/>
      <c r="L820" s="272"/>
      <c r="M820" s="273"/>
      <c r="N820" s="274"/>
      <c r="O820" s="274"/>
      <c r="P820" s="274"/>
      <c r="Q820" s="274"/>
      <c r="R820" s="274"/>
      <c r="S820" s="274"/>
      <c r="T820" s="275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76" t="s">
        <v>260</v>
      </c>
      <c r="AU820" s="276" t="s">
        <v>86</v>
      </c>
      <c r="AV820" s="14" t="s">
        <v>86</v>
      </c>
      <c r="AW820" s="14" t="s">
        <v>31</v>
      </c>
      <c r="AX820" s="14" t="s">
        <v>76</v>
      </c>
      <c r="AY820" s="276" t="s">
        <v>251</v>
      </c>
    </row>
    <row r="821" s="14" customFormat="1">
      <c r="A821" s="14"/>
      <c r="B821" s="266"/>
      <c r="C821" s="267"/>
      <c r="D821" s="257" t="s">
        <v>260</v>
      </c>
      <c r="E821" s="268" t="s">
        <v>1</v>
      </c>
      <c r="F821" s="269" t="s">
        <v>1181</v>
      </c>
      <c r="G821" s="267"/>
      <c r="H821" s="270">
        <v>167</v>
      </c>
      <c r="I821" s="271"/>
      <c r="J821" s="267"/>
      <c r="K821" s="267"/>
      <c r="L821" s="272"/>
      <c r="M821" s="273"/>
      <c r="N821" s="274"/>
      <c r="O821" s="274"/>
      <c r="P821" s="274"/>
      <c r="Q821" s="274"/>
      <c r="R821" s="274"/>
      <c r="S821" s="274"/>
      <c r="T821" s="275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76" t="s">
        <v>260</v>
      </c>
      <c r="AU821" s="276" t="s">
        <v>86</v>
      </c>
      <c r="AV821" s="14" t="s">
        <v>86</v>
      </c>
      <c r="AW821" s="14" t="s">
        <v>31</v>
      </c>
      <c r="AX821" s="14" t="s">
        <v>76</v>
      </c>
      <c r="AY821" s="276" t="s">
        <v>251</v>
      </c>
    </row>
    <row r="822" s="15" customFormat="1">
      <c r="A822" s="15"/>
      <c r="B822" s="277"/>
      <c r="C822" s="278"/>
      <c r="D822" s="257" t="s">
        <v>260</v>
      </c>
      <c r="E822" s="279" t="s">
        <v>1</v>
      </c>
      <c r="F822" s="280" t="s">
        <v>264</v>
      </c>
      <c r="G822" s="278"/>
      <c r="H822" s="281">
        <v>1707.5</v>
      </c>
      <c r="I822" s="282"/>
      <c r="J822" s="278"/>
      <c r="K822" s="278"/>
      <c r="L822" s="283"/>
      <c r="M822" s="284"/>
      <c r="N822" s="285"/>
      <c r="O822" s="285"/>
      <c r="P822" s="285"/>
      <c r="Q822" s="285"/>
      <c r="R822" s="285"/>
      <c r="S822" s="285"/>
      <c r="T822" s="286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T822" s="287" t="s">
        <v>260</v>
      </c>
      <c r="AU822" s="287" t="s">
        <v>86</v>
      </c>
      <c r="AV822" s="15" t="s">
        <v>258</v>
      </c>
      <c r="AW822" s="15" t="s">
        <v>31</v>
      </c>
      <c r="AX822" s="15" t="s">
        <v>84</v>
      </c>
      <c r="AY822" s="287" t="s">
        <v>251</v>
      </c>
    </row>
    <row r="823" s="2" customFormat="1" ht="14.4" customHeight="1">
      <c r="A823" s="39"/>
      <c r="B823" s="40"/>
      <c r="C823" s="288" t="s">
        <v>1182</v>
      </c>
      <c r="D823" s="288" t="s">
        <v>295</v>
      </c>
      <c r="E823" s="289" t="s">
        <v>1183</v>
      </c>
      <c r="F823" s="290" t="s">
        <v>1184</v>
      </c>
      <c r="G823" s="291" t="s">
        <v>149</v>
      </c>
      <c r="H823" s="292">
        <v>1792.8800000000001</v>
      </c>
      <c r="I823" s="293"/>
      <c r="J823" s="292">
        <f>ROUND(I823*H823,2)</f>
        <v>0</v>
      </c>
      <c r="K823" s="290" t="s">
        <v>257</v>
      </c>
      <c r="L823" s="294"/>
      <c r="M823" s="295" t="s">
        <v>1</v>
      </c>
      <c r="N823" s="296" t="s">
        <v>41</v>
      </c>
      <c r="O823" s="92"/>
      <c r="P823" s="251">
        <f>O823*H823</f>
        <v>0</v>
      </c>
      <c r="Q823" s="251">
        <v>0.0016800000000000001</v>
      </c>
      <c r="R823" s="251">
        <f>Q823*H823</f>
        <v>3.0120384000000002</v>
      </c>
      <c r="S823" s="251">
        <v>0</v>
      </c>
      <c r="T823" s="252">
        <f>S823*H823</f>
        <v>0</v>
      </c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R823" s="253" t="s">
        <v>447</v>
      </c>
      <c r="AT823" s="253" t="s">
        <v>295</v>
      </c>
      <c r="AU823" s="253" t="s">
        <v>86</v>
      </c>
      <c r="AY823" s="18" t="s">
        <v>251</v>
      </c>
      <c r="BE823" s="254">
        <f>IF(N823="základní",J823,0)</f>
        <v>0</v>
      </c>
      <c r="BF823" s="254">
        <f>IF(N823="snížená",J823,0)</f>
        <v>0</v>
      </c>
      <c r="BG823" s="254">
        <f>IF(N823="zákl. přenesená",J823,0)</f>
        <v>0</v>
      </c>
      <c r="BH823" s="254">
        <f>IF(N823="sníž. přenesená",J823,0)</f>
        <v>0</v>
      </c>
      <c r="BI823" s="254">
        <f>IF(N823="nulová",J823,0)</f>
        <v>0</v>
      </c>
      <c r="BJ823" s="18" t="s">
        <v>84</v>
      </c>
      <c r="BK823" s="254">
        <f>ROUND(I823*H823,2)</f>
        <v>0</v>
      </c>
      <c r="BL823" s="18" t="s">
        <v>344</v>
      </c>
      <c r="BM823" s="253" t="s">
        <v>1185</v>
      </c>
    </row>
    <row r="824" s="14" customFormat="1">
      <c r="A824" s="14"/>
      <c r="B824" s="266"/>
      <c r="C824" s="267"/>
      <c r="D824" s="257" t="s">
        <v>260</v>
      </c>
      <c r="E824" s="267"/>
      <c r="F824" s="269" t="s">
        <v>1186</v>
      </c>
      <c r="G824" s="267"/>
      <c r="H824" s="270">
        <v>1792.8800000000001</v>
      </c>
      <c r="I824" s="271"/>
      <c r="J824" s="267"/>
      <c r="K824" s="267"/>
      <c r="L824" s="272"/>
      <c r="M824" s="273"/>
      <c r="N824" s="274"/>
      <c r="O824" s="274"/>
      <c r="P824" s="274"/>
      <c r="Q824" s="274"/>
      <c r="R824" s="274"/>
      <c r="S824" s="274"/>
      <c r="T824" s="275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76" t="s">
        <v>260</v>
      </c>
      <c r="AU824" s="276" t="s">
        <v>86</v>
      </c>
      <c r="AV824" s="14" t="s">
        <v>86</v>
      </c>
      <c r="AW824" s="14" t="s">
        <v>4</v>
      </c>
      <c r="AX824" s="14" t="s">
        <v>84</v>
      </c>
      <c r="AY824" s="276" t="s">
        <v>251</v>
      </c>
    </row>
    <row r="825" s="2" customFormat="1" ht="14.4" customHeight="1">
      <c r="A825" s="39"/>
      <c r="B825" s="40"/>
      <c r="C825" s="243" t="s">
        <v>1187</v>
      </c>
      <c r="D825" s="243" t="s">
        <v>253</v>
      </c>
      <c r="E825" s="244" t="s">
        <v>1188</v>
      </c>
      <c r="F825" s="245" t="s">
        <v>1189</v>
      </c>
      <c r="G825" s="246" t="s">
        <v>149</v>
      </c>
      <c r="H825" s="247">
        <v>43</v>
      </c>
      <c r="I825" s="248"/>
      <c r="J825" s="247">
        <f>ROUND(I825*H825,2)</f>
        <v>0</v>
      </c>
      <c r="K825" s="245" t="s">
        <v>257</v>
      </c>
      <c r="L825" s="45"/>
      <c r="M825" s="249" t="s">
        <v>1</v>
      </c>
      <c r="N825" s="250" t="s">
        <v>41</v>
      </c>
      <c r="O825" s="92"/>
      <c r="P825" s="251">
        <f>O825*H825</f>
        <v>0</v>
      </c>
      <c r="Q825" s="251">
        <v>0.0041799999999999997</v>
      </c>
      <c r="R825" s="251">
        <f>Q825*H825</f>
        <v>0.17973999999999998</v>
      </c>
      <c r="S825" s="251">
        <v>0</v>
      </c>
      <c r="T825" s="252">
        <f>S825*H825</f>
        <v>0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253" t="s">
        <v>344</v>
      </c>
      <c r="AT825" s="253" t="s">
        <v>253</v>
      </c>
      <c r="AU825" s="253" t="s">
        <v>86</v>
      </c>
      <c r="AY825" s="18" t="s">
        <v>251</v>
      </c>
      <c r="BE825" s="254">
        <f>IF(N825="základní",J825,0)</f>
        <v>0</v>
      </c>
      <c r="BF825" s="254">
        <f>IF(N825="snížená",J825,0)</f>
        <v>0</v>
      </c>
      <c r="BG825" s="254">
        <f>IF(N825="zákl. přenesená",J825,0)</f>
        <v>0</v>
      </c>
      <c r="BH825" s="254">
        <f>IF(N825="sníž. přenesená",J825,0)</f>
        <v>0</v>
      </c>
      <c r="BI825" s="254">
        <f>IF(N825="nulová",J825,0)</f>
        <v>0</v>
      </c>
      <c r="BJ825" s="18" t="s">
        <v>84</v>
      </c>
      <c r="BK825" s="254">
        <f>ROUND(I825*H825,2)</f>
        <v>0</v>
      </c>
      <c r="BL825" s="18" t="s">
        <v>344</v>
      </c>
      <c r="BM825" s="253" t="s">
        <v>1190</v>
      </c>
    </row>
    <row r="826" s="2" customFormat="1">
      <c r="A826" s="39"/>
      <c r="B826" s="40"/>
      <c r="C826" s="41"/>
      <c r="D826" s="257" t="s">
        <v>863</v>
      </c>
      <c r="E826" s="41"/>
      <c r="F826" s="308" t="s">
        <v>1088</v>
      </c>
      <c r="G826" s="41"/>
      <c r="H826" s="41"/>
      <c r="I826" s="211"/>
      <c r="J826" s="41"/>
      <c r="K826" s="41"/>
      <c r="L826" s="45"/>
      <c r="M826" s="309"/>
      <c r="N826" s="310"/>
      <c r="O826" s="92"/>
      <c r="P826" s="92"/>
      <c r="Q826" s="92"/>
      <c r="R826" s="92"/>
      <c r="S826" s="92"/>
      <c r="T826" s="93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T826" s="18" t="s">
        <v>863</v>
      </c>
      <c r="AU826" s="18" t="s">
        <v>86</v>
      </c>
    </row>
    <row r="827" s="13" customFormat="1">
      <c r="A827" s="13"/>
      <c r="B827" s="255"/>
      <c r="C827" s="256"/>
      <c r="D827" s="257" t="s">
        <v>260</v>
      </c>
      <c r="E827" s="258" t="s">
        <v>1</v>
      </c>
      <c r="F827" s="259" t="s">
        <v>1089</v>
      </c>
      <c r="G827" s="256"/>
      <c r="H827" s="258" t="s">
        <v>1</v>
      </c>
      <c r="I827" s="260"/>
      <c r="J827" s="256"/>
      <c r="K827" s="256"/>
      <c r="L827" s="261"/>
      <c r="M827" s="262"/>
      <c r="N827" s="263"/>
      <c r="O827" s="263"/>
      <c r="P827" s="263"/>
      <c r="Q827" s="263"/>
      <c r="R827" s="263"/>
      <c r="S827" s="263"/>
      <c r="T827" s="264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65" t="s">
        <v>260</v>
      </c>
      <c r="AU827" s="265" t="s">
        <v>86</v>
      </c>
      <c r="AV827" s="13" t="s">
        <v>84</v>
      </c>
      <c r="AW827" s="13" t="s">
        <v>31</v>
      </c>
      <c r="AX827" s="13" t="s">
        <v>76</v>
      </c>
      <c r="AY827" s="265" t="s">
        <v>251</v>
      </c>
    </row>
    <row r="828" s="13" customFormat="1">
      <c r="A828" s="13"/>
      <c r="B828" s="255"/>
      <c r="C828" s="256"/>
      <c r="D828" s="257" t="s">
        <v>260</v>
      </c>
      <c r="E828" s="258" t="s">
        <v>1</v>
      </c>
      <c r="F828" s="259" t="s">
        <v>1090</v>
      </c>
      <c r="G828" s="256"/>
      <c r="H828" s="258" t="s">
        <v>1</v>
      </c>
      <c r="I828" s="260"/>
      <c r="J828" s="256"/>
      <c r="K828" s="256"/>
      <c r="L828" s="261"/>
      <c r="M828" s="262"/>
      <c r="N828" s="263"/>
      <c r="O828" s="263"/>
      <c r="P828" s="263"/>
      <c r="Q828" s="263"/>
      <c r="R828" s="263"/>
      <c r="S828" s="263"/>
      <c r="T828" s="264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65" t="s">
        <v>260</v>
      </c>
      <c r="AU828" s="265" t="s">
        <v>86</v>
      </c>
      <c r="AV828" s="13" t="s">
        <v>84</v>
      </c>
      <c r="AW828" s="13" t="s">
        <v>31</v>
      </c>
      <c r="AX828" s="13" t="s">
        <v>76</v>
      </c>
      <c r="AY828" s="265" t="s">
        <v>251</v>
      </c>
    </row>
    <row r="829" s="13" customFormat="1">
      <c r="A829" s="13"/>
      <c r="B829" s="255"/>
      <c r="C829" s="256"/>
      <c r="D829" s="257" t="s">
        <v>260</v>
      </c>
      <c r="E829" s="258" t="s">
        <v>1</v>
      </c>
      <c r="F829" s="259" t="s">
        <v>1191</v>
      </c>
      <c r="G829" s="256"/>
      <c r="H829" s="258" t="s">
        <v>1</v>
      </c>
      <c r="I829" s="260"/>
      <c r="J829" s="256"/>
      <c r="K829" s="256"/>
      <c r="L829" s="261"/>
      <c r="M829" s="262"/>
      <c r="N829" s="263"/>
      <c r="O829" s="263"/>
      <c r="P829" s="263"/>
      <c r="Q829" s="263"/>
      <c r="R829" s="263"/>
      <c r="S829" s="263"/>
      <c r="T829" s="264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65" t="s">
        <v>260</v>
      </c>
      <c r="AU829" s="265" t="s">
        <v>86</v>
      </c>
      <c r="AV829" s="13" t="s">
        <v>84</v>
      </c>
      <c r="AW829" s="13" t="s">
        <v>31</v>
      </c>
      <c r="AX829" s="13" t="s">
        <v>76</v>
      </c>
      <c r="AY829" s="265" t="s">
        <v>251</v>
      </c>
    </row>
    <row r="830" s="14" customFormat="1">
      <c r="A830" s="14"/>
      <c r="B830" s="266"/>
      <c r="C830" s="267"/>
      <c r="D830" s="257" t="s">
        <v>260</v>
      </c>
      <c r="E830" s="268" t="s">
        <v>1</v>
      </c>
      <c r="F830" s="269" t="s">
        <v>1192</v>
      </c>
      <c r="G830" s="267"/>
      <c r="H830" s="270">
        <v>6.7199999999999998</v>
      </c>
      <c r="I830" s="271"/>
      <c r="J830" s="267"/>
      <c r="K830" s="267"/>
      <c r="L830" s="272"/>
      <c r="M830" s="273"/>
      <c r="N830" s="274"/>
      <c r="O830" s="274"/>
      <c r="P830" s="274"/>
      <c r="Q830" s="274"/>
      <c r="R830" s="274"/>
      <c r="S830" s="274"/>
      <c r="T830" s="275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76" t="s">
        <v>260</v>
      </c>
      <c r="AU830" s="276" t="s">
        <v>86</v>
      </c>
      <c r="AV830" s="14" t="s">
        <v>86</v>
      </c>
      <c r="AW830" s="14" t="s">
        <v>31</v>
      </c>
      <c r="AX830" s="14" t="s">
        <v>76</v>
      </c>
      <c r="AY830" s="276" t="s">
        <v>251</v>
      </c>
    </row>
    <row r="831" s="13" customFormat="1">
      <c r="A831" s="13"/>
      <c r="B831" s="255"/>
      <c r="C831" s="256"/>
      <c r="D831" s="257" t="s">
        <v>260</v>
      </c>
      <c r="E831" s="258" t="s">
        <v>1</v>
      </c>
      <c r="F831" s="259" t="s">
        <v>1193</v>
      </c>
      <c r="G831" s="256"/>
      <c r="H831" s="258" t="s">
        <v>1</v>
      </c>
      <c r="I831" s="260"/>
      <c r="J831" s="256"/>
      <c r="K831" s="256"/>
      <c r="L831" s="261"/>
      <c r="M831" s="262"/>
      <c r="N831" s="263"/>
      <c r="O831" s="263"/>
      <c r="P831" s="263"/>
      <c r="Q831" s="263"/>
      <c r="R831" s="263"/>
      <c r="S831" s="263"/>
      <c r="T831" s="264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65" t="s">
        <v>260</v>
      </c>
      <c r="AU831" s="265" t="s">
        <v>86</v>
      </c>
      <c r="AV831" s="13" t="s">
        <v>84</v>
      </c>
      <c r="AW831" s="13" t="s">
        <v>31</v>
      </c>
      <c r="AX831" s="13" t="s">
        <v>76</v>
      </c>
      <c r="AY831" s="265" t="s">
        <v>251</v>
      </c>
    </row>
    <row r="832" s="14" customFormat="1">
      <c r="A832" s="14"/>
      <c r="B832" s="266"/>
      <c r="C832" s="267"/>
      <c r="D832" s="257" t="s">
        <v>260</v>
      </c>
      <c r="E832" s="268" t="s">
        <v>1</v>
      </c>
      <c r="F832" s="269" t="s">
        <v>1194</v>
      </c>
      <c r="G832" s="267"/>
      <c r="H832" s="270">
        <v>36.200000000000003</v>
      </c>
      <c r="I832" s="271"/>
      <c r="J832" s="267"/>
      <c r="K832" s="267"/>
      <c r="L832" s="272"/>
      <c r="M832" s="273"/>
      <c r="N832" s="274"/>
      <c r="O832" s="274"/>
      <c r="P832" s="274"/>
      <c r="Q832" s="274"/>
      <c r="R832" s="274"/>
      <c r="S832" s="274"/>
      <c r="T832" s="275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76" t="s">
        <v>260</v>
      </c>
      <c r="AU832" s="276" t="s">
        <v>86</v>
      </c>
      <c r="AV832" s="14" t="s">
        <v>86</v>
      </c>
      <c r="AW832" s="14" t="s">
        <v>31</v>
      </c>
      <c r="AX832" s="14" t="s">
        <v>76</v>
      </c>
      <c r="AY832" s="276" t="s">
        <v>251</v>
      </c>
    </row>
    <row r="833" s="14" customFormat="1">
      <c r="A833" s="14"/>
      <c r="B833" s="266"/>
      <c r="C833" s="267"/>
      <c r="D833" s="257" t="s">
        <v>260</v>
      </c>
      <c r="E833" s="268" t="s">
        <v>1</v>
      </c>
      <c r="F833" s="269" t="s">
        <v>1195</v>
      </c>
      <c r="G833" s="267"/>
      <c r="H833" s="270">
        <v>0.080000000000000002</v>
      </c>
      <c r="I833" s="271"/>
      <c r="J833" s="267"/>
      <c r="K833" s="267"/>
      <c r="L833" s="272"/>
      <c r="M833" s="273"/>
      <c r="N833" s="274"/>
      <c r="O833" s="274"/>
      <c r="P833" s="274"/>
      <c r="Q833" s="274"/>
      <c r="R833" s="274"/>
      <c r="S833" s="274"/>
      <c r="T833" s="275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76" t="s">
        <v>260</v>
      </c>
      <c r="AU833" s="276" t="s">
        <v>86</v>
      </c>
      <c r="AV833" s="14" t="s">
        <v>86</v>
      </c>
      <c r="AW833" s="14" t="s">
        <v>31</v>
      </c>
      <c r="AX833" s="14" t="s">
        <v>76</v>
      </c>
      <c r="AY833" s="276" t="s">
        <v>251</v>
      </c>
    </row>
    <row r="834" s="15" customFormat="1">
      <c r="A834" s="15"/>
      <c r="B834" s="277"/>
      <c r="C834" s="278"/>
      <c r="D834" s="257" t="s">
        <v>260</v>
      </c>
      <c r="E834" s="279" t="s">
        <v>1</v>
      </c>
      <c r="F834" s="280" t="s">
        <v>264</v>
      </c>
      <c r="G834" s="278"/>
      <c r="H834" s="281">
        <v>43</v>
      </c>
      <c r="I834" s="282"/>
      <c r="J834" s="278"/>
      <c r="K834" s="278"/>
      <c r="L834" s="283"/>
      <c r="M834" s="284"/>
      <c r="N834" s="285"/>
      <c r="O834" s="285"/>
      <c r="P834" s="285"/>
      <c r="Q834" s="285"/>
      <c r="R834" s="285"/>
      <c r="S834" s="285"/>
      <c r="T834" s="286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87" t="s">
        <v>260</v>
      </c>
      <c r="AU834" s="287" t="s">
        <v>86</v>
      </c>
      <c r="AV834" s="15" t="s">
        <v>258</v>
      </c>
      <c r="AW834" s="15" t="s">
        <v>31</v>
      </c>
      <c r="AX834" s="15" t="s">
        <v>84</v>
      </c>
      <c r="AY834" s="287" t="s">
        <v>251</v>
      </c>
    </row>
    <row r="835" s="2" customFormat="1" ht="14.4" customHeight="1">
      <c r="A835" s="39"/>
      <c r="B835" s="40"/>
      <c r="C835" s="288" t="s">
        <v>1196</v>
      </c>
      <c r="D835" s="288" t="s">
        <v>295</v>
      </c>
      <c r="E835" s="289" t="s">
        <v>1197</v>
      </c>
      <c r="F835" s="290" t="s">
        <v>1198</v>
      </c>
      <c r="G835" s="291" t="s">
        <v>149</v>
      </c>
      <c r="H835" s="292">
        <v>47.299999999999997</v>
      </c>
      <c r="I835" s="293"/>
      <c r="J835" s="292">
        <f>ROUND(I835*H835,2)</f>
        <v>0</v>
      </c>
      <c r="K835" s="290" t="s">
        <v>1</v>
      </c>
      <c r="L835" s="294"/>
      <c r="M835" s="295" t="s">
        <v>1</v>
      </c>
      <c r="N835" s="296" t="s">
        <v>41</v>
      </c>
      <c r="O835" s="92"/>
      <c r="P835" s="251">
        <f>O835*H835</f>
        <v>0</v>
      </c>
      <c r="Q835" s="251">
        <v>0</v>
      </c>
      <c r="R835" s="251">
        <f>Q835*H835</f>
        <v>0</v>
      </c>
      <c r="S835" s="251">
        <v>0</v>
      </c>
      <c r="T835" s="252">
        <f>S835*H835</f>
        <v>0</v>
      </c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R835" s="253" t="s">
        <v>447</v>
      </c>
      <c r="AT835" s="253" t="s">
        <v>295</v>
      </c>
      <c r="AU835" s="253" t="s">
        <v>86</v>
      </c>
      <c r="AY835" s="18" t="s">
        <v>251</v>
      </c>
      <c r="BE835" s="254">
        <f>IF(N835="základní",J835,0)</f>
        <v>0</v>
      </c>
      <c r="BF835" s="254">
        <f>IF(N835="snížená",J835,0)</f>
        <v>0</v>
      </c>
      <c r="BG835" s="254">
        <f>IF(N835="zákl. přenesená",J835,0)</f>
        <v>0</v>
      </c>
      <c r="BH835" s="254">
        <f>IF(N835="sníž. přenesená",J835,0)</f>
        <v>0</v>
      </c>
      <c r="BI835" s="254">
        <f>IF(N835="nulová",J835,0)</f>
        <v>0</v>
      </c>
      <c r="BJ835" s="18" t="s">
        <v>84</v>
      </c>
      <c r="BK835" s="254">
        <f>ROUND(I835*H835,2)</f>
        <v>0</v>
      </c>
      <c r="BL835" s="18" t="s">
        <v>344</v>
      </c>
      <c r="BM835" s="253" t="s">
        <v>1199</v>
      </c>
    </row>
    <row r="836" s="14" customFormat="1">
      <c r="A836" s="14"/>
      <c r="B836" s="266"/>
      <c r="C836" s="267"/>
      <c r="D836" s="257" t="s">
        <v>260</v>
      </c>
      <c r="E836" s="268" t="s">
        <v>1</v>
      </c>
      <c r="F836" s="269" t="s">
        <v>1200</v>
      </c>
      <c r="G836" s="267"/>
      <c r="H836" s="270">
        <v>47.299999999999997</v>
      </c>
      <c r="I836" s="271"/>
      <c r="J836" s="267"/>
      <c r="K836" s="267"/>
      <c r="L836" s="272"/>
      <c r="M836" s="273"/>
      <c r="N836" s="274"/>
      <c r="O836" s="274"/>
      <c r="P836" s="274"/>
      <c r="Q836" s="274"/>
      <c r="R836" s="274"/>
      <c r="S836" s="274"/>
      <c r="T836" s="275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76" t="s">
        <v>260</v>
      </c>
      <c r="AU836" s="276" t="s">
        <v>86</v>
      </c>
      <c r="AV836" s="14" t="s">
        <v>86</v>
      </c>
      <c r="AW836" s="14" t="s">
        <v>31</v>
      </c>
      <c r="AX836" s="14" t="s">
        <v>76</v>
      </c>
      <c r="AY836" s="276" t="s">
        <v>251</v>
      </c>
    </row>
    <row r="837" s="15" customFormat="1">
      <c r="A837" s="15"/>
      <c r="B837" s="277"/>
      <c r="C837" s="278"/>
      <c r="D837" s="257" t="s">
        <v>260</v>
      </c>
      <c r="E837" s="279" t="s">
        <v>1</v>
      </c>
      <c r="F837" s="280" t="s">
        <v>264</v>
      </c>
      <c r="G837" s="278"/>
      <c r="H837" s="281">
        <v>47.299999999999997</v>
      </c>
      <c r="I837" s="282"/>
      <c r="J837" s="278"/>
      <c r="K837" s="278"/>
      <c r="L837" s="283"/>
      <c r="M837" s="284"/>
      <c r="N837" s="285"/>
      <c r="O837" s="285"/>
      <c r="P837" s="285"/>
      <c r="Q837" s="285"/>
      <c r="R837" s="285"/>
      <c r="S837" s="285"/>
      <c r="T837" s="286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T837" s="287" t="s">
        <v>260</v>
      </c>
      <c r="AU837" s="287" t="s">
        <v>86</v>
      </c>
      <c r="AV837" s="15" t="s">
        <v>258</v>
      </c>
      <c r="AW837" s="15" t="s">
        <v>31</v>
      </c>
      <c r="AX837" s="15" t="s">
        <v>84</v>
      </c>
      <c r="AY837" s="287" t="s">
        <v>251</v>
      </c>
    </row>
    <row r="838" s="2" customFormat="1" ht="14.4" customHeight="1">
      <c r="A838" s="39"/>
      <c r="B838" s="40"/>
      <c r="C838" s="243" t="s">
        <v>1201</v>
      </c>
      <c r="D838" s="243" t="s">
        <v>253</v>
      </c>
      <c r="E838" s="244" t="s">
        <v>1202</v>
      </c>
      <c r="F838" s="245" t="s">
        <v>1203</v>
      </c>
      <c r="G838" s="246" t="s">
        <v>277</v>
      </c>
      <c r="H838" s="247">
        <v>3.7000000000000002</v>
      </c>
      <c r="I838" s="248"/>
      <c r="J838" s="247">
        <f>ROUND(I838*H838,2)</f>
        <v>0</v>
      </c>
      <c r="K838" s="245" t="s">
        <v>257</v>
      </c>
      <c r="L838" s="45"/>
      <c r="M838" s="249" t="s">
        <v>1</v>
      </c>
      <c r="N838" s="250" t="s">
        <v>41</v>
      </c>
      <c r="O838" s="92"/>
      <c r="P838" s="251">
        <f>O838*H838</f>
        <v>0</v>
      </c>
      <c r="Q838" s="251">
        <v>0</v>
      </c>
      <c r="R838" s="251">
        <f>Q838*H838</f>
        <v>0</v>
      </c>
      <c r="S838" s="251">
        <v>0</v>
      </c>
      <c r="T838" s="252">
        <f>S838*H838</f>
        <v>0</v>
      </c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R838" s="253" t="s">
        <v>344</v>
      </c>
      <c r="AT838" s="253" t="s">
        <v>253</v>
      </c>
      <c r="AU838" s="253" t="s">
        <v>86</v>
      </c>
      <c r="AY838" s="18" t="s">
        <v>251</v>
      </c>
      <c r="BE838" s="254">
        <f>IF(N838="základní",J838,0)</f>
        <v>0</v>
      </c>
      <c r="BF838" s="254">
        <f>IF(N838="snížená",J838,0)</f>
        <v>0</v>
      </c>
      <c r="BG838" s="254">
        <f>IF(N838="zákl. přenesená",J838,0)</f>
        <v>0</v>
      </c>
      <c r="BH838" s="254">
        <f>IF(N838="sníž. přenesená",J838,0)</f>
        <v>0</v>
      </c>
      <c r="BI838" s="254">
        <f>IF(N838="nulová",J838,0)</f>
        <v>0</v>
      </c>
      <c r="BJ838" s="18" t="s">
        <v>84</v>
      </c>
      <c r="BK838" s="254">
        <f>ROUND(I838*H838,2)</f>
        <v>0</v>
      </c>
      <c r="BL838" s="18" t="s">
        <v>344</v>
      </c>
      <c r="BM838" s="253" t="s">
        <v>1204</v>
      </c>
    </row>
    <row r="839" s="12" customFormat="1" ht="22.8" customHeight="1">
      <c r="A839" s="12"/>
      <c r="B839" s="227"/>
      <c r="C839" s="228"/>
      <c r="D839" s="229" t="s">
        <v>75</v>
      </c>
      <c r="E839" s="241" t="s">
        <v>1205</v>
      </c>
      <c r="F839" s="241" t="s">
        <v>1206</v>
      </c>
      <c r="G839" s="228"/>
      <c r="H839" s="228"/>
      <c r="I839" s="231"/>
      <c r="J839" s="242">
        <f>BK839</f>
        <v>0</v>
      </c>
      <c r="K839" s="228"/>
      <c r="L839" s="233"/>
      <c r="M839" s="234"/>
      <c r="N839" s="235"/>
      <c r="O839" s="235"/>
      <c r="P839" s="236">
        <f>SUM(P840:P843)</f>
        <v>0</v>
      </c>
      <c r="Q839" s="235"/>
      <c r="R839" s="236">
        <f>SUM(R840:R843)</f>
        <v>0</v>
      </c>
      <c r="S839" s="235"/>
      <c r="T839" s="237">
        <f>SUM(T840:T843)</f>
        <v>0.00020000000000000001</v>
      </c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R839" s="238" t="s">
        <v>86</v>
      </c>
      <c r="AT839" s="239" t="s">
        <v>75</v>
      </c>
      <c r="AU839" s="239" t="s">
        <v>84</v>
      </c>
      <c r="AY839" s="238" t="s">
        <v>251</v>
      </c>
      <c r="BK839" s="240">
        <f>SUM(BK840:BK843)</f>
        <v>0</v>
      </c>
    </row>
    <row r="840" s="2" customFormat="1" ht="14.4" customHeight="1">
      <c r="A840" s="39"/>
      <c r="B840" s="40"/>
      <c r="C840" s="243" t="s">
        <v>1207</v>
      </c>
      <c r="D840" s="243" t="s">
        <v>253</v>
      </c>
      <c r="E840" s="244" t="s">
        <v>1208</v>
      </c>
      <c r="F840" s="245" t="s">
        <v>1209</v>
      </c>
      <c r="G840" s="246" t="s">
        <v>369</v>
      </c>
      <c r="H840" s="247">
        <v>2</v>
      </c>
      <c r="I840" s="248"/>
      <c r="J840" s="247">
        <f>ROUND(I840*H840,2)</f>
        <v>0</v>
      </c>
      <c r="K840" s="245" t="s">
        <v>257</v>
      </c>
      <c r="L840" s="45"/>
      <c r="M840" s="249" t="s">
        <v>1</v>
      </c>
      <c r="N840" s="250" t="s">
        <v>41</v>
      </c>
      <c r="O840" s="92"/>
      <c r="P840" s="251">
        <f>O840*H840</f>
        <v>0</v>
      </c>
      <c r="Q840" s="251">
        <v>0</v>
      </c>
      <c r="R840" s="251">
        <f>Q840*H840</f>
        <v>0</v>
      </c>
      <c r="S840" s="251">
        <v>0.00010000000000000001</v>
      </c>
      <c r="T840" s="252">
        <f>S840*H840</f>
        <v>0.00020000000000000001</v>
      </c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R840" s="253" t="s">
        <v>344</v>
      </c>
      <c r="AT840" s="253" t="s">
        <v>253</v>
      </c>
      <c r="AU840" s="253" t="s">
        <v>86</v>
      </c>
      <c r="AY840" s="18" t="s">
        <v>251</v>
      </c>
      <c r="BE840" s="254">
        <f>IF(N840="základní",J840,0)</f>
        <v>0</v>
      </c>
      <c r="BF840" s="254">
        <f>IF(N840="snížená",J840,0)</f>
        <v>0</v>
      </c>
      <c r="BG840" s="254">
        <f>IF(N840="zákl. přenesená",J840,0)</f>
        <v>0</v>
      </c>
      <c r="BH840" s="254">
        <f>IF(N840="sníž. přenesená",J840,0)</f>
        <v>0</v>
      </c>
      <c r="BI840" s="254">
        <f>IF(N840="nulová",J840,0)</f>
        <v>0</v>
      </c>
      <c r="BJ840" s="18" t="s">
        <v>84</v>
      </c>
      <c r="BK840" s="254">
        <f>ROUND(I840*H840,2)</f>
        <v>0</v>
      </c>
      <c r="BL840" s="18" t="s">
        <v>344</v>
      </c>
      <c r="BM840" s="253" t="s">
        <v>1210</v>
      </c>
    </row>
    <row r="841" s="13" customFormat="1">
      <c r="A841" s="13"/>
      <c r="B841" s="255"/>
      <c r="C841" s="256"/>
      <c r="D841" s="257" t="s">
        <v>260</v>
      </c>
      <c r="E841" s="258" t="s">
        <v>1</v>
      </c>
      <c r="F841" s="259" t="s">
        <v>881</v>
      </c>
      <c r="G841" s="256"/>
      <c r="H841" s="258" t="s">
        <v>1</v>
      </c>
      <c r="I841" s="260"/>
      <c r="J841" s="256"/>
      <c r="K841" s="256"/>
      <c r="L841" s="261"/>
      <c r="M841" s="262"/>
      <c r="N841" s="263"/>
      <c r="O841" s="263"/>
      <c r="P841" s="263"/>
      <c r="Q841" s="263"/>
      <c r="R841" s="263"/>
      <c r="S841" s="263"/>
      <c r="T841" s="264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65" t="s">
        <v>260</v>
      </c>
      <c r="AU841" s="265" t="s">
        <v>86</v>
      </c>
      <c r="AV841" s="13" t="s">
        <v>84</v>
      </c>
      <c r="AW841" s="13" t="s">
        <v>31</v>
      </c>
      <c r="AX841" s="13" t="s">
        <v>76</v>
      </c>
      <c r="AY841" s="265" t="s">
        <v>251</v>
      </c>
    </row>
    <row r="842" s="14" customFormat="1">
      <c r="A842" s="14"/>
      <c r="B842" s="266"/>
      <c r="C842" s="267"/>
      <c r="D842" s="257" t="s">
        <v>260</v>
      </c>
      <c r="E842" s="268" t="s">
        <v>1</v>
      </c>
      <c r="F842" s="269" t="s">
        <v>86</v>
      </c>
      <c r="G842" s="267"/>
      <c r="H842" s="270">
        <v>2</v>
      </c>
      <c r="I842" s="271"/>
      <c r="J842" s="267"/>
      <c r="K842" s="267"/>
      <c r="L842" s="272"/>
      <c r="M842" s="273"/>
      <c r="N842" s="274"/>
      <c r="O842" s="274"/>
      <c r="P842" s="274"/>
      <c r="Q842" s="274"/>
      <c r="R842" s="274"/>
      <c r="S842" s="274"/>
      <c r="T842" s="275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76" t="s">
        <v>260</v>
      </c>
      <c r="AU842" s="276" t="s">
        <v>86</v>
      </c>
      <c r="AV842" s="14" t="s">
        <v>86</v>
      </c>
      <c r="AW842" s="14" t="s">
        <v>31</v>
      </c>
      <c r="AX842" s="14" t="s">
        <v>76</v>
      </c>
      <c r="AY842" s="276" t="s">
        <v>251</v>
      </c>
    </row>
    <row r="843" s="15" customFormat="1">
      <c r="A843" s="15"/>
      <c r="B843" s="277"/>
      <c r="C843" s="278"/>
      <c r="D843" s="257" t="s">
        <v>260</v>
      </c>
      <c r="E843" s="279" t="s">
        <v>1</v>
      </c>
      <c r="F843" s="280" t="s">
        <v>264</v>
      </c>
      <c r="G843" s="278"/>
      <c r="H843" s="281">
        <v>2</v>
      </c>
      <c r="I843" s="282"/>
      <c r="J843" s="278"/>
      <c r="K843" s="278"/>
      <c r="L843" s="283"/>
      <c r="M843" s="284"/>
      <c r="N843" s="285"/>
      <c r="O843" s="285"/>
      <c r="P843" s="285"/>
      <c r="Q843" s="285"/>
      <c r="R843" s="285"/>
      <c r="S843" s="285"/>
      <c r="T843" s="286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T843" s="287" t="s">
        <v>260</v>
      </c>
      <c r="AU843" s="287" t="s">
        <v>86</v>
      </c>
      <c r="AV843" s="15" t="s">
        <v>258</v>
      </c>
      <c r="AW843" s="15" t="s">
        <v>31</v>
      </c>
      <c r="AX843" s="15" t="s">
        <v>84</v>
      </c>
      <c r="AY843" s="287" t="s">
        <v>251</v>
      </c>
    </row>
    <row r="844" s="12" customFormat="1" ht="22.8" customHeight="1">
      <c r="A844" s="12"/>
      <c r="B844" s="227"/>
      <c r="C844" s="228"/>
      <c r="D844" s="229" t="s">
        <v>75</v>
      </c>
      <c r="E844" s="241" t="s">
        <v>1211</v>
      </c>
      <c r="F844" s="241" t="s">
        <v>1212</v>
      </c>
      <c r="G844" s="228"/>
      <c r="H844" s="228"/>
      <c r="I844" s="231"/>
      <c r="J844" s="242">
        <f>BK844</f>
        <v>0</v>
      </c>
      <c r="K844" s="228"/>
      <c r="L844" s="233"/>
      <c r="M844" s="234"/>
      <c r="N844" s="235"/>
      <c r="O844" s="235"/>
      <c r="P844" s="236">
        <f>SUM(P845:P1006)</f>
        <v>0</v>
      </c>
      <c r="Q844" s="235"/>
      <c r="R844" s="236">
        <f>SUM(R845:R1006)</f>
        <v>51.671632000000002</v>
      </c>
      <c r="S844" s="235"/>
      <c r="T844" s="237">
        <f>SUM(T845:T1006)</f>
        <v>55.424469999999992</v>
      </c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R844" s="238" t="s">
        <v>86</v>
      </c>
      <c r="AT844" s="239" t="s">
        <v>75</v>
      </c>
      <c r="AU844" s="239" t="s">
        <v>84</v>
      </c>
      <c r="AY844" s="238" t="s">
        <v>251</v>
      </c>
      <c r="BK844" s="240">
        <f>SUM(BK845:BK1006)</f>
        <v>0</v>
      </c>
    </row>
    <row r="845" s="2" customFormat="1" ht="14.4" customHeight="1">
      <c r="A845" s="39"/>
      <c r="B845" s="40"/>
      <c r="C845" s="243" t="s">
        <v>1213</v>
      </c>
      <c r="D845" s="243" t="s">
        <v>253</v>
      </c>
      <c r="E845" s="244" t="s">
        <v>1214</v>
      </c>
      <c r="F845" s="245" t="s">
        <v>1215</v>
      </c>
      <c r="G845" s="246" t="s">
        <v>149</v>
      </c>
      <c r="H845" s="247">
        <v>13</v>
      </c>
      <c r="I845" s="248"/>
      <c r="J845" s="247">
        <f>ROUND(I845*H845,2)</f>
        <v>0</v>
      </c>
      <c r="K845" s="245" t="s">
        <v>257</v>
      </c>
      <c r="L845" s="45"/>
      <c r="M845" s="249" t="s">
        <v>1</v>
      </c>
      <c r="N845" s="250" t="s">
        <v>41</v>
      </c>
      <c r="O845" s="92"/>
      <c r="P845" s="251">
        <f>O845*H845</f>
        <v>0</v>
      </c>
      <c r="Q845" s="251">
        <v>0</v>
      </c>
      <c r="R845" s="251">
        <f>Q845*H845</f>
        <v>0</v>
      </c>
      <c r="S845" s="251">
        <v>0.05638</v>
      </c>
      <c r="T845" s="252">
        <f>S845*H845</f>
        <v>0.73294000000000004</v>
      </c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R845" s="253" t="s">
        <v>344</v>
      </c>
      <c r="AT845" s="253" t="s">
        <v>253</v>
      </c>
      <c r="AU845" s="253" t="s">
        <v>86</v>
      </c>
      <c r="AY845" s="18" t="s">
        <v>251</v>
      </c>
      <c r="BE845" s="254">
        <f>IF(N845="základní",J845,0)</f>
        <v>0</v>
      </c>
      <c r="BF845" s="254">
        <f>IF(N845="snížená",J845,0)</f>
        <v>0</v>
      </c>
      <c r="BG845" s="254">
        <f>IF(N845="zákl. přenesená",J845,0)</f>
        <v>0</v>
      </c>
      <c r="BH845" s="254">
        <f>IF(N845="sníž. přenesená",J845,0)</f>
        <v>0</v>
      </c>
      <c r="BI845" s="254">
        <f>IF(N845="nulová",J845,0)</f>
        <v>0</v>
      </c>
      <c r="BJ845" s="18" t="s">
        <v>84</v>
      </c>
      <c r="BK845" s="254">
        <f>ROUND(I845*H845,2)</f>
        <v>0</v>
      </c>
      <c r="BL845" s="18" t="s">
        <v>344</v>
      </c>
      <c r="BM845" s="253" t="s">
        <v>1216</v>
      </c>
    </row>
    <row r="846" s="13" customFormat="1">
      <c r="A846" s="13"/>
      <c r="B846" s="255"/>
      <c r="C846" s="256"/>
      <c r="D846" s="257" t="s">
        <v>260</v>
      </c>
      <c r="E846" s="258" t="s">
        <v>1</v>
      </c>
      <c r="F846" s="259" t="s">
        <v>451</v>
      </c>
      <c r="G846" s="256"/>
      <c r="H846" s="258" t="s">
        <v>1</v>
      </c>
      <c r="I846" s="260"/>
      <c r="J846" s="256"/>
      <c r="K846" s="256"/>
      <c r="L846" s="261"/>
      <c r="M846" s="262"/>
      <c r="N846" s="263"/>
      <c r="O846" s="263"/>
      <c r="P846" s="263"/>
      <c r="Q846" s="263"/>
      <c r="R846" s="263"/>
      <c r="S846" s="263"/>
      <c r="T846" s="264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65" t="s">
        <v>260</v>
      </c>
      <c r="AU846" s="265" t="s">
        <v>86</v>
      </c>
      <c r="AV846" s="13" t="s">
        <v>84</v>
      </c>
      <c r="AW846" s="13" t="s">
        <v>31</v>
      </c>
      <c r="AX846" s="13" t="s">
        <v>76</v>
      </c>
      <c r="AY846" s="265" t="s">
        <v>251</v>
      </c>
    </row>
    <row r="847" s="14" customFormat="1">
      <c r="A847" s="14"/>
      <c r="B847" s="266"/>
      <c r="C847" s="267"/>
      <c r="D847" s="257" t="s">
        <v>260</v>
      </c>
      <c r="E847" s="268" t="s">
        <v>1</v>
      </c>
      <c r="F847" s="269" t="s">
        <v>1217</v>
      </c>
      <c r="G847" s="267"/>
      <c r="H847" s="270">
        <v>13</v>
      </c>
      <c r="I847" s="271"/>
      <c r="J847" s="267"/>
      <c r="K847" s="267"/>
      <c r="L847" s="272"/>
      <c r="M847" s="273"/>
      <c r="N847" s="274"/>
      <c r="O847" s="274"/>
      <c r="P847" s="274"/>
      <c r="Q847" s="274"/>
      <c r="R847" s="274"/>
      <c r="S847" s="274"/>
      <c r="T847" s="275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76" t="s">
        <v>260</v>
      </c>
      <c r="AU847" s="276" t="s">
        <v>86</v>
      </c>
      <c r="AV847" s="14" t="s">
        <v>86</v>
      </c>
      <c r="AW847" s="14" t="s">
        <v>31</v>
      </c>
      <c r="AX847" s="14" t="s">
        <v>76</v>
      </c>
      <c r="AY847" s="276" t="s">
        <v>251</v>
      </c>
    </row>
    <row r="848" s="15" customFormat="1">
      <c r="A848" s="15"/>
      <c r="B848" s="277"/>
      <c r="C848" s="278"/>
      <c r="D848" s="257" t="s">
        <v>260</v>
      </c>
      <c r="E848" s="279" t="s">
        <v>1</v>
      </c>
      <c r="F848" s="280" t="s">
        <v>264</v>
      </c>
      <c r="G848" s="278"/>
      <c r="H848" s="281">
        <v>13</v>
      </c>
      <c r="I848" s="282"/>
      <c r="J848" s="278"/>
      <c r="K848" s="278"/>
      <c r="L848" s="283"/>
      <c r="M848" s="284"/>
      <c r="N848" s="285"/>
      <c r="O848" s="285"/>
      <c r="P848" s="285"/>
      <c r="Q848" s="285"/>
      <c r="R848" s="285"/>
      <c r="S848" s="285"/>
      <c r="T848" s="286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T848" s="287" t="s">
        <v>260</v>
      </c>
      <c r="AU848" s="287" t="s">
        <v>86</v>
      </c>
      <c r="AV848" s="15" t="s">
        <v>258</v>
      </c>
      <c r="AW848" s="15" t="s">
        <v>31</v>
      </c>
      <c r="AX848" s="15" t="s">
        <v>84</v>
      </c>
      <c r="AY848" s="287" t="s">
        <v>251</v>
      </c>
    </row>
    <row r="849" s="2" customFormat="1" ht="14.4" customHeight="1">
      <c r="A849" s="39"/>
      <c r="B849" s="40"/>
      <c r="C849" s="243" t="s">
        <v>1218</v>
      </c>
      <c r="D849" s="243" t="s">
        <v>253</v>
      </c>
      <c r="E849" s="244" t="s">
        <v>1219</v>
      </c>
      <c r="F849" s="245" t="s">
        <v>1220</v>
      </c>
      <c r="G849" s="246" t="s">
        <v>149</v>
      </c>
      <c r="H849" s="247">
        <v>1870</v>
      </c>
      <c r="I849" s="248"/>
      <c r="J849" s="247">
        <f>ROUND(I849*H849,2)</f>
        <v>0</v>
      </c>
      <c r="K849" s="245" t="s">
        <v>257</v>
      </c>
      <c r="L849" s="45"/>
      <c r="M849" s="249" t="s">
        <v>1</v>
      </c>
      <c r="N849" s="250" t="s">
        <v>41</v>
      </c>
      <c r="O849" s="92"/>
      <c r="P849" s="251">
        <f>O849*H849</f>
        <v>0</v>
      </c>
      <c r="Q849" s="251">
        <v>0</v>
      </c>
      <c r="R849" s="251">
        <f>Q849*H849</f>
        <v>0</v>
      </c>
      <c r="S849" s="251">
        <v>0.028309999999999998</v>
      </c>
      <c r="T849" s="252">
        <f>S849*H849</f>
        <v>52.939699999999995</v>
      </c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R849" s="253" t="s">
        <v>344</v>
      </c>
      <c r="AT849" s="253" t="s">
        <v>253</v>
      </c>
      <c r="AU849" s="253" t="s">
        <v>86</v>
      </c>
      <c r="AY849" s="18" t="s">
        <v>251</v>
      </c>
      <c r="BE849" s="254">
        <f>IF(N849="základní",J849,0)</f>
        <v>0</v>
      </c>
      <c r="BF849" s="254">
        <f>IF(N849="snížená",J849,0)</f>
        <v>0</v>
      </c>
      <c r="BG849" s="254">
        <f>IF(N849="zákl. přenesená",J849,0)</f>
        <v>0</v>
      </c>
      <c r="BH849" s="254">
        <f>IF(N849="sníž. přenesená",J849,0)</f>
        <v>0</v>
      </c>
      <c r="BI849" s="254">
        <f>IF(N849="nulová",J849,0)</f>
        <v>0</v>
      </c>
      <c r="BJ849" s="18" t="s">
        <v>84</v>
      </c>
      <c r="BK849" s="254">
        <f>ROUND(I849*H849,2)</f>
        <v>0</v>
      </c>
      <c r="BL849" s="18" t="s">
        <v>344</v>
      </c>
      <c r="BM849" s="253" t="s">
        <v>1221</v>
      </c>
    </row>
    <row r="850" s="13" customFormat="1">
      <c r="A850" s="13"/>
      <c r="B850" s="255"/>
      <c r="C850" s="256"/>
      <c r="D850" s="257" t="s">
        <v>260</v>
      </c>
      <c r="E850" s="258" t="s">
        <v>1</v>
      </c>
      <c r="F850" s="259" t="s">
        <v>408</v>
      </c>
      <c r="G850" s="256"/>
      <c r="H850" s="258" t="s">
        <v>1</v>
      </c>
      <c r="I850" s="260"/>
      <c r="J850" s="256"/>
      <c r="K850" s="256"/>
      <c r="L850" s="261"/>
      <c r="M850" s="262"/>
      <c r="N850" s="263"/>
      <c r="O850" s="263"/>
      <c r="P850" s="263"/>
      <c r="Q850" s="263"/>
      <c r="R850" s="263"/>
      <c r="S850" s="263"/>
      <c r="T850" s="264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65" t="s">
        <v>260</v>
      </c>
      <c r="AU850" s="265" t="s">
        <v>86</v>
      </c>
      <c r="AV850" s="13" t="s">
        <v>84</v>
      </c>
      <c r="AW850" s="13" t="s">
        <v>31</v>
      </c>
      <c r="AX850" s="13" t="s">
        <v>76</v>
      </c>
      <c r="AY850" s="265" t="s">
        <v>251</v>
      </c>
    </row>
    <row r="851" s="13" customFormat="1">
      <c r="A851" s="13"/>
      <c r="B851" s="255"/>
      <c r="C851" s="256"/>
      <c r="D851" s="257" t="s">
        <v>260</v>
      </c>
      <c r="E851" s="258" t="s">
        <v>1</v>
      </c>
      <c r="F851" s="259" t="s">
        <v>1222</v>
      </c>
      <c r="G851" s="256"/>
      <c r="H851" s="258" t="s">
        <v>1</v>
      </c>
      <c r="I851" s="260"/>
      <c r="J851" s="256"/>
      <c r="K851" s="256"/>
      <c r="L851" s="261"/>
      <c r="M851" s="262"/>
      <c r="N851" s="263"/>
      <c r="O851" s="263"/>
      <c r="P851" s="263"/>
      <c r="Q851" s="263"/>
      <c r="R851" s="263"/>
      <c r="S851" s="263"/>
      <c r="T851" s="264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65" t="s">
        <v>260</v>
      </c>
      <c r="AU851" s="265" t="s">
        <v>86</v>
      </c>
      <c r="AV851" s="13" t="s">
        <v>84</v>
      </c>
      <c r="AW851" s="13" t="s">
        <v>31</v>
      </c>
      <c r="AX851" s="13" t="s">
        <v>76</v>
      </c>
      <c r="AY851" s="265" t="s">
        <v>251</v>
      </c>
    </row>
    <row r="852" s="14" customFormat="1">
      <c r="A852" s="14"/>
      <c r="B852" s="266"/>
      <c r="C852" s="267"/>
      <c r="D852" s="257" t="s">
        <v>260</v>
      </c>
      <c r="E852" s="268" t="s">
        <v>1</v>
      </c>
      <c r="F852" s="269" t="s">
        <v>1223</v>
      </c>
      <c r="G852" s="267"/>
      <c r="H852" s="270">
        <v>221.36000000000001</v>
      </c>
      <c r="I852" s="271"/>
      <c r="J852" s="267"/>
      <c r="K852" s="267"/>
      <c r="L852" s="272"/>
      <c r="M852" s="273"/>
      <c r="N852" s="274"/>
      <c r="O852" s="274"/>
      <c r="P852" s="274"/>
      <c r="Q852" s="274"/>
      <c r="R852" s="274"/>
      <c r="S852" s="274"/>
      <c r="T852" s="275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76" t="s">
        <v>260</v>
      </c>
      <c r="AU852" s="276" t="s">
        <v>86</v>
      </c>
      <c r="AV852" s="14" t="s">
        <v>86</v>
      </c>
      <c r="AW852" s="14" t="s">
        <v>31</v>
      </c>
      <c r="AX852" s="14" t="s">
        <v>76</v>
      </c>
      <c r="AY852" s="276" t="s">
        <v>251</v>
      </c>
    </row>
    <row r="853" s="13" customFormat="1">
      <c r="A853" s="13"/>
      <c r="B853" s="255"/>
      <c r="C853" s="256"/>
      <c r="D853" s="257" t="s">
        <v>260</v>
      </c>
      <c r="E853" s="258" t="s">
        <v>1</v>
      </c>
      <c r="F853" s="259" t="s">
        <v>1224</v>
      </c>
      <c r="G853" s="256"/>
      <c r="H853" s="258" t="s">
        <v>1</v>
      </c>
      <c r="I853" s="260"/>
      <c r="J853" s="256"/>
      <c r="K853" s="256"/>
      <c r="L853" s="261"/>
      <c r="M853" s="262"/>
      <c r="N853" s="263"/>
      <c r="O853" s="263"/>
      <c r="P853" s="263"/>
      <c r="Q853" s="263"/>
      <c r="R853" s="263"/>
      <c r="S853" s="263"/>
      <c r="T853" s="264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65" t="s">
        <v>260</v>
      </c>
      <c r="AU853" s="265" t="s">
        <v>86</v>
      </c>
      <c r="AV853" s="13" t="s">
        <v>84</v>
      </c>
      <c r="AW853" s="13" t="s">
        <v>31</v>
      </c>
      <c r="AX853" s="13" t="s">
        <v>76</v>
      </c>
      <c r="AY853" s="265" t="s">
        <v>251</v>
      </c>
    </row>
    <row r="854" s="14" customFormat="1">
      <c r="A854" s="14"/>
      <c r="B854" s="266"/>
      <c r="C854" s="267"/>
      <c r="D854" s="257" t="s">
        <v>260</v>
      </c>
      <c r="E854" s="268" t="s">
        <v>1</v>
      </c>
      <c r="F854" s="269" t="s">
        <v>1225</v>
      </c>
      <c r="G854" s="267"/>
      <c r="H854" s="270">
        <v>639.65999999999997</v>
      </c>
      <c r="I854" s="271"/>
      <c r="J854" s="267"/>
      <c r="K854" s="267"/>
      <c r="L854" s="272"/>
      <c r="M854" s="273"/>
      <c r="N854" s="274"/>
      <c r="O854" s="274"/>
      <c r="P854" s="274"/>
      <c r="Q854" s="274"/>
      <c r="R854" s="274"/>
      <c r="S854" s="274"/>
      <c r="T854" s="275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76" t="s">
        <v>260</v>
      </c>
      <c r="AU854" s="276" t="s">
        <v>86</v>
      </c>
      <c r="AV854" s="14" t="s">
        <v>86</v>
      </c>
      <c r="AW854" s="14" t="s">
        <v>31</v>
      </c>
      <c r="AX854" s="14" t="s">
        <v>76</v>
      </c>
      <c r="AY854" s="276" t="s">
        <v>251</v>
      </c>
    </row>
    <row r="855" s="13" customFormat="1">
      <c r="A855" s="13"/>
      <c r="B855" s="255"/>
      <c r="C855" s="256"/>
      <c r="D855" s="257" t="s">
        <v>260</v>
      </c>
      <c r="E855" s="258" t="s">
        <v>1</v>
      </c>
      <c r="F855" s="259" t="s">
        <v>1226</v>
      </c>
      <c r="G855" s="256"/>
      <c r="H855" s="258" t="s">
        <v>1</v>
      </c>
      <c r="I855" s="260"/>
      <c r="J855" s="256"/>
      <c r="K855" s="256"/>
      <c r="L855" s="261"/>
      <c r="M855" s="262"/>
      <c r="N855" s="263"/>
      <c r="O855" s="263"/>
      <c r="P855" s="263"/>
      <c r="Q855" s="263"/>
      <c r="R855" s="263"/>
      <c r="S855" s="263"/>
      <c r="T855" s="264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65" t="s">
        <v>260</v>
      </c>
      <c r="AU855" s="265" t="s">
        <v>86</v>
      </c>
      <c r="AV855" s="13" t="s">
        <v>84</v>
      </c>
      <c r="AW855" s="13" t="s">
        <v>31</v>
      </c>
      <c r="AX855" s="13" t="s">
        <v>76</v>
      </c>
      <c r="AY855" s="265" t="s">
        <v>251</v>
      </c>
    </row>
    <row r="856" s="14" customFormat="1">
      <c r="A856" s="14"/>
      <c r="B856" s="266"/>
      <c r="C856" s="267"/>
      <c r="D856" s="257" t="s">
        <v>260</v>
      </c>
      <c r="E856" s="268" t="s">
        <v>1</v>
      </c>
      <c r="F856" s="269" t="s">
        <v>1227</v>
      </c>
      <c r="G856" s="267"/>
      <c r="H856" s="270">
        <v>152.12000000000001</v>
      </c>
      <c r="I856" s="271"/>
      <c r="J856" s="267"/>
      <c r="K856" s="267"/>
      <c r="L856" s="272"/>
      <c r="M856" s="273"/>
      <c r="N856" s="274"/>
      <c r="O856" s="274"/>
      <c r="P856" s="274"/>
      <c r="Q856" s="274"/>
      <c r="R856" s="274"/>
      <c r="S856" s="274"/>
      <c r="T856" s="275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76" t="s">
        <v>260</v>
      </c>
      <c r="AU856" s="276" t="s">
        <v>86</v>
      </c>
      <c r="AV856" s="14" t="s">
        <v>86</v>
      </c>
      <c r="AW856" s="14" t="s">
        <v>31</v>
      </c>
      <c r="AX856" s="14" t="s">
        <v>76</v>
      </c>
      <c r="AY856" s="276" t="s">
        <v>251</v>
      </c>
    </row>
    <row r="857" s="13" customFormat="1">
      <c r="A857" s="13"/>
      <c r="B857" s="255"/>
      <c r="C857" s="256"/>
      <c r="D857" s="257" t="s">
        <v>260</v>
      </c>
      <c r="E857" s="258" t="s">
        <v>1</v>
      </c>
      <c r="F857" s="259" t="s">
        <v>1228</v>
      </c>
      <c r="G857" s="256"/>
      <c r="H857" s="258" t="s">
        <v>1</v>
      </c>
      <c r="I857" s="260"/>
      <c r="J857" s="256"/>
      <c r="K857" s="256"/>
      <c r="L857" s="261"/>
      <c r="M857" s="262"/>
      <c r="N857" s="263"/>
      <c r="O857" s="263"/>
      <c r="P857" s="263"/>
      <c r="Q857" s="263"/>
      <c r="R857" s="263"/>
      <c r="S857" s="263"/>
      <c r="T857" s="264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65" t="s">
        <v>260</v>
      </c>
      <c r="AU857" s="265" t="s">
        <v>86</v>
      </c>
      <c r="AV857" s="13" t="s">
        <v>84</v>
      </c>
      <c r="AW857" s="13" t="s">
        <v>31</v>
      </c>
      <c r="AX857" s="13" t="s">
        <v>76</v>
      </c>
      <c r="AY857" s="265" t="s">
        <v>251</v>
      </c>
    </row>
    <row r="858" s="13" customFormat="1">
      <c r="A858" s="13"/>
      <c r="B858" s="255"/>
      <c r="C858" s="256"/>
      <c r="D858" s="257" t="s">
        <v>260</v>
      </c>
      <c r="E858" s="258" t="s">
        <v>1</v>
      </c>
      <c r="F858" s="259" t="s">
        <v>1229</v>
      </c>
      <c r="G858" s="256"/>
      <c r="H858" s="258" t="s">
        <v>1</v>
      </c>
      <c r="I858" s="260"/>
      <c r="J858" s="256"/>
      <c r="K858" s="256"/>
      <c r="L858" s="261"/>
      <c r="M858" s="262"/>
      <c r="N858" s="263"/>
      <c r="O858" s="263"/>
      <c r="P858" s="263"/>
      <c r="Q858" s="263"/>
      <c r="R858" s="263"/>
      <c r="S858" s="263"/>
      <c r="T858" s="264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65" t="s">
        <v>260</v>
      </c>
      <c r="AU858" s="265" t="s">
        <v>86</v>
      </c>
      <c r="AV858" s="13" t="s">
        <v>84</v>
      </c>
      <c r="AW858" s="13" t="s">
        <v>31</v>
      </c>
      <c r="AX858" s="13" t="s">
        <v>76</v>
      </c>
      <c r="AY858" s="265" t="s">
        <v>251</v>
      </c>
    </row>
    <row r="859" s="14" customFormat="1">
      <c r="A859" s="14"/>
      <c r="B859" s="266"/>
      <c r="C859" s="267"/>
      <c r="D859" s="257" t="s">
        <v>260</v>
      </c>
      <c r="E859" s="268" t="s">
        <v>1</v>
      </c>
      <c r="F859" s="269" t="s">
        <v>1230</v>
      </c>
      <c r="G859" s="267"/>
      <c r="H859" s="270">
        <v>-36.939999999999998</v>
      </c>
      <c r="I859" s="271"/>
      <c r="J859" s="267"/>
      <c r="K859" s="267"/>
      <c r="L859" s="272"/>
      <c r="M859" s="273"/>
      <c r="N859" s="274"/>
      <c r="O859" s="274"/>
      <c r="P859" s="274"/>
      <c r="Q859" s="274"/>
      <c r="R859" s="274"/>
      <c r="S859" s="274"/>
      <c r="T859" s="275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76" t="s">
        <v>260</v>
      </c>
      <c r="AU859" s="276" t="s">
        <v>86</v>
      </c>
      <c r="AV859" s="14" t="s">
        <v>86</v>
      </c>
      <c r="AW859" s="14" t="s">
        <v>31</v>
      </c>
      <c r="AX859" s="14" t="s">
        <v>76</v>
      </c>
      <c r="AY859" s="276" t="s">
        <v>251</v>
      </c>
    </row>
    <row r="860" s="13" customFormat="1">
      <c r="A860" s="13"/>
      <c r="B860" s="255"/>
      <c r="C860" s="256"/>
      <c r="D860" s="257" t="s">
        <v>260</v>
      </c>
      <c r="E860" s="258" t="s">
        <v>1</v>
      </c>
      <c r="F860" s="259" t="s">
        <v>1193</v>
      </c>
      <c r="G860" s="256"/>
      <c r="H860" s="258" t="s">
        <v>1</v>
      </c>
      <c r="I860" s="260"/>
      <c r="J860" s="256"/>
      <c r="K860" s="256"/>
      <c r="L860" s="261"/>
      <c r="M860" s="262"/>
      <c r="N860" s="263"/>
      <c r="O860" s="263"/>
      <c r="P860" s="263"/>
      <c r="Q860" s="263"/>
      <c r="R860" s="263"/>
      <c r="S860" s="263"/>
      <c r="T860" s="264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65" t="s">
        <v>260</v>
      </c>
      <c r="AU860" s="265" t="s">
        <v>86</v>
      </c>
      <c r="AV860" s="13" t="s">
        <v>84</v>
      </c>
      <c r="AW860" s="13" t="s">
        <v>31</v>
      </c>
      <c r="AX860" s="13" t="s">
        <v>76</v>
      </c>
      <c r="AY860" s="265" t="s">
        <v>251</v>
      </c>
    </row>
    <row r="861" s="14" customFormat="1">
      <c r="A861" s="14"/>
      <c r="B861" s="266"/>
      <c r="C861" s="267"/>
      <c r="D861" s="257" t="s">
        <v>260</v>
      </c>
      <c r="E861" s="268" t="s">
        <v>1</v>
      </c>
      <c r="F861" s="269" t="s">
        <v>1231</v>
      </c>
      <c r="G861" s="267"/>
      <c r="H861" s="270">
        <v>-76.099999999999994</v>
      </c>
      <c r="I861" s="271"/>
      <c r="J861" s="267"/>
      <c r="K861" s="267"/>
      <c r="L861" s="272"/>
      <c r="M861" s="273"/>
      <c r="N861" s="274"/>
      <c r="O861" s="274"/>
      <c r="P861" s="274"/>
      <c r="Q861" s="274"/>
      <c r="R861" s="274"/>
      <c r="S861" s="274"/>
      <c r="T861" s="275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76" t="s">
        <v>260</v>
      </c>
      <c r="AU861" s="276" t="s">
        <v>86</v>
      </c>
      <c r="AV861" s="14" t="s">
        <v>86</v>
      </c>
      <c r="AW861" s="14" t="s">
        <v>31</v>
      </c>
      <c r="AX861" s="14" t="s">
        <v>76</v>
      </c>
      <c r="AY861" s="276" t="s">
        <v>251</v>
      </c>
    </row>
    <row r="862" s="13" customFormat="1">
      <c r="A862" s="13"/>
      <c r="B862" s="255"/>
      <c r="C862" s="256"/>
      <c r="D862" s="257" t="s">
        <v>260</v>
      </c>
      <c r="E862" s="258" t="s">
        <v>1</v>
      </c>
      <c r="F862" s="259" t="s">
        <v>937</v>
      </c>
      <c r="G862" s="256"/>
      <c r="H862" s="258" t="s">
        <v>1</v>
      </c>
      <c r="I862" s="260"/>
      <c r="J862" s="256"/>
      <c r="K862" s="256"/>
      <c r="L862" s="261"/>
      <c r="M862" s="262"/>
      <c r="N862" s="263"/>
      <c r="O862" s="263"/>
      <c r="P862" s="263"/>
      <c r="Q862" s="263"/>
      <c r="R862" s="263"/>
      <c r="S862" s="263"/>
      <c r="T862" s="264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65" t="s">
        <v>260</v>
      </c>
      <c r="AU862" s="265" t="s">
        <v>86</v>
      </c>
      <c r="AV862" s="13" t="s">
        <v>84</v>
      </c>
      <c r="AW862" s="13" t="s">
        <v>31</v>
      </c>
      <c r="AX862" s="13" t="s">
        <v>76</v>
      </c>
      <c r="AY862" s="265" t="s">
        <v>251</v>
      </c>
    </row>
    <row r="863" s="13" customFormat="1">
      <c r="A863" s="13"/>
      <c r="B863" s="255"/>
      <c r="C863" s="256"/>
      <c r="D863" s="257" t="s">
        <v>260</v>
      </c>
      <c r="E863" s="258" t="s">
        <v>1</v>
      </c>
      <c r="F863" s="259" t="s">
        <v>1232</v>
      </c>
      <c r="G863" s="256"/>
      <c r="H863" s="258" t="s">
        <v>1</v>
      </c>
      <c r="I863" s="260"/>
      <c r="J863" s="256"/>
      <c r="K863" s="256"/>
      <c r="L863" s="261"/>
      <c r="M863" s="262"/>
      <c r="N863" s="263"/>
      <c r="O863" s="263"/>
      <c r="P863" s="263"/>
      <c r="Q863" s="263"/>
      <c r="R863" s="263"/>
      <c r="S863" s="263"/>
      <c r="T863" s="264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65" t="s">
        <v>260</v>
      </c>
      <c r="AU863" s="265" t="s">
        <v>86</v>
      </c>
      <c r="AV863" s="13" t="s">
        <v>84</v>
      </c>
      <c r="AW863" s="13" t="s">
        <v>31</v>
      </c>
      <c r="AX863" s="13" t="s">
        <v>76</v>
      </c>
      <c r="AY863" s="265" t="s">
        <v>251</v>
      </c>
    </row>
    <row r="864" s="14" customFormat="1">
      <c r="A864" s="14"/>
      <c r="B864" s="266"/>
      <c r="C864" s="267"/>
      <c r="D864" s="257" t="s">
        <v>260</v>
      </c>
      <c r="E864" s="268" t="s">
        <v>1</v>
      </c>
      <c r="F864" s="269" t="s">
        <v>1233</v>
      </c>
      <c r="G864" s="267"/>
      <c r="H864" s="270">
        <v>175.63999999999999</v>
      </c>
      <c r="I864" s="271"/>
      <c r="J864" s="267"/>
      <c r="K864" s="267"/>
      <c r="L864" s="272"/>
      <c r="M864" s="273"/>
      <c r="N864" s="274"/>
      <c r="O864" s="274"/>
      <c r="P864" s="274"/>
      <c r="Q864" s="274"/>
      <c r="R864" s="274"/>
      <c r="S864" s="274"/>
      <c r="T864" s="275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76" t="s">
        <v>260</v>
      </c>
      <c r="AU864" s="276" t="s">
        <v>86</v>
      </c>
      <c r="AV864" s="14" t="s">
        <v>86</v>
      </c>
      <c r="AW864" s="14" t="s">
        <v>31</v>
      </c>
      <c r="AX864" s="14" t="s">
        <v>76</v>
      </c>
      <c r="AY864" s="276" t="s">
        <v>251</v>
      </c>
    </row>
    <row r="865" s="13" customFormat="1">
      <c r="A865" s="13"/>
      <c r="B865" s="255"/>
      <c r="C865" s="256"/>
      <c r="D865" s="257" t="s">
        <v>260</v>
      </c>
      <c r="E865" s="258" t="s">
        <v>1</v>
      </c>
      <c r="F865" s="259" t="s">
        <v>1234</v>
      </c>
      <c r="G865" s="256"/>
      <c r="H865" s="258" t="s">
        <v>1</v>
      </c>
      <c r="I865" s="260"/>
      <c r="J865" s="256"/>
      <c r="K865" s="256"/>
      <c r="L865" s="261"/>
      <c r="M865" s="262"/>
      <c r="N865" s="263"/>
      <c r="O865" s="263"/>
      <c r="P865" s="263"/>
      <c r="Q865" s="263"/>
      <c r="R865" s="263"/>
      <c r="S865" s="263"/>
      <c r="T865" s="264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65" t="s">
        <v>260</v>
      </c>
      <c r="AU865" s="265" t="s">
        <v>86</v>
      </c>
      <c r="AV865" s="13" t="s">
        <v>84</v>
      </c>
      <c r="AW865" s="13" t="s">
        <v>31</v>
      </c>
      <c r="AX865" s="13" t="s">
        <v>76</v>
      </c>
      <c r="AY865" s="265" t="s">
        <v>251</v>
      </c>
    </row>
    <row r="866" s="14" customFormat="1">
      <c r="A866" s="14"/>
      <c r="B866" s="266"/>
      <c r="C866" s="267"/>
      <c r="D866" s="257" t="s">
        <v>260</v>
      </c>
      <c r="E866" s="268" t="s">
        <v>1</v>
      </c>
      <c r="F866" s="269" t="s">
        <v>1235</v>
      </c>
      <c r="G866" s="267"/>
      <c r="H866" s="270">
        <v>398.62</v>
      </c>
      <c r="I866" s="271"/>
      <c r="J866" s="267"/>
      <c r="K866" s="267"/>
      <c r="L866" s="272"/>
      <c r="M866" s="273"/>
      <c r="N866" s="274"/>
      <c r="O866" s="274"/>
      <c r="P866" s="274"/>
      <c r="Q866" s="274"/>
      <c r="R866" s="274"/>
      <c r="S866" s="274"/>
      <c r="T866" s="275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76" t="s">
        <v>260</v>
      </c>
      <c r="AU866" s="276" t="s">
        <v>86</v>
      </c>
      <c r="AV866" s="14" t="s">
        <v>86</v>
      </c>
      <c r="AW866" s="14" t="s">
        <v>31</v>
      </c>
      <c r="AX866" s="14" t="s">
        <v>76</v>
      </c>
      <c r="AY866" s="276" t="s">
        <v>251</v>
      </c>
    </row>
    <row r="867" s="13" customFormat="1">
      <c r="A867" s="13"/>
      <c r="B867" s="255"/>
      <c r="C867" s="256"/>
      <c r="D867" s="257" t="s">
        <v>260</v>
      </c>
      <c r="E867" s="258" t="s">
        <v>1</v>
      </c>
      <c r="F867" s="259" t="s">
        <v>1236</v>
      </c>
      <c r="G867" s="256"/>
      <c r="H867" s="258" t="s">
        <v>1</v>
      </c>
      <c r="I867" s="260"/>
      <c r="J867" s="256"/>
      <c r="K867" s="256"/>
      <c r="L867" s="261"/>
      <c r="M867" s="262"/>
      <c r="N867" s="263"/>
      <c r="O867" s="263"/>
      <c r="P867" s="263"/>
      <c r="Q867" s="263"/>
      <c r="R867" s="263"/>
      <c r="S867" s="263"/>
      <c r="T867" s="264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65" t="s">
        <v>260</v>
      </c>
      <c r="AU867" s="265" t="s">
        <v>86</v>
      </c>
      <c r="AV867" s="13" t="s">
        <v>84</v>
      </c>
      <c r="AW867" s="13" t="s">
        <v>31</v>
      </c>
      <c r="AX867" s="13" t="s">
        <v>76</v>
      </c>
      <c r="AY867" s="265" t="s">
        <v>251</v>
      </c>
    </row>
    <row r="868" s="14" customFormat="1">
      <c r="A868" s="14"/>
      <c r="B868" s="266"/>
      <c r="C868" s="267"/>
      <c r="D868" s="257" t="s">
        <v>260</v>
      </c>
      <c r="E868" s="268" t="s">
        <v>1</v>
      </c>
      <c r="F868" s="269" t="s">
        <v>1237</v>
      </c>
      <c r="G868" s="267"/>
      <c r="H868" s="270">
        <v>64.640000000000001</v>
      </c>
      <c r="I868" s="271"/>
      <c r="J868" s="267"/>
      <c r="K868" s="267"/>
      <c r="L868" s="272"/>
      <c r="M868" s="273"/>
      <c r="N868" s="274"/>
      <c r="O868" s="274"/>
      <c r="P868" s="274"/>
      <c r="Q868" s="274"/>
      <c r="R868" s="274"/>
      <c r="S868" s="274"/>
      <c r="T868" s="275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76" t="s">
        <v>260</v>
      </c>
      <c r="AU868" s="276" t="s">
        <v>86</v>
      </c>
      <c r="AV868" s="14" t="s">
        <v>86</v>
      </c>
      <c r="AW868" s="14" t="s">
        <v>31</v>
      </c>
      <c r="AX868" s="14" t="s">
        <v>76</v>
      </c>
      <c r="AY868" s="276" t="s">
        <v>251</v>
      </c>
    </row>
    <row r="869" s="16" customFormat="1">
      <c r="A869" s="16"/>
      <c r="B869" s="297"/>
      <c r="C869" s="298"/>
      <c r="D869" s="257" t="s">
        <v>260</v>
      </c>
      <c r="E869" s="299" t="s">
        <v>1</v>
      </c>
      <c r="F869" s="300" t="s">
        <v>566</v>
      </c>
      <c r="G869" s="298"/>
      <c r="H869" s="301">
        <v>1539</v>
      </c>
      <c r="I869" s="302"/>
      <c r="J869" s="298"/>
      <c r="K869" s="298"/>
      <c r="L869" s="303"/>
      <c r="M869" s="304"/>
      <c r="N869" s="305"/>
      <c r="O869" s="305"/>
      <c r="P869" s="305"/>
      <c r="Q869" s="305"/>
      <c r="R869" s="305"/>
      <c r="S869" s="305"/>
      <c r="T869" s="30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T869" s="307" t="s">
        <v>260</v>
      </c>
      <c r="AU869" s="307" t="s">
        <v>86</v>
      </c>
      <c r="AV869" s="16" t="s">
        <v>271</v>
      </c>
      <c r="AW869" s="16" t="s">
        <v>31</v>
      </c>
      <c r="AX869" s="16" t="s">
        <v>76</v>
      </c>
      <c r="AY869" s="307" t="s">
        <v>251</v>
      </c>
    </row>
    <row r="870" s="13" customFormat="1">
      <c r="A870" s="13"/>
      <c r="B870" s="255"/>
      <c r="C870" s="256"/>
      <c r="D870" s="257" t="s">
        <v>260</v>
      </c>
      <c r="E870" s="258" t="s">
        <v>1</v>
      </c>
      <c r="F870" s="259" t="s">
        <v>1238</v>
      </c>
      <c r="G870" s="256"/>
      <c r="H870" s="258" t="s">
        <v>1</v>
      </c>
      <c r="I870" s="260"/>
      <c r="J870" s="256"/>
      <c r="K870" s="256"/>
      <c r="L870" s="261"/>
      <c r="M870" s="262"/>
      <c r="N870" s="263"/>
      <c r="O870" s="263"/>
      <c r="P870" s="263"/>
      <c r="Q870" s="263"/>
      <c r="R870" s="263"/>
      <c r="S870" s="263"/>
      <c r="T870" s="264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65" t="s">
        <v>260</v>
      </c>
      <c r="AU870" s="265" t="s">
        <v>86</v>
      </c>
      <c r="AV870" s="13" t="s">
        <v>84</v>
      </c>
      <c r="AW870" s="13" t="s">
        <v>31</v>
      </c>
      <c r="AX870" s="13" t="s">
        <v>76</v>
      </c>
      <c r="AY870" s="265" t="s">
        <v>251</v>
      </c>
    </row>
    <row r="871" s="13" customFormat="1">
      <c r="A871" s="13"/>
      <c r="B871" s="255"/>
      <c r="C871" s="256"/>
      <c r="D871" s="257" t="s">
        <v>260</v>
      </c>
      <c r="E871" s="258" t="s">
        <v>1</v>
      </c>
      <c r="F871" s="259" t="s">
        <v>1239</v>
      </c>
      <c r="G871" s="256"/>
      <c r="H871" s="258" t="s">
        <v>1</v>
      </c>
      <c r="I871" s="260"/>
      <c r="J871" s="256"/>
      <c r="K871" s="256"/>
      <c r="L871" s="261"/>
      <c r="M871" s="262"/>
      <c r="N871" s="263"/>
      <c r="O871" s="263"/>
      <c r="P871" s="263"/>
      <c r="Q871" s="263"/>
      <c r="R871" s="263"/>
      <c r="S871" s="263"/>
      <c r="T871" s="264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65" t="s">
        <v>260</v>
      </c>
      <c r="AU871" s="265" t="s">
        <v>86</v>
      </c>
      <c r="AV871" s="13" t="s">
        <v>84</v>
      </c>
      <c r="AW871" s="13" t="s">
        <v>31</v>
      </c>
      <c r="AX871" s="13" t="s">
        <v>76</v>
      </c>
      <c r="AY871" s="265" t="s">
        <v>251</v>
      </c>
    </row>
    <row r="872" s="14" customFormat="1">
      <c r="A872" s="14"/>
      <c r="B872" s="266"/>
      <c r="C872" s="267"/>
      <c r="D872" s="257" t="s">
        <v>260</v>
      </c>
      <c r="E872" s="268" t="s">
        <v>1</v>
      </c>
      <c r="F872" s="269" t="s">
        <v>1240</v>
      </c>
      <c r="G872" s="267"/>
      <c r="H872" s="270">
        <v>13.83</v>
      </c>
      <c r="I872" s="271"/>
      <c r="J872" s="267"/>
      <c r="K872" s="267"/>
      <c r="L872" s="272"/>
      <c r="M872" s="273"/>
      <c r="N872" s="274"/>
      <c r="O872" s="274"/>
      <c r="P872" s="274"/>
      <c r="Q872" s="274"/>
      <c r="R872" s="274"/>
      <c r="S872" s="274"/>
      <c r="T872" s="275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76" t="s">
        <v>260</v>
      </c>
      <c r="AU872" s="276" t="s">
        <v>86</v>
      </c>
      <c r="AV872" s="14" t="s">
        <v>86</v>
      </c>
      <c r="AW872" s="14" t="s">
        <v>31</v>
      </c>
      <c r="AX872" s="14" t="s">
        <v>76</v>
      </c>
      <c r="AY872" s="276" t="s">
        <v>251</v>
      </c>
    </row>
    <row r="873" s="13" customFormat="1">
      <c r="A873" s="13"/>
      <c r="B873" s="255"/>
      <c r="C873" s="256"/>
      <c r="D873" s="257" t="s">
        <v>260</v>
      </c>
      <c r="E873" s="258" t="s">
        <v>1</v>
      </c>
      <c r="F873" s="259" t="s">
        <v>1193</v>
      </c>
      <c r="G873" s="256"/>
      <c r="H873" s="258" t="s">
        <v>1</v>
      </c>
      <c r="I873" s="260"/>
      <c r="J873" s="256"/>
      <c r="K873" s="256"/>
      <c r="L873" s="261"/>
      <c r="M873" s="262"/>
      <c r="N873" s="263"/>
      <c r="O873" s="263"/>
      <c r="P873" s="263"/>
      <c r="Q873" s="263"/>
      <c r="R873" s="263"/>
      <c r="S873" s="263"/>
      <c r="T873" s="264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65" t="s">
        <v>260</v>
      </c>
      <c r="AU873" s="265" t="s">
        <v>86</v>
      </c>
      <c r="AV873" s="13" t="s">
        <v>84</v>
      </c>
      <c r="AW873" s="13" t="s">
        <v>31</v>
      </c>
      <c r="AX873" s="13" t="s">
        <v>76</v>
      </c>
      <c r="AY873" s="265" t="s">
        <v>251</v>
      </c>
    </row>
    <row r="874" s="14" customFormat="1">
      <c r="A874" s="14"/>
      <c r="B874" s="266"/>
      <c r="C874" s="267"/>
      <c r="D874" s="257" t="s">
        <v>260</v>
      </c>
      <c r="E874" s="268" t="s">
        <v>1</v>
      </c>
      <c r="F874" s="269" t="s">
        <v>1241</v>
      </c>
      <c r="G874" s="267"/>
      <c r="H874" s="270">
        <v>3.52</v>
      </c>
      <c r="I874" s="271"/>
      <c r="J874" s="267"/>
      <c r="K874" s="267"/>
      <c r="L874" s="272"/>
      <c r="M874" s="273"/>
      <c r="N874" s="274"/>
      <c r="O874" s="274"/>
      <c r="P874" s="274"/>
      <c r="Q874" s="274"/>
      <c r="R874" s="274"/>
      <c r="S874" s="274"/>
      <c r="T874" s="275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76" t="s">
        <v>260</v>
      </c>
      <c r="AU874" s="276" t="s">
        <v>86</v>
      </c>
      <c r="AV874" s="14" t="s">
        <v>86</v>
      </c>
      <c r="AW874" s="14" t="s">
        <v>31</v>
      </c>
      <c r="AX874" s="14" t="s">
        <v>76</v>
      </c>
      <c r="AY874" s="276" t="s">
        <v>251</v>
      </c>
    </row>
    <row r="875" s="13" customFormat="1">
      <c r="A875" s="13"/>
      <c r="B875" s="255"/>
      <c r="C875" s="256"/>
      <c r="D875" s="257" t="s">
        <v>260</v>
      </c>
      <c r="E875" s="258" t="s">
        <v>1</v>
      </c>
      <c r="F875" s="259" t="s">
        <v>1242</v>
      </c>
      <c r="G875" s="256"/>
      <c r="H875" s="258" t="s">
        <v>1</v>
      </c>
      <c r="I875" s="260"/>
      <c r="J875" s="256"/>
      <c r="K875" s="256"/>
      <c r="L875" s="261"/>
      <c r="M875" s="262"/>
      <c r="N875" s="263"/>
      <c r="O875" s="263"/>
      <c r="P875" s="263"/>
      <c r="Q875" s="263"/>
      <c r="R875" s="263"/>
      <c r="S875" s="263"/>
      <c r="T875" s="264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65" t="s">
        <v>260</v>
      </c>
      <c r="AU875" s="265" t="s">
        <v>86</v>
      </c>
      <c r="AV875" s="13" t="s">
        <v>84</v>
      </c>
      <c r="AW875" s="13" t="s">
        <v>31</v>
      </c>
      <c r="AX875" s="13" t="s">
        <v>76</v>
      </c>
      <c r="AY875" s="265" t="s">
        <v>251</v>
      </c>
    </row>
    <row r="876" s="14" customFormat="1">
      <c r="A876" s="14"/>
      <c r="B876" s="266"/>
      <c r="C876" s="267"/>
      <c r="D876" s="257" t="s">
        <v>260</v>
      </c>
      <c r="E876" s="268" t="s">
        <v>1</v>
      </c>
      <c r="F876" s="269" t="s">
        <v>1243</v>
      </c>
      <c r="G876" s="267"/>
      <c r="H876" s="270">
        <v>60.369999999999997</v>
      </c>
      <c r="I876" s="271"/>
      <c r="J876" s="267"/>
      <c r="K876" s="267"/>
      <c r="L876" s="272"/>
      <c r="M876" s="273"/>
      <c r="N876" s="274"/>
      <c r="O876" s="274"/>
      <c r="P876" s="274"/>
      <c r="Q876" s="274"/>
      <c r="R876" s="274"/>
      <c r="S876" s="274"/>
      <c r="T876" s="275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76" t="s">
        <v>260</v>
      </c>
      <c r="AU876" s="276" t="s">
        <v>86</v>
      </c>
      <c r="AV876" s="14" t="s">
        <v>86</v>
      </c>
      <c r="AW876" s="14" t="s">
        <v>31</v>
      </c>
      <c r="AX876" s="14" t="s">
        <v>76</v>
      </c>
      <c r="AY876" s="276" t="s">
        <v>251</v>
      </c>
    </row>
    <row r="877" s="14" customFormat="1">
      <c r="A877" s="14"/>
      <c r="B877" s="266"/>
      <c r="C877" s="267"/>
      <c r="D877" s="257" t="s">
        <v>260</v>
      </c>
      <c r="E877" s="268" t="s">
        <v>1</v>
      </c>
      <c r="F877" s="269" t="s">
        <v>1244</v>
      </c>
      <c r="G877" s="267"/>
      <c r="H877" s="270">
        <v>253.28</v>
      </c>
      <c r="I877" s="271"/>
      <c r="J877" s="267"/>
      <c r="K877" s="267"/>
      <c r="L877" s="272"/>
      <c r="M877" s="273"/>
      <c r="N877" s="274"/>
      <c r="O877" s="274"/>
      <c r="P877" s="274"/>
      <c r="Q877" s="274"/>
      <c r="R877" s="274"/>
      <c r="S877" s="274"/>
      <c r="T877" s="275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76" t="s">
        <v>260</v>
      </c>
      <c r="AU877" s="276" t="s">
        <v>86</v>
      </c>
      <c r="AV877" s="14" t="s">
        <v>86</v>
      </c>
      <c r="AW877" s="14" t="s">
        <v>31</v>
      </c>
      <c r="AX877" s="14" t="s">
        <v>76</v>
      </c>
      <c r="AY877" s="276" t="s">
        <v>251</v>
      </c>
    </row>
    <row r="878" s="16" customFormat="1">
      <c r="A878" s="16"/>
      <c r="B878" s="297"/>
      <c r="C878" s="298"/>
      <c r="D878" s="257" t="s">
        <v>260</v>
      </c>
      <c r="E878" s="299" t="s">
        <v>1</v>
      </c>
      <c r="F878" s="300" t="s">
        <v>566</v>
      </c>
      <c r="G878" s="298"/>
      <c r="H878" s="301">
        <v>331</v>
      </c>
      <c r="I878" s="302"/>
      <c r="J878" s="298"/>
      <c r="K878" s="298"/>
      <c r="L878" s="303"/>
      <c r="M878" s="304"/>
      <c r="N878" s="305"/>
      <c r="O878" s="305"/>
      <c r="P878" s="305"/>
      <c r="Q878" s="305"/>
      <c r="R878" s="305"/>
      <c r="S878" s="305"/>
      <c r="T878" s="30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T878" s="307" t="s">
        <v>260</v>
      </c>
      <c r="AU878" s="307" t="s">
        <v>86</v>
      </c>
      <c r="AV878" s="16" t="s">
        <v>271</v>
      </c>
      <c r="AW878" s="16" t="s">
        <v>31</v>
      </c>
      <c r="AX878" s="16" t="s">
        <v>76</v>
      </c>
      <c r="AY878" s="307" t="s">
        <v>251</v>
      </c>
    </row>
    <row r="879" s="15" customFormat="1">
      <c r="A879" s="15"/>
      <c r="B879" s="277"/>
      <c r="C879" s="278"/>
      <c r="D879" s="257" t="s">
        <v>260</v>
      </c>
      <c r="E879" s="279" t="s">
        <v>1</v>
      </c>
      <c r="F879" s="280" t="s">
        <v>264</v>
      </c>
      <c r="G879" s="278"/>
      <c r="H879" s="281">
        <v>1870</v>
      </c>
      <c r="I879" s="282"/>
      <c r="J879" s="278"/>
      <c r="K879" s="278"/>
      <c r="L879" s="283"/>
      <c r="M879" s="284"/>
      <c r="N879" s="285"/>
      <c r="O879" s="285"/>
      <c r="P879" s="285"/>
      <c r="Q879" s="285"/>
      <c r="R879" s="285"/>
      <c r="S879" s="285"/>
      <c r="T879" s="286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T879" s="287" t="s">
        <v>260</v>
      </c>
      <c r="AU879" s="287" t="s">
        <v>86</v>
      </c>
      <c r="AV879" s="15" t="s">
        <v>258</v>
      </c>
      <c r="AW879" s="15" t="s">
        <v>31</v>
      </c>
      <c r="AX879" s="15" t="s">
        <v>84</v>
      </c>
      <c r="AY879" s="287" t="s">
        <v>251</v>
      </c>
    </row>
    <row r="880" s="2" customFormat="1" ht="14.4" customHeight="1">
      <c r="A880" s="39"/>
      <c r="B880" s="40"/>
      <c r="C880" s="243" t="s">
        <v>1245</v>
      </c>
      <c r="D880" s="243" t="s">
        <v>253</v>
      </c>
      <c r="E880" s="244" t="s">
        <v>1246</v>
      </c>
      <c r="F880" s="245" t="s">
        <v>1247</v>
      </c>
      <c r="G880" s="246" t="s">
        <v>149</v>
      </c>
      <c r="H880" s="247">
        <v>167</v>
      </c>
      <c r="I880" s="248"/>
      <c r="J880" s="247">
        <f>ROUND(I880*H880,2)</f>
        <v>0</v>
      </c>
      <c r="K880" s="245" t="s">
        <v>257</v>
      </c>
      <c r="L880" s="45"/>
      <c r="M880" s="249" t="s">
        <v>1</v>
      </c>
      <c r="N880" s="250" t="s">
        <v>41</v>
      </c>
      <c r="O880" s="92"/>
      <c r="P880" s="251">
        <f>O880*H880</f>
        <v>0</v>
      </c>
      <c r="Q880" s="251">
        <v>0</v>
      </c>
      <c r="R880" s="251">
        <f>Q880*H880</f>
        <v>0</v>
      </c>
      <c r="S880" s="251">
        <v>0.010489999999999999</v>
      </c>
      <c r="T880" s="252">
        <f>S880*H880</f>
        <v>1.75183</v>
      </c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R880" s="253" t="s">
        <v>344</v>
      </c>
      <c r="AT880" s="253" t="s">
        <v>253</v>
      </c>
      <c r="AU880" s="253" t="s">
        <v>86</v>
      </c>
      <c r="AY880" s="18" t="s">
        <v>251</v>
      </c>
      <c r="BE880" s="254">
        <f>IF(N880="základní",J880,0)</f>
        <v>0</v>
      </c>
      <c r="BF880" s="254">
        <f>IF(N880="snížená",J880,0)</f>
        <v>0</v>
      </c>
      <c r="BG880" s="254">
        <f>IF(N880="zákl. přenesená",J880,0)</f>
        <v>0</v>
      </c>
      <c r="BH880" s="254">
        <f>IF(N880="sníž. přenesená",J880,0)</f>
        <v>0</v>
      </c>
      <c r="BI880" s="254">
        <f>IF(N880="nulová",J880,0)</f>
        <v>0</v>
      </c>
      <c r="BJ880" s="18" t="s">
        <v>84</v>
      </c>
      <c r="BK880" s="254">
        <f>ROUND(I880*H880,2)</f>
        <v>0</v>
      </c>
      <c r="BL880" s="18" t="s">
        <v>344</v>
      </c>
      <c r="BM880" s="253" t="s">
        <v>1248</v>
      </c>
    </row>
    <row r="881" s="13" customFormat="1">
      <c r="A881" s="13"/>
      <c r="B881" s="255"/>
      <c r="C881" s="256"/>
      <c r="D881" s="257" t="s">
        <v>260</v>
      </c>
      <c r="E881" s="258" t="s">
        <v>1</v>
      </c>
      <c r="F881" s="259" t="s">
        <v>1249</v>
      </c>
      <c r="G881" s="256"/>
      <c r="H881" s="258" t="s">
        <v>1</v>
      </c>
      <c r="I881" s="260"/>
      <c r="J881" s="256"/>
      <c r="K881" s="256"/>
      <c r="L881" s="261"/>
      <c r="M881" s="262"/>
      <c r="N881" s="263"/>
      <c r="O881" s="263"/>
      <c r="P881" s="263"/>
      <c r="Q881" s="263"/>
      <c r="R881" s="263"/>
      <c r="S881" s="263"/>
      <c r="T881" s="264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65" t="s">
        <v>260</v>
      </c>
      <c r="AU881" s="265" t="s">
        <v>86</v>
      </c>
      <c r="AV881" s="13" t="s">
        <v>84</v>
      </c>
      <c r="AW881" s="13" t="s">
        <v>31</v>
      </c>
      <c r="AX881" s="13" t="s">
        <v>76</v>
      </c>
      <c r="AY881" s="265" t="s">
        <v>251</v>
      </c>
    </row>
    <row r="882" s="14" customFormat="1">
      <c r="A882" s="14"/>
      <c r="B882" s="266"/>
      <c r="C882" s="267"/>
      <c r="D882" s="257" t="s">
        <v>260</v>
      </c>
      <c r="E882" s="268" t="s">
        <v>1</v>
      </c>
      <c r="F882" s="269" t="s">
        <v>1250</v>
      </c>
      <c r="G882" s="267"/>
      <c r="H882" s="270">
        <v>51.229999999999997</v>
      </c>
      <c r="I882" s="271"/>
      <c r="J882" s="267"/>
      <c r="K882" s="267"/>
      <c r="L882" s="272"/>
      <c r="M882" s="273"/>
      <c r="N882" s="274"/>
      <c r="O882" s="274"/>
      <c r="P882" s="274"/>
      <c r="Q882" s="274"/>
      <c r="R882" s="274"/>
      <c r="S882" s="274"/>
      <c r="T882" s="275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76" t="s">
        <v>260</v>
      </c>
      <c r="AU882" s="276" t="s">
        <v>86</v>
      </c>
      <c r="AV882" s="14" t="s">
        <v>86</v>
      </c>
      <c r="AW882" s="14" t="s">
        <v>31</v>
      </c>
      <c r="AX882" s="14" t="s">
        <v>76</v>
      </c>
      <c r="AY882" s="276" t="s">
        <v>251</v>
      </c>
    </row>
    <row r="883" s="13" customFormat="1">
      <c r="A883" s="13"/>
      <c r="B883" s="255"/>
      <c r="C883" s="256"/>
      <c r="D883" s="257" t="s">
        <v>260</v>
      </c>
      <c r="E883" s="258" t="s">
        <v>1</v>
      </c>
      <c r="F883" s="259" t="s">
        <v>1239</v>
      </c>
      <c r="G883" s="256"/>
      <c r="H883" s="258" t="s">
        <v>1</v>
      </c>
      <c r="I883" s="260"/>
      <c r="J883" s="256"/>
      <c r="K883" s="256"/>
      <c r="L883" s="261"/>
      <c r="M883" s="262"/>
      <c r="N883" s="263"/>
      <c r="O883" s="263"/>
      <c r="P883" s="263"/>
      <c r="Q883" s="263"/>
      <c r="R883" s="263"/>
      <c r="S883" s="263"/>
      <c r="T883" s="264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65" t="s">
        <v>260</v>
      </c>
      <c r="AU883" s="265" t="s">
        <v>86</v>
      </c>
      <c r="AV883" s="13" t="s">
        <v>84</v>
      </c>
      <c r="AW883" s="13" t="s">
        <v>31</v>
      </c>
      <c r="AX883" s="13" t="s">
        <v>76</v>
      </c>
      <c r="AY883" s="265" t="s">
        <v>251</v>
      </c>
    </row>
    <row r="884" s="14" customFormat="1">
      <c r="A884" s="14"/>
      <c r="B884" s="266"/>
      <c r="C884" s="267"/>
      <c r="D884" s="257" t="s">
        <v>260</v>
      </c>
      <c r="E884" s="268" t="s">
        <v>1</v>
      </c>
      <c r="F884" s="269" t="s">
        <v>1251</v>
      </c>
      <c r="G884" s="267"/>
      <c r="H884" s="270">
        <v>36.939999999999998</v>
      </c>
      <c r="I884" s="271"/>
      <c r="J884" s="267"/>
      <c r="K884" s="267"/>
      <c r="L884" s="272"/>
      <c r="M884" s="273"/>
      <c r="N884" s="274"/>
      <c r="O884" s="274"/>
      <c r="P884" s="274"/>
      <c r="Q884" s="274"/>
      <c r="R884" s="274"/>
      <c r="S884" s="274"/>
      <c r="T884" s="275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76" t="s">
        <v>260</v>
      </c>
      <c r="AU884" s="276" t="s">
        <v>86</v>
      </c>
      <c r="AV884" s="14" t="s">
        <v>86</v>
      </c>
      <c r="AW884" s="14" t="s">
        <v>31</v>
      </c>
      <c r="AX884" s="14" t="s">
        <v>76</v>
      </c>
      <c r="AY884" s="276" t="s">
        <v>251</v>
      </c>
    </row>
    <row r="885" s="13" customFormat="1">
      <c r="A885" s="13"/>
      <c r="B885" s="255"/>
      <c r="C885" s="256"/>
      <c r="D885" s="257" t="s">
        <v>260</v>
      </c>
      <c r="E885" s="258" t="s">
        <v>1</v>
      </c>
      <c r="F885" s="259" t="s">
        <v>1193</v>
      </c>
      <c r="G885" s="256"/>
      <c r="H885" s="258" t="s">
        <v>1</v>
      </c>
      <c r="I885" s="260"/>
      <c r="J885" s="256"/>
      <c r="K885" s="256"/>
      <c r="L885" s="261"/>
      <c r="M885" s="262"/>
      <c r="N885" s="263"/>
      <c r="O885" s="263"/>
      <c r="P885" s="263"/>
      <c r="Q885" s="263"/>
      <c r="R885" s="263"/>
      <c r="S885" s="263"/>
      <c r="T885" s="264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65" t="s">
        <v>260</v>
      </c>
      <c r="AU885" s="265" t="s">
        <v>86</v>
      </c>
      <c r="AV885" s="13" t="s">
        <v>84</v>
      </c>
      <c r="AW885" s="13" t="s">
        <v>31</v>
      </c>
      <c r="AX885" s="13" t="s">
        <v>76</v>
      </c>
      <c r="AY885" s="265" t="s">
        <v>251</v>
      </c>
    </row>
    <row r="886" s="14" customFormat="1">
      <c r="A886" s="14"/>
      <c r="B886" s="266"/>
      <c r="C886" s="267"/>
      <c r="D886" s="257" t="s">
        <v>260</v>
      </c>
      <c r="E886" s="268" t="s">
        <v>1</v>
      </c>
      <c r="F886" s="269" t="s">
        <v>1252</v>
      </c>
      <c r="G886" s="267"/>
      <c r="H886" s="270">
        <v>78.079999999999998</v>
      </c>
      <c r="I886" s="271"/>
      <c r="J886" s="267"/>
      <c r="K886" s="267"/>
      <c r="L886" s="272"/>
      <c r="M886" s="273"/>
      <c r="N886" s="274"/>
      <c r="O886" s="274"/>
      <c r="P886" s="274"/>
      <c r="Q886" s="274"/>
      <c r="R886" s="274"/>
      <c r="S886" s="274"/>
      <c r="T886" s="275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76" t="s">
        <v>260</v>
      </c>
      <c r="AU886" s="276" t="s">
        <v>86</v>
      </c>
      <c r="AV886" s="14" t="s">
        <v>86</v>
      </c>
      <c r="AW886" s="14" t="s">
        <v>31</v>
      </c>
      <c r="AX886" s="14" t="s">
        <v>76</v>
      </c>
      <c r="AY886" s="276" t="s">
        <v>251</v>
      </c>
    </row>
    <row r="887" s="14" customFormat="1">
      <c r="A887" s="14"/>
      <c r="B887" s="266"/>
      <c r="C887" s="267"/>
      <c r="D887" s="257" t="s">
        <v>260</v>
      </c>
      <c r="E887" s="268" t="s">
        <v>1</v>
      </c>
      <c r="F887" s="269" t="s">
        <v>1253</v>
      </c>
      <c r="G887" s="267"/>
      <c r="H887" s="270">
        <v>0.75</v>
      </c>
      <c r="I887" s="271"/>
      <c r="J887" s="267"/>
      <c r="K887" s="267"/>
      <c r="L887" s="272"/>
      <c r="M887" s="273"/>
      <c r="N887" s="274"/>
      <c r="O887" s="274"/>
      <c r="P887" s="274"/>
      <c r="Q887" s="274"/>
      <c r="R887" s="274"/>
      <c r="S887" s="274"/>
      <c r="T887" s="275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76" t="s">
        <v>260</v>
      </c>
      <c r="AU887" s="276" t="s">
        <v>86</v>
      </c>
      <c r="AV887" s="14" t="s">
        <v>86</v>
      </c>
      <c r="AW887" s="14" t="s">
        <v>31</v>
      </c>
      <c r="AX887" s="14" t="s">
        <v>76</v>
      </c>
      <c r="AY887" s="276" t="s">
        <v>251</v>
      </c>
    </row>
    <row r="888" s="15" customFormat="1">
      <c r="A888" s="15"/>
      <c r="B888" s="277"/>
      <c r="C888" s="278"/>
      <c r="D888" s="257" t="s">
        <v>260</v>
      </c>
      <c r="E888" s="279" t="s">
        <v>1</v>
      </c>
      <c r="F888" s="280" t="s">
        <v>264</v>
      </c>
      <c r="G888" s="278"/>
      <c r="H888" s="281">
        <v>167</v>
      </c>
      <c r="I888" s="282"/>
      <c r="J888" s="278"/>
      <c r="K888" s="278"/>
      <c r="L888" s="283"/>
      <c r="M888" s="284"/>
      <c r="N888" s="285"/>
      <c r="O888" s="285"/>
      <c r="P888" s="285"/>
      <c r="Q888" s="285"/>
      <c r="R888" s="285"/>
      <c r="S888" s="285"/>
      <c r="T888" s="286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T888" s="287" t="s">
        <v>260</v>
      </c>
      <c r="AU888" s="287" t="s">
        <v>86</v>
      </c>
      <c r="AV888" s="15" t="s">
        <v>258</v>
      </c>
      <c r="AW888" s="15" t="s">
        <v>31</v>
      </c>
      <c r="AX888" s="15" t="s">
        <v>84</v>
      </c>
      <c r="AY888" s="287" t="s">
        <v>251</v>
      </c>
    </row>
    <row r="889" s="2" customFormat="1" ht="14.4" customHeight="1">
      <c r="A889" s="39"/>
      <c r="B889" s="40"/>
      <c r="C889" s="243" t="s">
        <v>1254</v>
      </c>
      <c r="D889" s="243" t="s">
        <v>253</v>
      </c>
      <c r="E889" s="244" t="s">
        <v>1255</v>
      </c>
      <c r="F889" s="245" t="s">
        <v>1256</v>
      </c>
      <c r="G889" s="246" t="s">
        <v>149</v>
      </c>
      <c r="H889" s="247">
        <v>1471</v>
      </c>
      <c r="I889" s="248"/>
      <c r="J889" s="247">
        <f>ROUND(I889*H889,2)</f>
        <v>0</v>
      </c>
      <c r="K889" s="245" t="s">
        <v>257</v>
      </c>
      <c r="L889" s="45"/>
      <c r="M889" s="249" t="s">
        <v>1</v>
      </c>
      <c r="N889" s="250" t="s">
        <v>41</v>
      </c>
      <c r="O889" s="92"/>
      <c r="P889" s="251">
        <f>O889*H889</f>
        <v>0</v>
      </c>
      <c r="Q889" s="251">
        <v>0.024879999999999999</v>
      </c>
      <c r="R889" s="251">
        <f>Q889*H889</f>
        <v>36.598480000000002</v>
      </c>
      <c r="S889" s="251">
        <v>0</v>
      </c>
      <c r="T889" s="252">
        <f>S889*H889</f>
        <v>0</v>
      </c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R889" s="253" t="s">
        <v>344</v>
      </c>
      <c r="AT889" s="253" t="s">
        <v>253</v>
      </c>
      <c r="AU889" s="253" t="s">
        <v>86</v>
      </c>
      <c r="AY889" s="18" t="s">
        <v>251</v>
      </c>
      <c r="BE889" s="254">
        <f>IF(N889="základní",J889,0)</f>
        <v>0</v>
      </c>
      <c r="BF889" s="254">
        <f>IF(N889="snížená",J889,0)</f>
        <v>0</v>
      </c>
      <c r="BG889" s="254">
        <f>IF(N889="zákl. přenesená",J889,0)</f>
        <v>0</v>
      </c>
      <c r="BH889" s="254">
        <f>IF(N889="sníž. přenesená",J889,0)</f>
        <v>0</v>
      </c>
      <c r="BI889" s="254">
        <f>IF(N889="nulová",J889,0)</f>
        <v>0</v>
      </c>
      <c r="BJ889" s="18" t="s">
        <v>84</v>
      </c>
      <c r="BK889" s="254">
        <f>ROUND(I889*H889,2)</f>
        <v>0</v>
      </c>
      <c r="BL889" s="18" t="s">
        <v>344</v>
      </c>
      <c r="BM889" s="253" t="s">
        <v>1257</v>
      </c>
    </row>
    <row r="890" s="2" customFormat="1">
      <c r="A890" s="39"/>
      <c r="B890" s="40"/>
      <c r="C890" s="41"/>
      <c r="D890" s="257" t="s">
        <v>863</v>
      </c>
      <c r="E890" s="41"/>
      <c r="F890" s="308" t="s">
        <v>1258</v>
      </c>
      <c r="G890" s="41"/>
      <c r="H890" s="41"/>
      <c r="I890" s="211"/>
      <c r="J890" s="41"/>
      <c r="K890" s="41"/>
      <c r="L890" s="45"/>
      <c r="M890" s="309"/>
      <c r="N890" s="310"/>
      <c r="O890" s="92"/>
      <c r="P890" s="92"/>
      <c r="Q890" s="92"/>
      <c r="R890" s="92"/>
      <c r="S890" s="92"/>
      <c r="T890" s="93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T890" s="18" t="s">
        <v>863</v>
      </c>
      <c r="AU890" s="18" t="s">
        <v>86</v>
      </c>
    </row>
    <row r="891" s="13" customFormat="1">
      <c r="A891" s="13"/>
      <c r="B891" s="255"/>
      <c r="C891" s="256"/>
      <c r="D891" s="257" t="s">
        <v>260</v>
      </c>
      <c r="E891" s="258" t="s">
        <v>1</v>
      </c>
      <c r="F891" s="259" t="s">
        <v>1089</v>
      </c>
      <c r="G891" s="256"/>
      <c r="H891" s="258" t="s">
        <v>1</v>
      </c>
      <c r="I891" s="260"/>
      <c r="J891" s="256"/>
      <c r="K891" s="256"/>
      <c r="L891" s="261"/>
      <c r="M891" s="262"/>
      <c r="N891" s="263"/>
      <c r="O891" s="263"/>
      <c r="P891" s="263"/>
      <c r="Q891" s="263"/>
      <c r="R891" s="263"/>
      <c r="S891" s="263"/>
      <c r="T891" s="264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65" t="s">
        <v>260</v>
      </c>
      <c r="AU891" s="265" t="s">
        <v>86</v>
      </c>
      <c r="AV891" s="13" t="s">
        <v>84</v>
      </c>
      <c r="AW891" s="13" t="s">
        <v>31</v>
      </c>
      <c r="AX891" s="13" t="s">
        <v>76</v>
      </c>
      <c r="AY891" s="265" t="s">
        <v>251</v>
      </c>
    </row>
    <row r="892" s="13" customFormat="1">
      <c r="A892" s="13"/>
      <c r="B892" s="255"/>
      <c r="C892" s="256"/>
      <c r="D892" s="257" t="s">
        <v>260</v>
      </c>
      <c r="E892" s="258" t="s">
        <v>1</v>
      </c>
      <c r="F892" s="259" t="s">
        <v>1090</v>
      </c>
      <c r="G892" s="256"/>
      <c r="H892" s="258" t="s">
        <v>1</v>
      </c>
      <c r="I892" s="260"/>
      <c r="J892" s="256"/>
      <c r="K892" s="256"/>
      <c r="L892" s="261"/>
      <c r="M892" s="262"/>
      <c r="N892" s="263"/>
      <c r="O892" s="263"/>
      <c r="P892" s="263"/>
      <c r="Q892" s="263"/>
      <c r="R892" s="263"/>
      <c r="S892" s="263"/>
      <c r="T892" s="264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65" t="s">
        <v>260</v>
      </c>
      <c r="AU892" s="265" t="s">
        <v>86</v>
      </c>
      <c r="AV892" s="13" t="s">
        <v>84</v>
      </c>
      <c r="AW892" s="13" t="s">
        <v>31</v>
      </c>
      <c r="AX892" s="13" t="s">
        <v>76</v>
      </c>
      <c r="AY892" s="265" t="s">
        <v>251</v>
      </c>
    </row>
    <row r="893" s="13" customFormat="1">
      <c r="A893" s="13"/>
      <c r="B893" s="255"/>
      <c r="C893" s="256"/>
      <c r="D893" s="257" t="s">
        <v>260</v>
      </c>
      <c r="E893" s="258" t="s">
        <v>1</v>
      </c>
      <c r="F893" s="259" t="s">
        <v>408</v>
      </c>
      <c r="G893" s="256"/>
      <c r="H893" s="258" t="s">
        <v>1</v>
      </c>
      <c r="I893" s="260"/>
      <c r="J893" s="256"/>
      <c r="K893" s="256"/>
      <c r="L893" s="261"/>
      <c r="M893" s="262"/>
      <c r="N893" s="263"/>
      <c r="O893" s="263"/>
      <c r="P893" s="263"/>
      <c r="Q893" s="263"/>
      <c r="R893" s="263"/>
      <c r="S893" s="263"/>
      <c r="T893" s="264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65" t="s">
        <v>260</v>
      </c>
      <c r="AU893" s="265" t="s">
        <v>86</v>
      </c>
      <c r="AV893" s="13" t="s">
        <v>84</v>
      </c>
      <c r="AW893" s="13" t="s">
        <v>31</v>
      </c>
      <c r="AX893" s="13" t="s">
        <v>76</v>
      </c>
      <c r="AY893" s="265" t="s">
        <v>251</v>
      </c>
    </row>
    <row r="894" s="13" customFormat="1">
      <c r="A894" s="13"/>
      <c r="B894" s="255"/>
      <c r="C894" s="256"/>
      <c r="D894" s="257" t="s">
        <v>260</v>
      </c>
      <c r="E894" s="258" t="s">
        <v>1</v>
      </c>
      <c r="F894" s="259" t="s">
        <v>1259</v>
      </c>
      <c r="G894" s="256"/>
      <c r="H894" s="258" t="s">
        <v>1</v>
      </c>
      <c r="I894" s="260"/>
      <c r="J894" s="256"/>
      <c r="K894" s="256"/>
      <c r="L894" s="261"/>
      <c r="M894" s="262"/>
      <c r="N894" s="263"/>
      <c r="O894" s="263"/>
      <c r="P894" s="263"/>
      <c r="Q894" s="263"/>
      <c r="R894" s="263"/>
      <c r="S894" s="263"/>
      <c r="T894" s="264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65" t="s">
        <v>260</v>
      </c>
      <c r="AU894" s="265" t="s">
        <v>86</v>
      </c>
      <c r="AV894" s="13" t="s">
        <v>84</v>
      </c>
      <c r="AW894" s="13" t="s">
        <v>31</v>
      </c>
      <c r="AX894" s="13" t="s">
        <v>76</v>
      </c>
      <c r="AY894" s="265" t="s">
        <v>251</v>
      </c>
    </row>
    <row r="895" s="14" customFormat="1">
      <c r="A895" s="14"/>
      <c r="B895" s="266"/>
      <c r="C895" s="267"/>
      <c r="D895" s="257" t="s">
        <v>260</v>
      </c>
      <c r="E895" s="268" t="s">
        <v>1</v>
      </c>
      <c r="F895" s="269" t="s">
        <v>1260</v>
      </c>
      <c r="G895" s="267"/>
      <c r="H895" s="270">
        <v>204.19999999999999</v>
      </c>
      <c r="I895" s="271"/>
      <c r="J895" s="267"/>
      <c r="K895" s="267"/>
      <c r="L895" s="272"/>
      <c r="M895" s="273"/>
      <c r="N895" s="274"/>
      <c r="O895" s="274"/>
      <c r="P895" s="274"/>
      <c r="Q895" s="274"/>
      <c r="R895" s="274"/>
      <c r="S895" s="274"/>
      <c r="T895" s="275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76" t="s">
        <v>260</v>
      </c>
      <c r="AU895" s="276" t="s">
        <v>86</v>
      </c>
      <c r="AV895" s="14" t="s">
        <v>86</v>
      </c>
      <c r="AW895" s="14" t="s">
        <v>31</v>
      </c>
      <c r="AX895" s="14" t="s">
        <v>76</v>
      </c>
      <c r="AY895" s="276" t="s">
        <v>251</v>
      </c>
    </row>
    <row r="896" s="13" customFormat="1">
      <c r="A896" s="13"/>
      <c r="B896" s="255"/>
      <c r="C896" s="256"/>
      <c r="D896" s="257" t="s">
        <v>260</v>
      </c>
      <c r="E896" s="258" t="s">
        <v>1</v>
      </c>
      <c r="F896" s="259" t="s">
        <v>1224</v>
      </c>
      <c r="G896" s="256"/>
      <c r="H896" s="258" t="s">
        <v>1</v>
      </c>
      <c r="I896" s="260"/>
      <c r="J896" s="256"/>
      <c r="K896" s="256"/>
      <c r="L896" s="261"/>
      <c r="M896" s="262"/>
      <c r="N896" s="263"/>
      <c r="O896" s="263"/>
      <c r="P896" s="263"/>
      <c r="Q896" s="263"/>
      <c r="R896" s="263"/>
      <c r="S896" s="263"/>
      <c r="T896" s="264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65" t="s">
        <v>260</v>
      </c>
      <c r="AU896" s="265" t="s">
        <v>86</v>
      </c>
      <c r="AV896" s="13" t="s">
        <v>84</v>
      </c>
      <c r="AW896" s="13" t="s">
        <v>31</v>
      </c>
      <c r="AX896" s="13" t="s">
        <v>76</v>
      </c>
      <c r="AY896" s="265" t="s">
        <v>251</v>
      </c>
    </row>
    <row r="897" s="14" customFormat="1">
      <c r="A897" s="14"/>
      <c r="B897" s="266"/>
      <c r="C897" s="267"/>
      <c r="D897" s="257" t="s">
        <v>260</v>
      </c>
      <c r="E897" s="268" t="s">
        <v>1</v>
      </c>
      <c r="F897" s="269" t="s">
        <v>1261</v>
      </c>
      <c r="G897" s="267"/>
      <c r="H897" s="270">
        <v>640.03999999999996</v>
      </c>
      <c r="I897" s="271"/>
      <c r="J897" s="267"/>
      <c r="K897" s="267"/>
      <c r="L897" s="272"/>
      <c r="M897" s="273"/>
      <c r="N897" s="274"/>
      <c r="O897" s="274"/>
      <c r="P897" s="274"/>
      <c r="Q897" s="274"/>
      <c r="R897" s="274"/>
      <c r="S897" s="274"/>
      <c r="T897" s="275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76" t="s">
        <v>260</v>
      </c>
      <c r="AU897" s="276" t="s">
        <v>86</v>
      </c>
      <c r="AV897" s="14" t="s">
        <v>86</v>
      </c>
      <c r="AW897" s="14" t="s">
        <v>31</v>
      </c>
      <c r="AX897" s="14" t="s">
        <v>76</v>
      </c>
      <c r="AY897" s="276" t="s">
        <v>251</v>
      </c>
    </row>
    <row r="898" s="13" customFormat="1">
      <c r="A898" s="13"/>
      <c r="B898" s="255"/>
      <c r="C898" s="256"/>
      <c r="D898" s="257" t="s">
        <v>260</v>
      </c>
      <c r="E898" s="258" t="s">
        <v>1</v>
      </c>
      <c r="F898" s="259" t="s">
        <v>1262</v>
      </c>
      <c r="G898" s="256"/>
      <c r="H898" s="258" t="s">
        <v>1</v>
      </c>
      <c r="I898" s="260"/>
      <c r="J898" s="256"/>
      <c r="K898" s="256"/>
      <c r="L898" s="261"/>
      <c r="M898" s="262"/>
      <c r="N898" s="263"/>
      <c r="O898" s="263"/>
      <c r="P898" s="263"/>
      <c r="Q898" s="263"/>
      <c r="R898" s="263"/>
      <c r="S898" s="263"/>
      <c r="T898" s="264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65" t="s">
        <v>260</v>
      </c>
      <c r="AU898" s="265" t="s">
        <v>86</v>
      </c>
      <c r="AV898" s="13" t="s">
        <v>84</v>
      </c>
      <c r="AW898" s="13" t="s">
        <v>31</v>
      </c>
      <c r="AX898" s="13" t="s">
        <v>76</v>
      </c>
      <c r="AY898" s="265" t="s">
        <v>251</v>
      </c>
    </row>
    <row r="899" s="14" customFormat="1">
      <c r="A899" s="14"/>
      <c r="B899" s="266"/>
      <c r="C899" s="267"/>
      <c r="D899" s="257" t="s">
        <v>260</v>
      </c>
      <c r="E899" s="268" t="s">
        <v>1</v>
      </c>
      <c r="F899" s="269" t="s">
        <v>1263</v>
      </c>
      <c r="G899" s="267"/>
      <c r="H899" s="270">
        <v>136.80000000000001</v>
      </c>
      <c r="I899" s="271"/>
      <c r="J899" s="267"/>
      <c r="K899" s="267"/>
      <c r="L899" s="272"/>
      <c r="M899" s="273"/>
      <c r="N899" s="274"/>
      <c r="O899" s="274"/>
      <c r="P899" s="274"/>
      <c r="Q899" s="274"/>
      <c r="R899" s="274"/>
      <c r="S899" s="274"/>
      <c r="T899" s="275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76" t="s">
        <v>260</v>
      </c>
      <c r="AU899" s="276" t="s">
        <v>86</v>
      </c>
      <c r="AV899" s="14" t="s">
        <v>86</v>
      </c>
      <c r="AW899" s="14" t="s">
        <v>31</v>
      </c>
      <c r="AX899" s="14" t="s">
        <v>76</v>
      </c>
      <c r="AY899" s="276" t="s">
        <v>251</v>
      </c>
    </row>
    <row r="900" s="13" customFormat="1">
      <c r="A900" s="13"/>
      <c r="B900" s="255"/>
      <c r="C900" s="256"/>
      <c r="D900" s="257" t="s">
        <v>260</v>
      </c>
      <c r="E900" s="258" t="s">
        <v>1</v>
      </c>
      <c r="F900" s="259" t="s">
        <v>1228</v>
      </c>
      <c r="G900" s="256"/>
      <c r="H900" s="258" t="s">
        <v>1</v>
      </c>
      <c r="I900" s="260"/>
      <c r="J900" s="256"/>
      <c r="K900" s="256"/>
      <c r="L900" s="261"/>
      <c r="M900" s="262"/>
      <c r="N900" s="263"/>
      <c r="O900" s="263"/>
      <c r="P900" s="263"/>
      <c r="Q900" s="263"/>
      <c r="R900" s="263"/>
      <c r="S900" s="263"/>
      <c r="T900" s="264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65" t="s">
        <v>260</v>
      </c>
      <c r="AU900" s="265" t="s">
        <v>86</v>
      </c>
      <c r="AV900" s="13" t="s">
        <v>84</v>
      </c>
      <c r="AW900" s="13" t="s">
        <v>31</v>
      </c>
      <c r="AX900" s="13" t="s">
        <v>76</v>
      </c>
      <c r="AY900" s="265" t="s">
        <v>251</v>
      </c>
    </row>
    <row r="901" s="13" customFormat="1">
      <c r="A901" s="13"/>
      <c r="B901" s="255"/>
      <c r="C901" s="256"/>
      <c r="D901" s="257" t="s">
        <v>260</v>
      </c>
      <c r="E901" s="258" t="s">
        <v>1</v>
      </c>
      <c r="F901" s="259" t="s">
        <v>1264</v>
      </c>
      <c r="G901" s="256"/>
      <c r="H901" s="258" t="s">
        <v>1</v>
      </c>
      <c r="I901" s="260"/>
      <c r="J901" s="256"/>
      <c r="K901" s="256"/>
      <c r="L901" s="261"/>
      <c r="M901" s="262"/>
      <c r="N901" s="263"/>
      <c r="O901" s="263"/>
      <c r="P901" s="263"/>
      <c r="Q901" s="263"/>
      <c r="R901" s="263"/>
      <c r="S901" s="263"/>
      <c r="T901" s="264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65" t="s">
        <v>260</v>
      </c>
      <c r="AU901" s="265" t="s">
        <v>86</v>
      </c>
      <c r="AV901" s="13" t="s">
        <v>84</v>
      </c>
      <c r="AW901" s="13" t="s">
        <v>31</v>
      </c>
      <c r="AX901" s="13" t="s">
        <v>76</v>
      </c>
      <c r="AY901" s="265" t="s">
        <v>251</v>
      </c>
    </row>
    <row r="902" s="14" customFormat="1">
      <c r="A902" s="14"/>
      <c r="B902" s="266"/>
      <c r="C902" s="267"/>
      <c r="D902" s="257" t="s">
        <v>260</v>
      </c>
      <c r="E902" s="268" t="s">
        <v>1</v>
      </c>
      <c r="F902" s="269" t="s">
        <v>1230</v>
      </c>
      <c r="G902" s="267"/>
      <c r="H902" s="270">
        <v>-36.939999999999998</v>
      </c>
      <c r="I902" s="271"/>
      <c r="J902" s="267"/>
      <c r="K902" s="267"/>
      <c r="L902" s="272"/>
      <c r="M902" s="273"/>
      <c r="N902" s="274"/>
      <c r="O902" s="274"/>
      <c r="P902" s="274"/>
      <c r="Q902" s="274"/>
      <c r="R902" s="274"/>
      <c r="S902" s="274"/>
      <c r="T902" s="275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76" t="s">
        <v>260</v>
      </c>
      <c r="AU902" s="276" t="s">
        <v>86</v>
      </c>
      <c r="AV902" s="14" t="s">
        <v>86</v>
      </c>
      <c r="AW902" s="14" t="s">
        <v>31</v>
      </c>
      <c r="AX902" s="14" t="s">
        <v>76</v>
      </c>
      <c r="AY902" s="276" t="s">
        <v>251</v>
      </c>
    </row>
    <row r="903" s="13" customFormat="1">
      <c r="A903" s="13"/>
      <c r="B903" s="255"/>
      <c r="C903" s="256"/>
      <c r="D903" s="257" t="s">
        <v>260</v>
      </c>
      <c r="E903" s="258" t="s">
        <v>1</v>
      </c>
      <c r="F903" s="259" t="s">
        <v>1193</v>
      </c>
      <c r="G903" s="256"/>
      <c r="H903" s="258" t="s">
        <v>1</v>
      </c>
      <c r="I903" s="260"/>
      <c r="J903" s="256"/>
      <c r="K903" s="256"/>
      <c r="L903" s="261"/>
      <c r="M903" s="262"/>
      <c r="N903" s="263"/>
      <c r="O903" s="263"/>
      <c r="P903" s="263"/>
      <c r="Q903" s="263"/>
      <c r="R903" s="263"/>
      <c r="S903" s="263"/>
      <c r="T903" s="264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65" t="s">
        <v>260</v>
      </c>
      <c r="AU903" s="265" t="s">
        <v>86</v>
      </c>
      <c r="AV903" s="13" t="s">
        <v>84</v>
      </c>
      <c r="AW903" s="13" t="s">
        <v>31</v>
      </c>
      <c r="AX903" s="13" t="s">
        <v>76</v>
      </c>
      <c r="AY903" s="265" t="s">
        <v>251</v>
      </c>
    </row>
    <row r="904" s="14" customFormat="1">
      <c r="A904" s="14"/>
      <c r="B904" s="266"/>
      <c r="C904" s="267"/>
      <c r="D904" s="257" t="s">
        <v>260</v>
      </c>
      <c r="E904" s="268" t="s">
        <v>1</v>
      </c>
      <c r="F904" s="269" t="s">
        <v>1231</v>
      </c>
      <c r="G904" s="267"/>
      <c r="H904" s="270">
        <v>-76.099999999999994</v>
      </c>
      <c r="I904" s="271"/>
      <c r="J904" s="267"/>
      <c r="K904" s="267"/>
      <c r="L904" s="272"/>
      <c r="M904" s="273"/>
      <c r="N904" s="274"/>
      <c r="O904" s="274"/>
      <c r="P904" s="274"/>
      <c r="Q904" s="274"/>
      <c r="R904" s="274"/>
      <c r="S904" s="274"/>
      <c r="T904" s="275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76" t="s">
        <v>260</v>
      </c>
      <c r="AU904" s="276" t="s">
        <v>86</v>
      </c>
      <c r="AV904" s="14" t="s">
        <v>86</v>
      </c>
      <c r="AW904" s="14" t="s">
        <v>31</v>
      </c>
      <c r="AX904" s="14" t="s">
        <v>76</v>
      </c>
      <c r="AY904" s="276" t="s">
        <v>251</v>
      </c>
    </row>
    <row r="905" s="16" customFormat="1">
      <c r="A905" s="16"/>
      <c r="B905" s="297"/>
      <c r="C905" s="298"/>
      <c r="D905" s="257" t="s">
        <v>260</v>
      </c>
      <c r="E905" s="299" t="s">
        <v>1</v>
      </c>
      <c r="F905" s="300" t="s">
        <v>566</v>
      </c>
      <c r="G905" s="298"/>
      <c r="H905" s="301">
        <v>867.99999999999989</v>
      </c>
      <c r="I905" s="302"/>
      <c r="J905" s="298"/>
      <c r="K905" s="298"/>
      <c r="L905" s="303"/>
      <c r="M905" s="304"/>
      <c r="N905" s="305"/>
      <c r="O905" s="305"/>
      <c r="P905" s="305"/>
      <c r="Q905" s="305"/>
      <c r="R905" s="305"/>
      <c r="S905" s="305"/>
      <c r="T905" s="30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T905" s="307" t="s">
        <v>260</v>
      </c>
      <c r="AU905" s="307" t="s">
        <v>86</v>
      </c>
      <c r="AV905" s="16" t="s">
        <v>271</v>
      </c>
      <c r="AW905" s="16" t="s">
        <v>31</v>
      </c>
      <c r="AX905" s="16" t="s">
        <v>76</v>
      </c>
      <c r="AY905" s="307" t="s">
        <v>251</v>
      </c>
    </row>
    <row r="906" s="13" customFormat="1">
      <c r="A906" s="13"/>
      <c r="B906" s="255"/>
      <c r="C906" s="256"/>
      <c r="D906" s="257" t="s">
        <v>260</v>
      </c>
      <c r="E906" s="258" t="s">
        <v>1</v>
      </c>
      <c r="F906" s="259" t="s">
        <v>937</v>
      </c>
      <c r="G906" s="256"/>
      <c r="H906" s="258" t="s">
        <v>1</v>
      </c>
      <c r="I906" s="260"/>
      <c r="J906" s="256"/>
      <c r="K906" s="256"/>
      <c r="L906" s="261"/>
      <c r="M906" s="262"/>
      <c r="N906" s="263"/>
      <c r="O906" s="263"/>
      <c r="P906" s="263"/>
      <c r="Q906" s="263"/>
      <c r="R906" s="263"/>
      <c r="S906" s="263"/>
      <c r="T906" s="264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65" t="s">
        <v>260</v>
      </c>
      <c r="AU906" s="265" t="s">
        <v>86</v>
      </c>
      <c r="AV906" s="13" t="s">
        <v>84</v>
      </c>
      <c r="AW906" s="13" t="s">
        <v>31</v>
      </c>
      <c r="AX906" s="13" t="s">
        <v>76</v>
      </c>
      <c r="AY906" s="265" t="s">
        <v>251</v>
      </c>
    </row>
    <row r="907" s="13" customFormat="1">
      <c r="A907" s="13"/>
      <c r="B907" s="255"/>
      <c r="C907" s="256"/>
      <c r="D907" s="257" t="s">
        <v>260</v>
      </c>
      <c r="E907" s="258" t="s">
        <v>1</v>
      </c>
      <c r="F907" s="259" t="s">
        <v>1232</v>
      </c>
      <c r="G907" s="256"/>
      <c r="H907" s="258" t="s">
        <v>1</v>
      </c>
      <c r="I907" s="260"/>
      <c r="J907" s="256"/>
      <c r="K907" s="256"/>
      <c r="L907" s="261"/>
      <c r="M907" s="262"/>
      <c r="N907" s="263"/>
      <c r="O907" s="263"/>
      <c r="P907" s="263"/>
      <c r="Q907" s="263"/>
      <c r="R907" s="263"/>
      <c r="S907" s="263"/>
      <c r="T907" s="264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65" t="s">
        <v>260</v>
      </c>
      <c r="AU907" s="265" t="s">
        <v>86</v>
      </c>
      <c r="AV907" s="13" t="s">
        <v>84</v>
      </c>
      <c r="AW907" s="13" t="s">
        <v>31</v>
      </c>
      <c r="AX907" s="13" t="s">
        <v>76</v>
      </c>
      <c r="AY907" s="265" t="s">
        <v>251</v>
      </c>
    </row>
    <row r="908" s="14" customFormat="1">
      <c r="A908" s="14"/>
      <c r="B908" s="266"/>
      <c r="C908" s="267"/>
      <c r="D908" s="257" t="s">
        <v>260</v>
      </c>
      <c r="E908" s="268" t="s">
        <v>1</v>
      </c>
      <c r="F908" s="269" t="s">
        <v>1233</v>
      </c>
      <c r="G908" s="267"/>
      <c r="H908" s="270">
        <v>175.63999999999999</v>
      </c>
      <c r="I908" s="271"/>
      <c r="J908" s="267"/>
      <c r="K908" s="267"/>
      <c r="L908" s="272"/>
      <c r="M908" s="273"/>
      <c r="N908" s="274"/>
      <c r="O908" s="274"/>
      <c r="P908" s="274"/>
      <c r="Q908" s="274"/>
      <c r="R908" s="274"/>
      <c r="S908" s="274"/>
      <c r="T908" s="275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76" t="s">
        <v>260</v>
      </c>
      <c r="AU908" s="276" t="s">
        <v>86</v>
      </c>
      <c r="AV908" s="14" t="s">
        <v>86</v>
      </c>
      <c r="AW908" s="14" t="s">
        <v>31</v>
      </c>
      <c r="AX908" s="14" t="s">
        <v>76</v>
      </c>
      <c r="AY908" s="276" t="s">
        <v>251</v>
      </c>
    </row>
    <row r="909" s="13" customFormat="1">
      <c r="A909" s="13"/>
      <c r="B909" s="255"/>
      <c r="C909" s="256"/>
      <c r="D909" s="257" t="s">
        <v>260</v>
      </c>
      <c r="E909" s="258" t="s">
        <v>1</v>
      </c>
      <c r="F909" s="259" t="s">
        <v>1234</v>
      </c>
      <c r="G909" s="256"/>
      <c r="H909" s="258" t="s">
        <v>1</v>
      </c>
      <c r="I909" s="260"/>
      <c r="J909" s="256"/>
      <c r="K909" s="256"/>
      <c r="L909" s="261"/>
      <c r="M909" s="262"/>
      <c r="N909" s="263"/>
      <c r="O909" s="263"/>
      <c r="P909" s="263"/>
      <c r="Q909" s="263"/>
      <c r="R909" s="263"/>
      <c r="S909" s="263"/>
      <c r="T909" s="264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65" t="s">
        <v>260</v>
      </c>
      <c r="AU909" s="265" t="s">
        <v>86</v>
      </c>
      <c r="AV909" s="13" t="s">
        <v>84</v>
      </c>
      <c r="AW909" s="13" t="s">
        <v>31</v>
      </c>
      <c r="AX909" s="13" t="s">
        <v>76</v>
      </c>
      <c r="AY909" s="265" t="s">
        <v>251</v>
      </c>
    </row>
    <row r="910" s="14" customFormat="1">
      <c r="A910" s="14"/>
      <c r="B910" s="266"/>
      <c r="C910" s="267"/>
      <c r="D910" s="257" t="s">
        <v>260</v>
      </c>
      <c r="E910" s="268" t="s">
        <v>1</v>
      </c>
      <c r="F910" s="269" t="s">
        <v>1235</v>
      </c>
      <c r="G910" s="267"/>
      <c r="H910" s="270">
        <v>398.62</v>
      </c>
      <c r="I910" s="271"/>
      <c r="J910" s="267"/>
      <c r="K910" s="267"/>
      <c r="L910" s="272"/>
      <c r="M910" s="273"/>
      <c r="N910" s="274"/>
      <c r="O910" s="274"/>
      <c r="P910" s="274"/>
      <c r="Q910" s="274"/>
      <c r="R910" s="274"/>
      <c r="S910" s="274"/>
      <c r="T910" s="275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76" t="s">
        <v>260</v>
      </c>
      <c r="AU910" s="276" t="s">
        <v>86</v>
      </c>
      <c r="AV910" s="14" t="s">
        <v>86</v>
      </c>
      <c r="AW910" s="14" t="s">
        <v>31</v>
      </c>
      <c r="AX910" s="14" t="s">
        <v>76</v>
      </c>
      <c r="AY910" s="276" t="s">
        <v>251</v>
      </c>
    </row>
    <row r="911" s="13" customFormat="1">
      <c r="A911" s="13"/>
      <c r="B911" s="255"/>
      <c r="C911" s="256"/>
      <c r="D911" s="257" t="s">
        <v>260</v>
      </c>
      <c r="E911" s="258" t="s">
        <v>1</v>
      </c>
      <c r="F911" s="259" t="s">
        <v>1265</v>
      </c>
      <c r="G911" s="256"/>
      <c r="H911" s="258" t="s">
        <v>1</v>
      </c>
      <c r="I911" s="260"/>
      <c r="J911" s="256"/>
      <c r="K911" s="256"/>
      <c r="L911" s="261"/>
      <c r="M911" s="262"/>
      <c r="N911" s="263"/>
      <c r="O911" s="263"/>
      <c r="P911" s="263"/>
      <c r="Q911" s="263"/>
      <c r="R911" s="263"/>
      <c r="S911" s="263"/>
      <c r="T911" s="264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65" t="s">
        <v>260</v>
      </c>
      <c r="AU911" s="265" t="s">
        <v>86</v>
      </c>
      <c r="AV911" s="13" t="s">
        <v>84</v>
      </c>
      <c r="AW911" s="13" t="s">
        <v>31</v>
      </c>
      <c r="AX911" s="13" t="s">
        <v>76</v>
      </c>
      <c r="AY911" s="265" t="s">
        <v>251</v>
      </c>
    </row>
    <row r="912" s="14" customFormat="1">
      <c r="A912" s="14"/>
      <c r="B912" s="266"/>
      <c r="C912" s="267"/>
      <c r="D912" s="257" t="s">
        <v>260</v>
      </c>
      <c r="E912" s="268" t="s">
        <v>1</v>
      </c>
      <c r="F912" s="269" t="s">
        <v>1266</v>
      </c>
      <c r="G912" s="267"/>
      <c r="H912" s="270">
        <v>27.850000000000001</v>
      </c>
      <c r="I912" s="271"/>
      <c r="J912" s="267"/>
      <c r="K912" s="267"/>
      <c r="L912" s="272"/>
      <c r="M912" s="273"/>
      <c r="N912" s="274"/>
      <c r="O912" s="274"/>
      <c r="P912" s="274"/>
      <c r="Q912" s="274"/>
      <c r="R912" s="274"/>
      <c r="S912" s="274"/>
      <c r="T912" s="275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76" t="s">
        <v>260</v>
      </c>
      <c r="AU912" s="276" t="s">
        <v>86</v>
      </c>
      <c r="AV912" s="14" t="s">
        <v>86</v>
      </c>
      <c r="AW912" s="14" t="s">
        <v>31</v>
      </c>
      <c r="AX912" s="14" t="s">
        <v>76</v>
      </c>
      <c r="AY912" s="276" t="s">
        <v>251</v>
      </c>
    </row>
    <row r="913" s="14" customFormat="1">
      <c r="A913" s="14"/>
      <c r="B913" s="266"/>
      <c r="C913" s="267"/>
      <c r="D913" s="257" t="s">
        <v>260</v>
      </c>
      <c r="E913" s="268" t="s">
        <v>1</v>
      </c>
      <c r="F913" s="269" t="s">
        <v>1267</v>
      </c>
      <c r="G913" s="267"/>
      <c r="H913" s="270">
        <v>0.89000000000000001</v>
      </c>
      <c r="I913" s="271"/>
      <c r="J913" s="267"/>
      <c r="K913" s="267"/>
      <c r="L913" s="272"/>
      <c r="M913" s="273"/>
      <c r="N913" s="274"/>
      <c r="O913" s="274"/>
      <c r="P913" s="274"/>
      <c r="Q913" s="274"/>
      <c r="R913" s="274"/>
      <c r="S913" s="274"/>
      <c r="T913" s="275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76" t="s">
        <v>260</v>
      </c>
      <c r="AU913" s="276" t="s">
        <v>86</v>
      </c>
      <c r="AV913" s="14" t="s">
        <v>86</v>
      </c>
      <c r="AW913" s="14" t="s">
        <v>31</v>
      </c>
      <c r="AX913" s="14" t="s">
        <v>76</v>
      </c>
      <c r="AY913" s="276" t="s">
        <v>251</v>
      </c>
    </row>
    <row r="914" s="16" customFormat="1">
      <c r="A914" s="16"/>
      <c r="B914" s="297"/>
      <c r="C914" s="298"/>
      <c r="D914" s="257" t="s">
        <v>260</v>
      </c>
      <c r="E914" s="299" t="s">
        <v>1</v>
      </c>
      <c r="F914" s="300" t="s">
        <v>566</v>
      </c>
      <c r="G914" s="298"/>
      <c r="H914" s="301">
        <v>603</v>
      </c>
      <c r="I914" s="302"/>
      <c r="J914" s="298"/>
      <c r="K914" s="298"/>
      <c r="L914" s="303"/>
      <c r="M914" s="304"/>
      <c r="N914" s="305"/>
      <c r="O914" s="305"/>
      <c r="P914" s="305"/>
      <c r="Q914" s="305"/>
      <c r="R914" s="305"/>
      <c r="S914" s="305"/>
      <c r="T914" s="30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T914" s="307" t="s">
        <v>260</v>
      </c>
      <c r="AU914" s="307" t="s">
        <v>86</v>
      </c>
      <c r="AV914" s="16" t="s">
        <v>271</v>
      </c>
      <c r="AW914" s="16" t="s">
        <v>31</v>
      </c>
      <c r="AX914" s="16" t="s">
        <v>76</v>
      </c>
      <c r="AY914" s="307" t="s">
        <v>251</v>
      </c>
    </row>
    <row r="915" s="15" customFormat="1">
      <c r="A915" s="15"/>
      <c r="B915" s="277"/>
      <c r="C915" s="278"/>
      <c r="D915" s="257" t="s">
        <v>260</v>
      </c>
      <c r="E915" s="279" t="s">
        <v>1</v>
      </c>
      <c r="F915" s="280" t="s">
        <v>264</v>
      </c>
      <c r="G915" s="278"/>
      <c r="H915" s="281">
        <v>1470.9999999999998</v>
      </c>
      <c r="I915" s="282"/>
      <c r="J915" s="278"/>
      <c r="K915" s="278"/>
      <c r="L915" s="283"/>
      <c r="M915" s="284"/>
      <c r="N915" s="285"/>
      <c r="O915" s="285"/>
      <c r="P915" s="285"/>
      <c r="Q915" s="285"/>
      <c r="R915" s="285"/>
      <c r="S915" s="285"/>
      <c r="T915" s="286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T915" s="287" t="s">
        <v>260</v>
      </c>
      <c r="AU915" s="287" t="s">
        <v>86</v>
      </c>
      <c r="AV915" s="15" t="s">
        <v>258</v>
      </c>
      <c r="AW915" s="15" t="s">
        <v>31</v>
      </c>
      <c r="AX915" s="15" t="s">
        <v>84</v>
      </c>
      <c r="AY915" s="287" t="s">
        <v>251</v>
      </c>
    </row>
    <row r="916" s="2" customFormat="1" ht="14.4" customHeight="1">
      <c r="A916" s="39"/>
      <c r="B916" s="40"/>
      <c r="C916" s="243" t="s">
        <v>1268</v>
      </c>
      <c r="D916" s="243" t="s">
        <v>253</v>
      </c>
      <c r="E916" s="244" t="s">
        <v>1269</v>
      </c>
      <c r="F916" s="245" t="s">
        <v>1270</v>
      </c>
      <c r="G916" s="246" t="s">
        <v>149</v>
      </c>
      <c r="H916" s="247">
        <v>69.5</v>
      </c>
      <c r="I916" s="248"/>
      <c r="J916" s="247">
        <f>ROUND(I916*H916,2)</f>
        <v>0</v>
      </c>
      <c r="K916" s="245" t="s">
        <v>257</v>
      </c>
      <c r="L916" s="45"/>
      <c r="M916" s="249" t="s">
        <v>1</v>
      </c>
      <c r="N916" s="250" t="s">
        <v>41</v>
      </c>
      <c r="O916" s="92"/>
      <c r="P916" s="251">
        <f>O916*H916</f>
        <v>0</v>
      </c>
      <c r="Q916" s="251">
        <v>0.024899999999999999</v>
      </c>
      <c r="R916" s="251">
        <f>Q916*H916</f>
        <v>1.7305499999999998</v>
      </c>
      <c r="S916" s="251">
        <v>0</v>
      </c>
      <c r="T916" s="252">
        <f>S916*H916</f>
        <v>0</v>
      </c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R916" s="253" t="s">
        <v>344</v>
      </c>
      <c r="AT916" s="253" t="s">
        <v>253</v>
      </c>
      <c r="AU916" s="253" t="s">
        <v>86</v>
      </c>
      <c r="AY916" s="18" t="s">
        <v>251</v>
      </c>
      <c r="BE916" s="254">
        <f>IF(N916="základní",J916,0)</f>
        <v>0</v>
      </c>
      <c r="BF916" s="254">
        <f>IF(N916="snížená",J916,0)</f>
        <v>0</v>
      </c>
      <c r="BG916" s="254">
        <f>IF(N916="zákl. přenesená",J916,0)</f>
        <v>0</v>
      </c>
      <c r="BH916" s="254">
        <f>IF(N916="sníž. přenesená",J916,0)</f>
        <v>0</v>
      </c>
      <c r="BI916" s="254">
        <f>IF(N916="nulová",J916,0)</f>
        <v>0</v>
      </c>
      <c r="BJ916" s="18" t="s">
        <v>84</v>
      </c>
      <c r="BK916" s="254">
        <f>ROUND(I916*H916,2)</f>
        <v>0</v>
      </c>
      <c r="BL916" s="18" t="s">
        <v>344</v>
      </c>
      <c r="BM916" s="253" t="s">
        <v>1271</v>
      </c>
    </row>
    <row r="917" s="2" customFormat="1">
      <c r="A917" s="39"/>
      <c r="B917" s="40"/>
      <c r="C917" s="41"/>
      <c r="D917" s="257" t="s">
        <v>863</v>
      </c>
      <c r="E917" s="41"/>
      <c r="F917" s="308" t="s">
        <v>1258</v>
      </c>
      <c r="G917" s="41"/>
      <c r="H917" s="41"/>
      <c r="I917" s="211"/>
      <c r="J917" s="41"/>
      <c r="K917" s="41"/>
      <c r="L917" s="45"/>
      <c r="M917" s="309"/>
      <c r="N917" s="310"/>
      <c r="O917" s="92"/>
      <c r="P917" s="92"/>
      <c r="Q917" s="92"/>
      <c r="R917" s="92"/>
      <c r="S917" s="92"/>
      <c r="T917" s="93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T917" s="18" t="s">
        <v>863</v>
      </c>
      <c r="AU917" s="18" t="s">
        <v>86</v>
      </c>
    </row>
    <row r="918" s="13" customFormat="1">
      <c r="A918" s="13"/>
      <c r="B918" s="255"/>
      <c r="C918" s="256"/>
      <c r="D918" s="257" t="s">
        <v>260</v>
      </c>
      <c r="E918" s="258" t="s">
        <v>1</v>
      </c>
      <c r="F918" s="259" t="s">
        <v>1089</v>
      </c>
      <c r="G918" s="256"/>
      <c r="H918" s="258" t="s">
        <v>1</v>
      </c>
      <c r="I918" s="260"/>
      <c r="J918" s="256"/>
      <c r="K918" s="256"/>
      <c r="L918" s="261"/>
      <c r="M918" s="262"/>
      <c r="N918" s="263"/>
      <c r="O918" s="263"/>
      <c r="P918" s="263"/>
      <c r="Q918" s="263"/>
      <c r="R918" s="263"/>
      <c r="S918" s="263"/>
      <c r="T918" s="264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65" t="s">
        <v>260</v>
      </c>
      <c r="AU918" s="265" t="s">
        <v>86</v>
      </c>
      <c r="AV918" s="13" t="s">
        <v>84</v>
      </c>
      <c r="AW918" s="13" t="s">
        <v>31</v>
      </c>
      <c r="AX918" s="13" t="s">
        <v>76</v>
      </c>
      <c r="AY918" s="265" t="s">
        <v>251</v>
      </c>
    </row>
    <row r="919" s="13" customFormat="1">
      <c r="A919" s="13"/>
      <c r="B919" s="255"/>
      <c r="C919" s="256"/>
      <c r="D919" s="257" t="s">
        <v>260</v>
      </c>
      <c r="E919" s="258" t="s">
        <v>1</v>
      </c>
      <c r="F919" s="259" t="s">
        <v>1090</v>
      </c>
      <c r="G919" s="256"/>
      <c r="H919" s="258" t="s">
        <v>1</v>
      </c>
      <c r="I919" s="260"/>
      <c r="J919" s="256"/>
      <c r="K919" s="256"/>
      <c r="L919" s="261"/>
      <c r="M919" s="262"/>
      <c r="N919" s="263"/>
      <c r="O919" s="263"/>
      <c r="P919" s="263"/>
      <c r="Q919" s="263"/>
      <c r="R919" s="263"/>
      <c r="S919" s="263"/>
      <c r="T919" s="264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65" t="s">
        <v>260</v>
      </c>
      <c r="AU919" s="265" t="s">
        <v>86</v>
      </c>
      <c r="AV919" s="13" t="s">
        <v>84</v>
      </c>
      <c r="AW919" s="13" t="s">
        <v>31</v>
      </c>
      <c r="AX919" s="13" t="s">
        <v>76</v>
      </c>
      <c r="AY919" s="265" t="s">
        <v>251</v>
      </c>
    </row>
    <row r="920" s="13" customFormat="1">
      <c r="A920" s="13"/>
      <c r="B920" s="255"/>
      <c r="C920" s="256"/>
      <c r="D920" s="257" t="s">
        <v>260</v>
      </c>
      <c r="E920" s="258" t="s">
        <v>1</v>
      </c>
      <c r="F920" s="259" t="s">
        <v>408</v>
      </c>
      <c r="G920" s="256"/>
      <c r="H920" s="258" t="s">
        <v>1</v>
      </c>
      <c r="I920" s="260"/>
      <c r="J920" s="256"/>
      <c r="K920" s="256"/>
      <c r="L920" s="261"/>
      <c r="M920" s="262"/>
      <c r="N920" s="263"/>
      <c r="O920" s="263"/>
      <c r="P920" s="263"/>
      <c r="Q920" s="263"/>
      <c r="R920" s="263"/>
      <c r="S920" s="263"/>
      <c r="T920" s="264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65" t="s">
        <v>260</v>
      </c>
      <c r="AU920" s="265" t="s">
        <v>86</v>
      </c>
      <c r="AV920" s="13" t="s">
        <v>84</v>
      </c>
      <c r="AW920" s="13" t="s">
        <v>31</v>
      </c>
      <c r="AX920" s="13" t="s">
        <v>76</v>
      </c>
      <c r="AY920" s="265" t="s">
        <v>251</v>
      </c>
    </row>
    <row r="921" s="13" customFormat="1">
      <c r="A921" s="13"/>
      <c r="B921" s="255"/>
      <c r="C921" s="256"/>
      <c r="D921" s="257" t="s">
        <v>260</v>
      </c>
      <c r="E921" s="258" t="s">
        <v>1</v>
      </c>
      <c r="F921" s="259" t="s">
        <v>1272</v>
      </c>
      <c r="G921" s="256"/>
      <c r="H921" s="258" t="s">
        <v>1</v>
      </c>
      <c r="I921" s="260"/>
      <c r="J921" s="256"/>
      <c r="K921" s="256"/>
      <c r="L921" s="261"/>
      <c r="M921" s="262"/>
      <c r="N921" s="263"/>
      <c r="O921" s="263"/>
      <c r="P921" s="263"/>
      <c r="Q921" s="263"/>
      <c r="R921" s="263"/>
      <c r="S921" s="263"/>
      <c r="T921" s="264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65" t="s">
        <v>260</v>
      </c>
      <c r="AU921" s="265" t="s">
        <v>86</v>
      </c>
      <c r="AV921" s="13" t="s">
        <v>84</v>
      </c>
      <c r="AW921" s="13" t="s">
        <v>31</v>
      </c>
      <c r="AX921" s="13" t="s">
        <v>76</v>
      </c>
      <c r="AY921" s="265" t="s">
        <v>251</v>
      </c>
    </row>
    <row r="922" s="14" customFormat="1">
      <c r="A922" s="14"/>
      <c r="B922" s="266"/>
      <c r="C922" s="267"/>
      <c r="D922" s="257" t="s">
        <v>260</v>
      </c>
      <c r="E922" s="268" t="s">
        <v>1</v>
      </c>
      <c r="F922" s="269" t="s">
        <v>1273</v>
      </c>
      <c r="G922" s="267"/>
      <c r="H922" s="270">
        <v>17.16</v>
      </c>
      <c r="I922" s="271"/>
      <c r="J922" s="267"/>
      <c r="K922" s="267"/>
      <c r="L922" s="272"/>
      <c r="M922" s="273"/>
      <c r="N922" s="274"/>
      <c r="O922" s="274"/>
      <c r="P922" s="274"/>
      <c r="Q922" s="274"/>
      <c r="R922" s="274"/>
      <c r="S922" s="274"/>
      <c r="T922" s="275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76" t="s">
        <v>260</v>
      </c>
      <c r="AU922" s="276" t="s">
        <v>86</v>
      </c>
      <c r="AV922" s="14" t="s">
        <v>86</v>
      </c>
      <c r="AW922" s="14" t="s">
        <v>31</v>
      </c>
      <c r="AX922" s="14" t="s">
        <v>76</v>
      </c>
      <c r="AY922" s="276" t="s">
        <v>251</v>
      </c>
    </row>
    <row r="923" s="13" customFormat="1">
      <c r="A923" s="13"/>
      <c r="B923" s="255"/>
      <c r="C923" s="256"/>
      <c r="D923" s="257" t="s">
        <v>260</v>
      </c>
      <c r="E923" s="258" t="s">
        <v>1</v>
      </c>
      <c r="F923" s="259" t="s">
        <v>1092</v>
      </c>
      <c r="G923" s="256"/>
      <c r="H923" s="258" t="s">
        <v>1</v>
      </c>
      <c r="I923" s="260"/>
      <c r="J923" s="256"/>
      <c r="K923" s="256"/>
      <c r="L923" s="261"/>
      <c r="M923" s="262"/>
      <c r="N923" s="263"/>
      <c r="O923" s="263"/>
      <c r="P923" s="263"/>
      <c r="Q923" s="263"/>
      <c r="R923" s="263"/>
      <c r="S923" s="263"/>
      <c r="T923" s="264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65" t="s">
        <v>260</v>
      </c>
      <c r="AU923" s="265" t="s">
        <v>86</v>
      </c>
      <c r="AV923" s="13" t="s">
        <v>84</v>
      </c>
      <c r="AW923" s="13" t="s">
        <v>31</v>
      </c>
      <c r="AX923" s="13" t="s">
        <v>76</v>
      </c>
      <c r="AY923" s="265" t="s">
        <v>251</v>
      </c>
    </row>
    <row r="924" s="14" customFormat="1">
      <c r="A924" s="14"/>
      <c r="B924" s="266"/>
      <c r="C924" s="267"/>
      <c r="D924" s="257" t="s">
        <v>260</v>
      </c>
      <c r="E924" s="268" t="s">
        <v>1</v>
      </c>
      <c r="F924" s="269" t="s">
        <v>1274</v>
      </c>
      <c r="G924" s="267"/>
      <c r="H924" s="270">
        <v>15.34</v>
      </c>
      <c r="I924" s="271"/>
      <c r="J924" s="267"/>
      <c r="K924" s="267"/>
      <c r="L924" s="272"/>
      <c r="M924" s="273"/>
      <c r="N924" s="274"/>
      <c r="O924" s="274"/>
      <c r="P924" s="274"/>
      <c r="Q924" s="274"/>
      <c r="R924" s="274"/>
      <c r="S924" s="274"/>
      <c r="T924" s="275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76" t="s">
        <v>260</v>
      </c>
      <c r="AU924" s="276" t="s">
        <v>86</v>
      </c>
      <c r="AV924" s="14" t="s">
        <v>86</v>
      </c>
      <c r="AW924" s="14" t="s">
        <v>31</v>
      </c>
      <c r="AX924" s="14" t="s">
        <v>76</v>
      </c>
      <c r="AY924" s="276" t="s">
        <v>251</v>
      </c>
    </row>
    <row r="925" s="16" customFormat="1">
      <c r="A925" s="16"/>
      <c r="B925" s="297"/>
      <c r="C925" s="298"/>
      <c r="D925" s="257" t="s">
        <v>260</v>
      </c>
      <c r="E925" s="299" t="s">
        <v>1</v>
      </c>
      <c r="F925" s="300" t="s">
        <v>566</v>
      </c>
      <c r="G925" s="298"/>
      <c r="H925" s="301">
        <v>32.5</v>
      </c>
      <c r="I925" s="302"/>
      <c r="J925" s="298"/>
      <c r="K925" s="298"/>
      <c r="L925" s="303"/>
      <c r="M925" s="304"/>
      <c r="N925" s="305"/>
      <c r="O925" s="305"/>
      <c r="P925" s="305"/>
      <c r="Q925" s="305"/>
      <c r="R925" s="305"/>
      <c r="S925" s="305"/>
      <c r="T925" s="30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T925" s="307" t="s">
        <v>260</v>
      </c>
      <c r="AU925" s="307" t="s">
        <v>86</v>
      </c>
      <c r="AV925" s="16" t="s">
        <v>271</v>
      </c>
      <c r="AW925" s="16" t="s">
        <v>31</v>
      </c>
      <c r="AX925" s="16" t="s">
        <v>76</v>
      </c>
      <c r="AY925" s="307" t="s">
        <v>251</v>
      </c>
    </row>
    <row r="926" s="13" customFormat="1">
      <c r="A926" s="13"/>
      <c r="B926" s="255"/>
      <c r="C926" s="256"/>
      <c r="D926" s="257" t="s">
        <v>260</v>
      </c>
      <c r="E926" s="258" t="s">
        <v>1</v>
      </c>
      <c r="F926" s="259" t="s">
        <v>937</v>
      </c>
      <c r="G926" s="256"/>
      <c r="H926" s="258" t="s">
        <v>1</v>
      </c>
      <c r="I926" s="260"/>
      <c r="J926" s="256"/>
      <c r="K926" s="256"/>
      <c r="L926" s="261"/>
      <c r="M926" s="262"/>
      <c r="N926" s="263"/>
      <c r="O926" s="263"/>
      <c r="P926" s="263"/>
      <c r="Q926" s="263"/>
      <c r="R926" s="263"/>
      <c r="S926" s="263"/>
      <c r="T926" s="264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65" t="s">
        <v>260</v>
      </c>
      <c r="AU926" s="265" t="s">
        <v>86</v>
      </c>
      <c r="AV926" s="13" t="s">
        <v>84</v>
      </c>
      <c r="AW926" s="13" t="s">
        <v>31</v>
      </c>
      <c r="AX926" s="13" t="s">
        <v>76</v>
      </c>
      <c r="AY926" s="265" t="s">
        <v>251</v>
      </c>
    </row>
    <row r="927" s="13" customFormat="1">
      <c r="A927" s="13"/>
      <c r="B927" s="255"/>
      <c r="C927" s="256"/>
      <c r="D927" s="257" t="s">
        <v>260</v>
      </c>
      <c r="E927" s="258" t="s">
        <v>1</v>
      </c>
      <c r="F927" s="259" t="s">
        <v>1275</v>
      </c>
      <c r="G927" s="256"/>
      <c r="H927" s="258" t="s">
        <v>1</v>
      </c>
      <c r="I927" s="260"/>
      <c r="J927" s="256"/>
      <c r="K927" s="256"/>
      <c r="L927" s="261"/>
      <c r="M927" s="262"/>
      <c r="N927" s="263"/>
      <c r="O927" s="263"/>
      <c r="P927" s="263"/>
      <c r="Q927" s="263"/>
      <c r="R927" s="263"/>
      <c r="S927" s="263"/>
      <c r="T927" s="264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65" t="s">
        <v>260</v>
      </c>
      <c r="AU927" s="265" t="s">
        <v>86</v>
      </c>
      <c r="AV927" s="13" t="s">
        <v>84</v>
      </c>
      <c r="AW927" s="13" t="s">
        <v>31</v>
      </c>
      <c r="AX927" s="13" t="s">
        <v>76</v>
      </c>
      <c r="AY927" s="265" t="s">
        <v>251</v>
      </c>
    </row>
    <row r="928" s="14" customFormat="1">
      <c r="A928" s="14"/>
      <c r="B928" s="266"/>
      <c r="C928" s="267"/>
      <c r="D928" s="257" t="s">
        <v>260</v>
      </c>
      <c r="E928" s="268" t="s">
        <v>1</v>
      </c>
      <c r="F928" s="269" t="s">
        <v>1276</v>
      </c>
      <c r="G928" s="267"/>
      <c r="H928" s="270">
        <v>36.549999999999997</v>
      </c>
      <c r="I928" s="271"/>
      <c r="J928" s="267"/>
      <c r="K928" s="267"/>
      <c r="L928" s="272"/>
      <c r="M928" s="273"/>
      <c r="N928" s="274"/>
      <c r="O928" s="274"/>
      <c r="P928" s="274"/>
      <c r="Q928" s="274"/>
      <c r="R928" s="274"/>
      <c r="S928" s="274"/>
      <c r="T928" s="275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76" t="s">
        <v>260</v>
      </c>
      <c r="AU928" s="276" t="s">
        <v>86</v>
      </c>
      <c r="AV928" s="14" t="s">
        <v>86</v>
      </c>
      <c r="AW928" s="14" t="s">
        <v>31</v>
      </c>
      <c r="AX928" s="14" t="s">
        <v>76</v>
      </c>
      <c r="AY928" s="276" t="s">
        <v>251</v>
      </c>
    </row>
    <row r="929" s="14" customFormat="1">
      <c r="A929" s="14"/>
      <c r="B929" s="266"/>
      <c r="C929" s="267"/>
      <c r="D929" s="257" t="s">
        <v>260</v>
      </c>
      <c r="E929" s="268" t="s">
        <v>1</v>
      </c>
      <c r="F929" s="269" t="s">
        <v>1277</v>
      </c>
      <c r="G929" s="267"/>
      <c r="H929" s="270">
        <v>0.45000000000000001</v>
      </c>
      <c r="I929" s="271"/>
      <c r="J929" s="267"/>
      <c r="K929" s="267"/>
      <c r="L929" s="272"/>
      <c r="M929" s="273"/>
      <c r="N929" s="274"/>
      <c r="O929" s="274"/>
      <c r="P929" s="274"/>
      <c r="Q929" s="274"/>
      <c r="R929" s="274"/>
      <c r="S929" s="274"/>
      <c r="T929" s="275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76" t="s">
        <v>260</v>
      </c>
      <c r="AU929" s="276" t="s">
        <v>86</v>
      </c>
      <c r="AV929" s="14" t="s">
        <v>86</v>
      </c>
      <c r="AW929" s="14" t="s">
        <v>31</v>
      </c>
      <c r="AX929" s="14" t="s">
        <v>76</v>
      </c>
      <c r="AY929" s="276" t="s">
        <v>251</v>
      </c>
    </row>
    <row r="930" s="16" customFormat="1">
      <c r="A930" s="16"/>
      <c r="B930" s="297"/>
      <c r="C930" s="298"/>
      <c r="D930" s="257" t="s">
        <v>260</v>
      </c>
      <c r="E930" s="299" t="s">
        <v>1</v>
      </c>
      <c r="F930" s="300" t="s">
        <v>566</v>
      </c>
      <c r="G930" s="298"/>
      <c r="H930" s="301">
        <v>37</v>
      </c>
      <c r="I930" s="302"/>
      <c r="J930" s="298"/>
      <c r="K930" s="298"/>
      <c r="L930" s="303"/>
      <c r="M930" s="304"/>
      <c r="N930" s="305"/>
      <c r="O930" s="305"/>
      <c r="P930" s="305"/>
      <c r="Q930" s="305"/>
      <c r="R930" s="305"/>
      <c r="S930" s="305"/>
      <c r="T930" s="30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T930" s="307" t="s">
        <v>260</v>
      </c>
      <c r="AU930" s="307" t="s">
        <v>86</v>
      </c>
      <c r="AV930" s="16" t="s">
        <v>271</v>
      </c>
      <c r="AW930" s="16" t="s">
        <v>31</v>
      </c>
      <c r="AX930" s="16" t="s">
        <v>76</v>
      </c>
      <c r="AY930" s="307" t="s">
        <v>251</v>
      </c>
    </row>
    <row r="931" s="15" customFormat="1">
      <c r="A931" s="15"/>
      <c r="B931" s="277"/>
      <c r="C931" s="278"/>
      <c r="D931" s="257" t="s">
        <v>260</v>
      </c>
      <c r="E931" s="279" t="s">
        <v>1</v>
      </c>
      <c r="F931" s="280" t="s">
        <v>264</v>
      </c>
      <c r="G931" s="278"/>
      <c r="H931" s="281">
        <v>69.5</v>
      </c>
      <c r="I931" s="282"/>
      <c r="J931" s="278"/>
      <c r="K931" s="278"/>
      <c r="L931" s="283"/>
      <c r="M931" s="284"/>
      <c r="N931" s="285"/>
      <c r="O931" s="285"/>
      <c r="P931" s="285"/>
      <c r="Q931" s="285"/>
      <c r="R931" s="285"/>
      <c r="S931" s="285"/>
      <c r="T931" s="286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T931" s="287" t="s">
        <v>260</v>
      </c>
      <c r="AU931" s="287" t="s">
        <v>86</v>
      </c>
      <c r="AV931" s="15" t="s">
        <v>258</v>
      </c>
      <c r="AW931" s="15" t="s">
        <v>31</v>
      </c>
      <c r="AX931" s="15" t="s">
        <v>84</v>
      </c>
      <c r="AY931" s="287" t="s">
        <v>251</v>
      </c>
    </row>
    <row r="932" s="2" customFormat="1" ht="14.4" customHeight="1">
      <c r="A932" s="39"/>
      <c r="B932" s="40"/>
      <c r="C932" s="243" t="s">
        <v>1278</v>
      </c>
      <c r="D932" s="243" t="s">
        <v>253</v>
      </c>
      <c r="E932" s="244" t="s">
        <v>1279</v>
      </c>
      <c r="F932" s="245" t="s">
        <v>1280</v>
      </c>
      <c r="G932" s="246" t="s">
        <v>149</v>
      </c>
      <c r="H932" s="247">
        <v>1872</v>
      </c>
      <c r="I932" s="248"/>
      <c r="J932" s="247">
        <f>ROUND(I932*H932,2)</f>
        <v>0</v>
      </c>
      <c r="K932" s="245" t="s">
        <v>257</v>
      </c>
      <c r="L932" s="45"/>
      <c r="M932" s="249" t="s">
        <v>1</v>
      </c>
      <c r="N932" s="250" t="s">
        <v>41</v>
      </c>
      <c r="O932" s="92"/>
      <c r="P932" s="251">
        <f>O932*H932</f>
        <v>0</v>
      </c>
      <c r="Q932" s="251">
        <v>0.00010000000000000001</v>
      </c>
      <c r="R932" s="251">
        <f>Q932*H932</f>
        <v>0.18720000000000001</v>
      </c>
      <c r="S932" s="251">
        <v>0</v>
      </c>
      <c r="T932" s="252">
        <f>S932*H932</f>
        <v>0</v>
      </c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R932" s="253" t="s">
        <v>344</v>
      </c>
      <c r="AT932" s="253" t="s">
        <v>253</v>
      </c>
      <c r="AU932" s="253" t="s">
        <v>86</v>
      </c>
      <c r="AY932" s="18" t="s">
        <v>251</v>
      </c>
      <c r="BE932" s="254">
        <f>IF(N932="základní",J932,0)</f>
        <v>0</v>
      </c>
      <c r="BF932" s="254">
        <f>IF(N932="snížená",J932,0)</f>
        <v>0</v>
      </c>
      <c r="BG932" s="254">
        <f>IF(N932="zákl. přenesená",J932,0)</f>
        <v>0</v>
      </c>
      <c r="BH932" s="254">
        <f>IF(N932="sníž. přenesená",J932,0)</f>
        <v>0</v>
      </c>
      <c r="BI932" s="254">
        <f>IF(N932="nulová",J932,0)</f>
        <v>0</v>
      </c>
      <c r="BJ932" s="18" t="s">
        <v>84</v>
      </c>
      <c r="BK932" s="254">
        <f>ROUND(I932*H932,2)</f>
        <v>0</v>
      </c>
      <c r="BL932" s="18" t="s">
        <v>344</v>
      </c>
      <c r="BM932" s="253" t="s">
        <v>1281</v>
      </c>
    </row>
    <row r="933" s="13" customFormat="1">
      <c r="A933" s="13"/>
      <c r="B933" s="255"/>
      <c r="C933" s="256"/>
      <c r="D933" s="257" t="s">
        <v>260</v>
      </c>
      <c r="E933" s="258" t="s">
        <v>1</v>
      </c>
      <c r="F933" s="259" t="s">
        <v>1282</v>
      </c>
      <c r="G933" s="256"/>
      <c r="H933" s="258" t="s">
        <v>1</v>
      </c>
      <c r="I933" s="260"/>
      <c r="J933" s="256"/>
      <c r="K933" s="256"/>
      <c r="L933" s="261"/>
      <c r="M933" s="262"/>
      <c r="N933" s="263"/>
      <c r="O933" s="263"/>
      <c r="P933" s="263"/>
      <c r="Q933" s="263"/>
      <c r="R933" s="263"/>
      <c r="S933" s="263"/>
      <c r="T933" s="264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65" t="s">
        <v>260</v>
      </c>
      <c r="AU933" s="265" t="s">
        <v>86</v>
      </c>
      <c r="AV933" s="13" t="s">
        <v>84</v>
      </c>
      <c r="AW933" s="13" t="s">
        <v>31</v>
      </c>
      <c r="AX933" s="13" t="s">
        <v>76</v>
      </c>
      <c r="AY933" s="265" t="s">
        <v>251</v>
      </c>
    </row>
    <row r="934" s="14" customFormat="1">
      <c r="A934" s="14"/>
      <c r="B934" s="266"/>
      <c r="C934" s="267"/>
      <c r="D934" s="257" t="s">
        <v>260</v>
      </c>
      <c r="E934" s="268" t="s">
        <v>1</v>
      </c>
      <c r="F934" s="269" t="s">
        <v>1180</v>
      </c>
      <c r="G934" s="267"/>
      <c r="H934" s="270">
        <v>1540.5</v>
      </c>
      <c r="I934" s="271"/>
      <c r="J934" s="267"/>
      <c r="K934" s="267"/>
      <c r="L934" s="272"/>
      <c r="M934" s="273"/>
      <c r="N934" s="274"/>
      <c r="O934" s="274"/>
      <c r="P934" s="274"/>
      <c r="Q934" s="274"/>
      <c r="R934" s="274"/>
      <c r="S934" s="274"/>
      <c r="T934" s="275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76" t="s">
        <v>260</v>
      </c>
      <c r="AU934" s="276" t="s">
        <v>86</v>
      </c>
      <c r="AV934" s="14" t="s">
        <v>86</v>
      </c>
      <c r="AW934" s="14" t="s">
        <v>31</v>
      </c>
      <c r="AX934" s="14" t="s">
        <v>76</v>
      </c>
      <c r="AY934" s="276" t="s">
        <v>251</v>
      </c>
    </row>
    <row r="935" s="13" customFormat="1">
      <c r="A935" s="13"/>
      <c r="B935" s="255"/>
      <c r="C935" s="256"/>
      <c r="D935" s="257" t="s">
        <v>260</v>
      </c>
      <c r="E935" s="258" t="s">
        <v>1</v>
      </c>
      <c r="F935" s="259" t="s">
        <v>1238</v>
      </c>
      <c r="G935" s="256"/>
      <c r="H935" s="258" t="s">
        <v>1</v>
      </c>
      <c r="I935" s="260"/>
      <c r="J935" s="256"/>
      <c r="K935" s="256"/>
      <c r="L935" s="261"/>
      <c r="M935" s="262"/>
      <c r="N935" s="263"/>
      <c r="O935" s="263"/>
      <c r="P935" s="263"/>
      <c r="Q935" s="263"/>
      <c r="R935" s="263"/>
      <c r="S935" s="263"/>
      <c r="T935" s="264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65" t="s">
        <v>260</v>
      </c>
      <c r="AU935" s="265" t="s">
        <v>86</v>
      </c>
      <c r="AV935" s="13" t="s">
        <v>84</v>
      </c>
      <c r="AW935" s="13" t="s">
        <v>31</v>
      </c>
      <c r="AX935" s="13" t="s">
        <v>76</v>
      </c>
      <c r="AY935" s="265" t="s">
        <v>251</v>
      </c>
    </row>
    <row r="936" s="13" customFormat="1">
      <c r="A936" s="13"/>
      <c r="B936" s="255"/>
      <c r="C936" s="256"/>
      <c r="D936" s="257" t="s">
        <v>260</v>
      </c>
      <c r="E936" s="258" t="s">
        <v>1</v>
      </c>
      <c r="F936" s="259" t="s">
        <v>1239</v>
      </c>
      <c r="G936" s="256"/>
      <c r="H936" s="258" t="s">
        <v>1</v>
      </c>
      <c r="I936" s="260"/>
      <c r="J936" s="256"/>
      <c r="K936" s="256"/>
      <c r="L936" s="261"/>
      <c r="M936" s="262"/>
      <c r="N936" s="263"/>
      <c r="O936" s="263"/>
      <c r="P936" s="263"/>
      <c r="Q936" s="263"/>
      <c r="R936" s="263"/>
      <c r="S936" s="263"/>
      <c r="T936" s="264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65" t="s">
        <v>260</v>
      </c>
      <c r="AU936" s="265" t="s">
        <v>86</v>
      </c>
      <c r="AV936" s="13" t="s">
        <v>84</v>
      </c>
      <c r="AW936" s="13" t="s">
        <v>31</v>
      </c>
      <c r="AX936" s="13" t="s">
        <v>76</v>
      </c>
      <c r="AY936" s="265" t="s">
        <v>251</v>
      </c>
    </row>
    <row r="937" s="14" customFormat="1">
      <c r="A937" s="14"/>
      <c r="B937" s="266"/>
      <c r="C937" s="267"/>
      <c r="D937" s="257" t="s">
        <v>260</v>
      </c>
      <c r="E937" s="268" t="s">
        <v>1</v>
      </c>
      <c r="F937" s="269" t="s">
        <v>1240</v>
      </c>
      <c r="G937" s="267"/>
      <c r="H937" s="270">
        <v>13.83</v>
      </c>
      <c r="I937" s="271"/>
      <c r="J937" s="267"/>
      <c r="K937" s="267"/>
      <c r="L937" s="272"/>
      <c r="M937" s="273"/>
      <c r="N937" s="274"/>
      <c r="O937" s="274"/>
      <c r="P937" s="274"/>
      <c r="Q937" s="274"/>
      <c r="R937" s="274"/>
      <c r="S937" s="274"/>
      <c r="T937" s="275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76" t="s">
        <v>260</v>
      </c>
      <c r="AU937" s="276" t="s">
        <v>86</v>
      </c>
      <c r="AV937" s="14" t="s">
        <v>86</v>
      </c>
      <c r="AW937" s="14" t="s">
        <v>31</v>
      </c>
      <c r="AX937" s="14" t="s">
        <v>76</v>
      </c>
      <c r="AY937" s="276" t="s">
        <v>251</v>
      </c>
    </row>
    <row r="938" s="13" customFormat="1">
      <c r="A938" s="13"/>
      <c r="B938" s="255"/>
      <c r="C938" s="256"/>
      <c r="D938" s="257" t="s">
        <v>260</v>
      </c>
      <c r="E938" s="258" t="s">
        <v>1</v>
      </c>
      <c r="F938" s="259" t="s">
        <v>1193</v>
      </c>
      <c r="G938" s="256"/>
      <c r="H938" s="258" t="s">
        <v>1</v>
      </c>
      <c r="I938" s="260"/>
      <c r="J938" s="256"/>
      <c r="K938" s="256"/>
      <c r="L938" s="261"/>
      <c r="M938" s="262"/>
      <c r="N938" s="263"/>
      <c r="O938" s="263"/>
      <c r="P938" s="263"/>
      <c r="Q938" s="263"/>
      <c r="R938" s="263"/>
      <c r="S938" s="263"/>
      <c r="T938" s="264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65" t="s">
        <v>260</v>
      </c>
      <c r="AU938" s="265" t="s">
        <v>86</v>
      </c>
      <c r="AV938" s="13" t="s">
        <v>84</v>
      </c>
      <c r="AW938" s="13" t="s">
        <v>31</v>
      </c>
      <c r="AX938" s="13" t="s">
        <v>76</v>
      </c>
      <c r="AY938" s="265" t="s">
        <v>251</v>
      </c>
    </row>
    <row r="939" s="14" customFormat="1">
      <c r="A939" s="14"/>
      <c r="B939" s="266"/>
      <c r="C939" s="267"/>
      <c r="D939" s="257" t="s">
        <v>260</v>
      </c>
      <c r="E939" s="268" t="s">
        <v>1</v>
      </c>
      <c r="F939" s="269" t="s">
        <v>1283</v>
      </c>
      <c r="G939" s="267"/>
      <c r="H939" s="270">
        <v>3.52</v>
      </c>
      <c r="I939" s="271"/>
      <c r="J939" s="267"/>
      <c r="K939" s="267"/>
      <c r="L939" s="272"/>
      <c r="M939" s="273"/>
      <c r="N939" s="274"/>
      <c r="O939" s="274"/>
      <c r="P939" s="274"/>
      <c r="Q939" s="274"/>
      <c r="R939" s="274"/>
      <c r="S939" s="274"/>
      <c r="T939" s="275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76" t="s">
        <v>260</v>
      </c>
      <c r="AU939" s="276" t="s">
        <v>86</v>
      </c>
      <c r="AV939" s="14" t="s">
        <v>86</v>
      </c>
      <c r="AW939" s="14" t="s">
        <v>31</v>
      </c>
      <c r="AX939" s="14" t="s">
        <v>76</v>
      </c>
      <c r="AY939" s="276" t="s">
        <v>251</v>
      </c>
    </row>
    <row r="940" s="13" customFormat="1">
      <c r="A940" s="13"/>
      <c r="B940" s="255"/>
      <c r="C940" s="256"/>
      <c r="D940" s="257" t="s">
        <v>260</v>
      </c>
      <c r="E940" s="258" t="s">
        <v>1</v>
      </c>
      <c r="F940" s="259" t="s">
        <v>1284</v>
      </c>
      <c r="G940" s="256"/>
      <c r="H940" s="258" t="s">
        <v>1</v>
      </c>
      <c r="I940" s="260"/>
      <c r="J940" s="256"/>
      <c r="K940" s="256"/>
      <c r="L940" s="261"/>
      <c r="M940" s="262"/>
      <c r="N940" s="263"/>
      <c r="O940" s="263"/>
      <c r="P940" s="263"/>
      <c r="Q940" s="263"/>
      <c r="R940" s="263"/>
      <c r="S940" s="263"/>
      <c r="T940" s="264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65" t="s">
        <v>260</v>
      </c>
      <c r="AU940" s="265" t="s">
        <v>86</v>
      </c>
      <c r="AV940" s="13" t="s">
        <v>84</v>
      </c>
      <c r="AW940" s="13" t="s">
        <v>31</v>
      </c>
      <c r="AX940" s="13" t="s">
        <v>76</v>
      </c>
      <c r="AY940" s="265" t="s">
        <v>251</v>
      </c>
    </row>
    <row r="941" s="14" customFormat="1">
      <c r="A941" s="14"/>
      <c r="B941" s="266"/>
      <c r="C941" s="267"/>
      <c r="D941" s="257" t="s">
        <v>260</v>
      </c>
      <c r="E941" s="268" t="s">
        <v>1</v>
      </c>
      <c r="F941" s="269" t="s">
        <v>1243</v>
      </c>
      <c r="G941" s="267"/>
      <c r="H941" s="270">
        <v>60.369999999999997</v>
      </c>
      <c r="I941" s="271"/>
      <c r="J941" s="267"/>
      <c r="K941" s="267"/>
      <c r="L941" s="272"/>
      <c r="M941" s="273"/>
      <c r="N941" s="274"/>
      <c r="O941" s="274"/>
      <c r="P941" s="274"/>
      <c r="Q941" s="274"/>
      <c r="R941" s="274"/>
      <c r="S941" s="274"/>
      <c r="T941" s="275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76" t="s">
        <v>260</v>
      </c>
      <c r="AU941" s="276" t="s">
        <v>86</v>
      </c>
      <c r="AV941" s="14" t="s">
        <v>86</v>
      </c>
      <c r="AW941" s="14" t="s">
        <v>31</v>
      </c>
      <c r="AX941" s="14" t="s">
        <v>76</v>
      </c>
      <c r="AY941" s="276" t="s">
        <v>251</v>
      </c>
    </row>
    <row r="942" s="14" customFormat="1">
      <c r="A942" s="14"/>
      <c r="B942" s="266"/>
      <c r="C942" s="267"/>
      <c r="D942" s="257" t="s">
        <v>260</v>
      </c>
      <c r="E942" s="268" t="s">
        <v>1</v>
      </c>
      <c r="F942" s="269" t="s">
        <v>1285</v>
      </c>
      <c r="G942" s="267"/>
      <c r="H942" s="270">
        <v>252.90000000000001</v>
      </c>
      <c r="I942" s="271"/>
      <c r="J942" s="267"/>
      <c r="K942" s="267"/>
      <c r="L942" s="272"/>
      <c r="M942" s="273"/>
      <c r="N942" s="274"/>
      <c r="O942" s="274"/>
      <c r="P942" s="274"/>
      <c r="Q942" s="274"/>
      <c r="R942" s="274"/>
      <c r="S942" s="274"/>
      <c r="T942" s="275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76" t="s">
        <v>260</v>
      </c>
      <c r="AU942" s="276" t="s">
        <v>86</v>
      </c>
      <c r="AV942" s="14" t="s">
        <v>86</v>
      </c>
      <c r="AW942" s="14" t="s">
        <v>31</v>
      </c>
      <c r="AX942" s="14" t="s">
        <v>76</v>
      </c>
      <c r="AY942" s="276" t="s">
        <v>251</v>
      </c>
    </row>
    <row r="943" s="14" customFormat="1">
      <c r="A943" s="14"/>
      <c r="B943" s="266"/>
      <c r="C943" s="267"/>
      <c r="D943" s="257" t="s">
        <v>260</v>
      </c>
      <c r="E943" s="268" t="s">
        <v>1</v>
      </c>
      <c r="F943" s="269" t="s">
        <v>1286</v>
      </c>
      <c r="G943" s="267"/>
      <c r="H943" s="270">
        <v>0.88</v>
      </c>
      <c r="I943" s="271"/>
      <c r="J943" s="267"/>
      <c r="K943" s="267"/>
      <c r="L943" s="272"/>
      <c r="M943" s="273"/>
      <c r="N943" s="274"/>
      <c r="O943" s="274"/>
      <c r="P943" s="274"/>
      <c r="Q943" s="274"/>
      <c r="R943" s="274"/>
      <c r="S943" s="274"/>
      <c r="T943" s="275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76" t="s">
        <v>260</v>
      </c>
      <c r="AU943" s="276" t="s">
        <v>86</v>
      </c>
      <c r="AV943" s="14" t="s">
        <v>86</v>
      </c>
      <c r="AW943" s="14" t="s">
        <v>31</v>
      </c>
      <c r="AX943" s="14" t="s">
        <v>76</v>
      </c>
      <c r="AY943" s="276" t="s">
        <v>251</v>
      </c>
    </row>
    <row r="944" s="15" customFormat="1">
      <c r="A944" s="15"/>
      <c r="B944" s="277"/>
      <c r="C944" s="278"/>
      <c r="D944" s="257" t="s">
        <v>260</v>
      </c>
      <c r="E944" s="279" t="s">
        <v>161</v>
      </c>
      <c r="F944" s="280" t="s">
        <v>264</v>
      </c>
      <c r="G944" s="278"/>
      <c r="H944" s="281">
        <v>1872</v>
      </c>
      <c r="I944" s="282"/>
      <c r="J944" s="278"/>
      <c r="K944" s="278"/>
      <c r="L944" s="283"/>
      <c r="M944" s="284"/>
      <c r="N944" s="285"/>
      <c r="O944" s="285"/>
      <c r="P944" s="285"/>
      <c r="Q944" s="285"/>
      <c r="R944" s="285"/>
      <c r="S944" s="285"/>
      <c r="T944" s="286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287" t="s">
        <v>260</v>
      </c>
      <c r="AU944" s="287" t="s">
        <v>86</v>
      </c>
      <c r="AV944" s="15" t="s">
        <v>258</v>
      </c>
      <c r="AW944" s="15" t="s">
        <v>31</v>
      </c>
      <c r="AX944" s="15" t="s">
        <v>84</v>
      </c>
      <c r="AY944" s="287" t="s">
        <v>251</v>
      </c>
    </row>
    <row r="945" s="2" customFormat="1" ht="14.4" customHeight="1">
      <c r="A945" s="39"/>
      <c r="B945" s="40"/>
      <c r="C945" s="243" t="s">
        <v>1287</v>
      </c>
      <c r="D945" s="243" t="s">
        <v>253</v>
      </c>
      <c r="E945" s="244" t="s">
        <v>1288</v>
      </c>
      <c r="F945" s="245" t="s">
        <v>1289</v>
      </c>
      <c r="G945" s="246" t="s">
        <v>406</v>
      </c>
      <c r="H945" s="247">
        <v>90</v>
      </c>
      <c r="I945" s="248"/>
      <c r="J945" s="247">
        <f>ROUND(I945*H945,2)</f>
        <v>0</v>
      </c>
      <c r="K945" s="245" t="s">
        <v>257</v>
      </c>
      <c r="L945" s="45"/>
      <c r="M945" s="249" t="s">
        <v>1</v>
      </c>
      <c r="N945" s="250" t="s">
        <v>41</v>
      </c>
      <c r="O945" s="92"/>
      <c r="P945" s="251">
        <f>O945*H945</f>
        <v>0</v>
      </c>
      <c r="Q945" s="251">
        <v>0.0043800000000000002</v>
      </c>
      <c r="R945" s="251">
        <f>Q945*H945</f>
        <v>0.39419999999999999</v>
      </c>
      <c r="S945" s="251">
        <v>0</v>
      </c>
      <c r="T945" s="252">
        <f>S945*H945</f>
        <v>0</v>
      </c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R945" s="253" t="s">
        <v>344</v>
      </c>
      <c r="AT945" s="253" t="s">
        <v>253</v>
      </c>
      <c r="AU945" s="253" t="s">
        <v>86</v>
      </c>
      <c r="AY945" s="18" t="s">
        <v>251</v>
      </c>
      <c r="BE945" s="254">
        <f>IF(N945="základní",J945,0)</f>
        <v>0</v>
      </c>
      <c r="BF945" s="254">
        <f>IF(N945="snížená",J945,0)</f>
        <v>0</v>
      </c>
      <c r="BG945" s="254">
        <f>IF(N945="zákl. přenesená",J945,0)</f>
        <v>0</v>
      </c>
      <c r="BH945" s="254">
        <f>IF(N945="sníž. přenesená",J945,0)</f>
        <v>0</v>
      </c>
      <c r="BI945" s="254">
        <f>IF(N945="nulová",J945,0)</f>
        <v>0</v>
      </c>
      <c r="BJ945" s="18" t="s">
        <v>84</v>
      </c>
      <c r="BK945" s="254">
        <f>ROUND(I945*H945,2)</f>
        <v>0</v>
      </c>
      <c r="BL945" s="18" t="s">
        <v>344</v>
      </c>
      <c r="BM945" s="253" t="s">
        <v>1290</v>
      </c>
    </row>
    <row r="946" s="13" customFormat="1">
      <c r="A946" s="13"/>
      <c r="B946" s="255"/>
      <c r="C946" s="256"/>
      <c r="D946" s="257" t="s">
        <v>260</v>
      </c>
      <c r="E946" s="258" t="s">
        <v>1</v>
      </c>
      <c r="F946" s="259" t="s">
        <v>1239</v>
      </c>
      <c r="G946" s="256"/>
      <c r="H946" s="258" t="s">
        <v>1</v>
      </c>
      <c r="I946" s="260"/>
      <c r="J946" s="256"/>
      <c r="K946" s="256"/>
      <c r="L946" s="261"/>
      <c r="M946" s="262"/>
      <c r="N946" s="263"/>
      <c r="O946" s="263"/>
      <c r="P946" s="263"/>
      <c r="Q946" s="263"/>
      <c r="R946" s="263"/>
      <c r="S946" s="263"/>
      <c r="T946" s="264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65" t="s">
        <v>260</v>
      </c>
      <c r="AU946" s="265" t="s">
        <v>86</v>
      </c>
      <c r="AV946" s="13" t="s">
        <v>84</v>
      </c>
      <c r="AW946" s="13" t="s">
        <v>31</v>
      </c>
      <c r="AX946" s="13" t="s">
        <v>76</v>
      </c>
      <c r="AY946" s="265" t="s">
        <v>251</v>
      </c>
    </row>
    <row r="947" s="14" customFormat="1">
      <c r="A947" s="14"/>
      <c r="B947" s="266"/>
      <c r="C947" s="267"/>
      <c r="D947" s="257" t="s">
        <v>260</v>
      </c>
      <c r="E947" s="268" t="s">
        <v>1</v>
      </c>
      <c r="F947" s="269" t="s">
        <v>1291</v>
      </c>
      <c r="G947" s="267"/>
      <c r="H947" s="270">
        <v>35.18</v>
      </c>
      <c r="I947" s="271"/>
      <c r="J947" s="267"/>
      <c r="K947" s="267"/>
      <c r="L947" s="272"/>
      <c r="M947" s="273"/>
      <c r="N947" s="274"/>
      <c r="O947" s="274"/>
      <c r="P947" s="274"/>
      <c r="Q947" s="274"/>
      <c r="R947" s="274"/>
      <c r="S947" s="274"/>
      <c r="T947" s="275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76" t="s">
        <v>260</v>
      </c>
      <c r="AU947" s="276" t="s">
        <v>86</v>
      </c>
      <c r="AV947" s="14" t="s">
        <v>86</v>
      </c>
      <c r="AW947" s="14" t="s">
        <v>31</v>
      </c>
      <c r="AX947" s="14" t="s">
        <v>76</v>
      </c>
      <c r="AY947" s="276" t="s">
        <v>251</v>
      </c>
    </row>
    <row r="948" s="13" customFormat="1">
      <c r="A948" s="13"/>
      <c r="B948" s="255"/>
      <c r="C948" s="256"/>
      <c r="D948" s="257" t="s">
        <v>260</v>
      </c>
      <c r="E948" s="258" t="s">
        <v>1</v>
      </c>
      <c r="F948" s="259" t="s">
        <v>1193</v>
      </c>
      <c r="G948" s="256"/>
      <c r="H948" s="258" t="s">
        <v>1</v>
      </c>
      <c r="I948" s="260"/>
      <c r="J948" s="256"/>
      <c r="K948" s="256"/>
      <c r="L948" s="261"/>
      <c r="M948" s="262"/>
      <c r="N948" s="263"/>
      <c r="O948" s="263"/>
      <c r="P948" s="263"/>
      <c r="Q948" s="263"/>
      <c r="R948" s="263"/>
      <c r="S948" s="263"/>
      <c r="T948" s="264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65" t="s">
        <v>260</v>
      </c>
      <c r="AU948" s="265" t="s">
        <v>86</v>
      </c>
      <c r="AV948" s="13" t="s">
        <v>84</v>
      </c>
      <c r="AW948" s="13" t="s">
        <v>31</v>
      </c>
      <c r="AX948" s="13" t="s">
        <v>76</v>
      </c>
      <c r="AY948" s="265" t="s">
        <v>251</v>
      </c>
    </row>
    <row r="949" s="14" customFormat="1">
      <c r="A949" s="14"/>
      <c r="B949" s="266"/>
      <c r="C949" s="267"/>
      <c r="D949" s="257" t="s">
        <v>260</v>
      </c>
      <c r="E949" s="268" t="s">
        <v>1</v>
      </c>
      <c r="F949" s="269" t="s">
        <v>1292</v>
      </c>
      <c r="G949" s="267"/>
      <c r="H949" s="270">
        <v>54.170000000000002</v>
      </c>
      <c r="I949" s="271"/>
      <c r="J949" s="267"/>
      <c r="K949" s="267"/>
      <c r="L949" s="272"/>
      <c r="M949" s="273"/>
      <c r="N949" s="274"/>
      <c r="O949" s="274"/>
      <c r="P949" s="274"/>
      <c r="Q949" s="274"/>
      <c r="R949" s="274"/>
      <c r="S949" s="274"/>
      <c r="T949" s="275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76" t="s">
        <v>260</v>
      </c>
      <c r="AU949" s="276" t="s">
        <v>86</v>
      </c>
      <c r="AV949" s="14" t="s">
        <v>86</v>
      </c>
      <c r="AW949" s="14" t="s">
        <v>31</v>
      </c>
      <c r="AX949" s="14" t="s">
        <v>76</v>
      </c>
      <c r="AY949" s="276" t="s">
        <v>251</v>
      </c>
    </row>
    <row r="950" s="14" customFormat="1">
      <c r="A950" s="14"/>
      <c r="B950" s="266"/>
      <c r="C950" s="267"/>
      <c r="D950" s="257" t="s">
        <v>260</v>
      </c>
      <c r="E950" s="268" t="s">
        <v>1</v>
      </c>
      <c r="F950" s="269" t="s">
        <v>1293</v>
      </c>
      <c r="G950" s="267"/>
      <c r="H950" s="270">
        <v>0.65000000000000002</v>
      </c>
      <c r="I950" s="271"/>
      <c r="J950" s="267"/>
      <c r="K950" s="267"/>
      <c r="L950" s="272"/>
      <c r="M950" s="273"/>
      <c r="N950" s="274"/>
      <c r="O950" s="274"/>
      <c r="P950" s="274"/>
      <c r="Q950" s="274"/>
      <c r="R950" s="274"/>
      <c r="S950" s="274"/>
      <c r="T950" s="275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76" t="s">
        <v>260</v>
      </c>
      <c r="AU950" s="276" t="s">
        <v>86</v>
      </c>
      <c r="AV950" s="14" t="s">
        <v>86</v>
      </c>
      <c r="AW950" s="14" t="s">
        <v>31</v>
      </c>
      <c r="AX950" s="14" t="s">
        <v>76</v>
      </c>
      <c r="AY950" s="276" t="s">
        <v>251</v>
      </c>
    </row>
    <row r="951" s="15" customFormat="1">
      <c r="A951" s="15"/>
      <c r="B951" s="277"/>
      <c r="C951" s="278"/>
      <c r="D951" s="257" t="s">
        <v>260</v>
      </c>
      <c r="E951" s="279" t="s">
        <v>1</v>
      </c>
      <c r="F951" s="280" t="s">
        <v>264</v>
      </c>
      <c r="G951" s="278"/>
      <c r="H951" s="281">
        <v>90</v>
      </c>
      <c r="I951" s="282"/>
      <c r="J951" s="278"/>
      <c r="K951" s="278"/>
      <c r="L951" s="283"/>
      <c r="M951" s="284"/>
      <c r="N951" s="285"/>
      <c r="O951" s="285"/>
      <c r="P951" s="285"/>
      <c r="Q951" s="285"/>
      <c r="R951" s="285"/>
      <c r="S951" s="285"/>
      <c r="T951" s="286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87" t="s">
        <v>260</v>
      </c>
      <c r="AU951" s="287" t="s">
        <v>86</v>
      </c>
      <c r="AV951" s="15" t="s">
        <v>258</v>
      </c>
      <c r="AW951" s="15" t="s">
        <v>31</v>
      </c>
      <c r="AX951" s="15" t="s">
        <v>84</v>
      </c>
      <c r="AY951" s="287" t="s">
        <v>251</v>
      </c>
    </row>
    <row r="952" s="2" customFormat="1" ht="14.4" customHeight="1">
      <c r="A952" s="39"/>
      <c r="B952" s="40"/>
      <c r="C952" s="243" t="s">
        <v>1294</v>
      </c>
      <c r="D952" s="243" t="s">
        <v>253</v>
      </c>
      <c r="E952" s="244" t="s">
        <v>1295</v>
      </c>
      <c r="F952" s="245" t="s">
        <v>1296</v>
      </c>
      <c r="G952" s="246" t="s">
        <v>149</v>
      </c>
      <c r="H952" s="247">
        <v>1707.5</v>
      </c>
      <c r="I952" s="248"/>
      <c r="J952" s="247">
        <f>ROUND(I952*H952,2)</f>
        <v>0</v>
      </c>
      <c r="K952" s="245" t="s">
        <v>257</v>
      </c>
      <c r="L952" s="45"/>
      <c r="M952" s="249" t="s">
        <v>1</v>
      </c>
      <c r="N952" s="250" t="s">
        <v>41</v>
      </c>
      <c r="O952" s="92"/>
      <c r="P952" s="251">
        <f>O952*H952</f>
        <v>0</v>
      </c>
      <c r="Q952" s="251">
        <v>0</v>
      </c>
      <c r="R952" s="251">
        <f>Q952*H952</f>
        <v>0</v>
      </c>
      <c r="S952" s="251">
        <v>0</v>
      </c>
      <c r="T952" s="252">
        <f>S952*H952</f>
        <v>0</v>
      </c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R952" s="253" t="s">
        <v>344</v>
      </c>
      <c r="AT952" s="253" t="s">
        <v>253</v>
      </c>
      <c r="AU952" s="253" t="s">
        <v>86</v>
      </c>
      <c r="AY952" s="18" t="s">
        <v>251</v>
      </c>
      <c r="BE952" s="254">
        <f>IF(N952="základní",J952,0)</f>
        <v>0</v>
      </c>
      <c r="BF952" s="254">
        <f>IF(N952="snížená",J952,0)</f>
        <v>0</v>
      </c>
      <c r="BG952" s="254">
        <f>IF(N952="zákl. přenesená",J952,0)</f>
        <v>0</v>
      </c>
      <c r="BH952" s="254">
        <f>IF(N952="sníž. přenesená",J952,0)</f>
        <v>0</v>
      </c>
      <c r="BI952" s="254">
        <f>IF(N952="nulová",J952,0)</f>
        <v>0</v>
      </c>
      <c r="BJ952" s="18" t="s">
        <v>84</v>
      </c>
      <c r="BK952" s="254">
        <f>ROUND(I952*H952,2)</f>
        <v>0</v>
      </c>
      <c r="BL952" s="18" t="s">
        <v>344</v>
      </c>
      <c r="BM952" s="253" t="s">
        <v>1297</v>
      </c>
    </row>
    <row r="953" s="13" customFormat="1">
      <c r="A953" s="13"/>
      <c r="B953" s="255"/>
      <c r="C953" s="256"/>
      <c r="D953" s="257" t="s">
        <v>260</v>
      </c>
      <c r="E953" s="258" t="s">
        <v>1</v>
      </c>
      <c r="F953" s="259" t="s">
        <v>1179</v>
      </c>
      <c r="G953" s="256"/>
      <c r="H953" s="258" t="s">
        <v>1</v>
      </c>
      <c r="I953" s="260"/>
      <c r="J953" s="256"/>
      <c r="K953" s="256"/>
      <c r="L953" s="261"/>
      <c r="M953" s="262"/>
      <c r="N953" s="263"/>
      <c r="O953" s="263"/>
      <c r="P953" s="263"/>
      <c r="Q953" s="263"/>
      <c r="R953" s="263"/>
      <c r="S953" s="263"/>
      <c r="T953" s="264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65" t="s">
        <v>260</v>
      </c>
      <c r="AU953" s="265" t="s">
        <v>86</v>
      </c>
      <c r="AV953" s="13" t="s">
        <v>84</v>
      </c>
      <c r="AW953" s="13" t="s">
        <v>31</v>
      </c>
      <c r="AX953" s="13" t="s">
        <v>76</v>
      </c>
      <c r="AY953" s="265" t="s">
        <v>251</v>
      </c>
    </row>
    <row r="954" s="14" customFormat="1">
      <c r="A954" s="14"/>
      <c r="B954" s="266"/>
      <c r="C954" s="267"/>
      <c r="D954" s="257" t="s">
        <v>260</v>
      </c>
      <c r="E954" s="268" t="s">
        <v>1</v>
      </c>
      <c r="F954" s="269" t="s">
        <v>1180</v>
      </c>
      <c r="G954" s="267"/>
      <c r="H954" s="270">
        <v>1540.5</v>
      </c>
      <c r="I954" s="271"/>
      <c r="J954" s="267"/>
      <c r="K954" s="267"/>
      <c r="L954" s="272"/>
      <c r="M954" s="273"/>
      <c r="N954" s="274"/>
      <c r="O954" s="274"/>
      <c r="P954" s="274"/>
      <c r="Q954" s="274"/>
      <c r="R954" s="274"/>
      <c r="S954" s="274"/>
      <c r="T954" s="275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76" t="s">
        <v>260</v>
      </c>
      <c r="AU954" s="276" t="s">
        <v>86</v>
      </c>
      <c r="AV954" s="14" t="s">
        <v>86</v>
      </c>
      <c r="AW954" s="14" t="s">
        <v>31</v>
      </c>
      <c r="AX954" s="14" t="s">
        <v>76</v>
      </c>
      <c r="AY954" s="276" t="s">
        <v>251</v>
      </c>
    </row>
    <row r="955" s="14" customFormat="1">
      <c r="A955" s="14"/>
      <c r="B955" s="266"/>
      <c r="C955" s="267"/>
      <c r="D955" s="257" t="s">
        <v>260</v>
      </c>
      <c r="E955" s="268" t="s">
        <v>1</v>
      </c>
      <c r="F955" s="269" t="s">
        <v>1181</v>
      </c>
      <c r="G955" s="267"/>
      <c r="H955" s="270">
        <v>167</v>
      </c>
      <c r="I955" s="271"/>
      <c r="J955" s="267"/>
      <c r="K955" s="267"/>
      <c r="L955" s="272"/>
      <c r="M955" s="273"/>
      <c r="N955" s="274"/>
      <c r="O955" s="274"/>
      <c r="P955" s="274"/>
      <c r="Q955" s="274"/>
      <c r="R955" s="274"/>
      <c r="S955" s="274"/>
      <c r="T955" s="275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76" t="s">
        <v>260</v>
      </c>
      <c r="AU955" s="276" t="s">
        <v>86</v>
      </c>
      <c r="AV955" s="14" t="s">
        <v>86</v>
      </c>
      <c r="AW955" s="14" t="s">
        <v>31</v>
      </c>
      <c r="AX955" s="14" t="s">
        <v>76</v>
      </c>
      <c r="AY955" s="276" t="s">
        <v>251</v>
      </c>
    </row>
    <row r="956" s="15" customFormat="1">
      <c r="A956" s="15"/>
      <c r="B956" s="277"/>
      <c r="C956" s="278"/>
      <c r="D956" s="257" t="s">
        <v>260</v>
      </c>
      <c r="E956" s="279" t="s">
        <v>1</v>
      </c>
      <c r="F956" s="280" t="s">
        <v>264</v>
      </c>
      <c r="G956" s="278"/>
      <c r="H956" s="281">
        <v>1707.5</v>
      </c>
      <c r="I956" s="282"/>
      <c r="J956" s="278"/>
      <c r="K956" s="278"/>
      <c r="L956" s="283"/>
      <c r="M956" s="284"/>
      <c r="N956" s="285"/>
      <c r="O956" s="285"/>
      <c r="P956" s="285"/>
      <c r="Q956" s="285"/>
      <c r="R956" s="285"/>
      <c r="S956" s="285"/>
      <c r="T956" s="286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T956" s="287" t="s">
        <v>260</v>
      </c>
      <c r="AU956" s="287" t="s">
        <v>86</v>
      </c>
      <c r="AV956" s="15" t="s">
        <v>258</v>
      </c>
      <c r="AW956" s="15" t="s">
        <v>31</v>
      </c>
      <c r="AX956" s="15" t="s">
        <v>84</v>
      </c>
      <c r="AY956" s="287" t="s">
        <v>251</v>
      </c>
    </row>
    <row r="957" s="2" customFormat="1" ht="14.4" customHeight="1">
      <c r="A957" s="39"/>
      <c r="B957" s="40"/>
      <c r="C957" s="288" t="s">
        <v>1298</v>
      </c>
      <c r="D957" s="288" t="s">
        <v>295</v>
      </c>
      <c r="E957" s="289" t="s">
        <v>1299</v>
      </c>
      <c r="F957" s="290" t="s">
        <v>1300</v>
      </c>
      <c r="G957" s="291" t="s">
        <v>149</v>
      </c>
      <c r="H957" s="292">
        <v>1918.3800000000001</v>
      </c>
      <c r="I957" s="293"/>
      <c r="J957" s="292">
        <f>ROUND(I957*H957,2)</f>
        <v>0</v>
      </c>
      <c r="K957" s="290" t="s">
        <v>257</v>
      </c>
      <c r="L957" s="294"/>
      <c r="M957" s="295" t="s">
        <v>1</v>
      </c>
      <c r="N957" s="296" t="s">
        <v>41</v>
      </c>
      <c r="O957" s="92"/>
      <c r="P957" s="251">
        <f>O957*H957</f>
        <v>0</v>
      </c>
      <c r="Q957" s="251">
        <v>0.00013999999999999999</v>
      </c>
      <c r="R957" s="251">
        <f>Q957*H957</f>
        <v>0.26857320000000001</v>
      </c>
      <c r="S957" s="251">
        <v>0</v>
      </c>
      <c r="T957" s="252">
        <f>S957*H957</f>
        <v>0</v>
      </c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R957" s="253" t="s">
        <v>447</v>
      </c>
      <c r="AT957" s="253" t="s">
        <v>295</v>
      </c>
      <c r="AU957" s="253" t="s">
        <v>86</v>
      </c>
      <c r="AY957" s="18" t="s">
        <v>251</v>
      </c>
      <c r="BE957" s="254">
        <f>IF(N957="základní",J957,0)</f>
        <v>0</v>
      </c>
      <c r="BF957" s="254">
        <f>IF(N957="snížená",J957,0)</f>
        <v>0</v>
      </c>
      <c r="BG957" s="254">
        <f>IF(N957="zákl. přenesená",J957,0)</f>
        <v>0</v>
      </c>
      <c r="BH957" s="254">
        <f>IF(N957="sníž. přenesená",J957,0)</f>
        <v>0</v>
      </c>
      <c r="BI957" s="254">
        <f>IF(N957="nulová",J957,0)</f>
        <v>0</v>
      </c>
      <c r="BJ957" s="18" t="s">
        <v>84</v>
      </c>
      <c r="BK957" s="254">
        <f>ROUND(I957*H957,2)</f>
        <v>0</v>
      </c>
      <c r="BL957" s="18" t="s">
        <v>344</v>
      </c>
      <c r="BM957" s="253" t="s">
        <v>1301</v>
      </c>
    </row>
    <row r="958" s="14" customFormat="1">
      <c r="A958" s="14"/>
      <c r="B958" s="266"/>
      <c r="C958" s="267"/>
      <c r="D958" s="257" t="s">
        <v>260</v>
      </c>
      <c r="E958" s="267"/>
      <c r="F958" s="269" t="s">
        <v>1302</v>
      </c>
      <c r="G958" s="267"/>
      <c r="H958" s="270">
        <v>1918.3800000000001</v>
      </c>
      <c r="I958" s="271"/>
      <c r="J958" s="267"/>
      <c r="K958" s="267"/>
      <c r="L958" s="272"/>
      <c r="M958" s="273"/>
      <c r="N958" s="274"/>
      <c r="O958" s="274"/>
      <c r="P958" s="274"/>
      <c r="Q958" s="274"/>
      <c r="R958" s="274"/>
      <c r="S958" s="274"/>
      <c r="T958" s="275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76" t="s">
        <v>260</v>
      </c>
      <c r="AU958" s="276" t="s">
        <v>86</v>
      </c>
      <c r="AV958" s="14" t="s">
        <v>86</v>
      </c>
      <c r="AW958" s="14" t="s">
        <v>4</v>
      </c>
      <c r="AX958" s="14" t="s">
        <v>84</v>
      </c>
      <c r="AY958" s="276" t="s">
        <v>251</v>
      </c>
    </row>
    <row r="959" s="2" customFormat="1" ht="14.4" customHeight="1">
      <c r="A959" s="39"/>
      <c r="B959" s="40"/>
      <c r="C959" s="243" t="s">
        <v>1303</v>
      </c>
      <c r="D959" s="243" t="s">
        <v>253</v>
      </c>
      <c r="E959" s="244" t="s">
        <v>1304</v>
      </c>
      <c r="F959" s="245" t="s">
        <v>1305</v>
      </c>
      <c r="G959" s="246" t="s">
        <v>149</v>
      </c>
      <c r="H959" s="247">
        <v>900.5</v>
      </c>
      <c r="I959" s="248"/>
      <c r="J959" s="247">
        <f>ROUND(I959*H959,2)</f>
        <v>0</v>
      </c>
      <c r="K959" s="245" t="s">
        <v>257</v>
      </c>
      <c r="L959" s="45"/>
      <c r="M959" s="249" t="s">
        <v>1</v>
      </c>
      <c r="N959" s="250" t="s">
        <v>41</v>
      </c>
      <c r="O959" s="92"/>
      <c r="P959" s="251">
        <f>O959*H959</f>
        <v>0</v>
      </c>
      <c r="Q959" s="251">
        <v>0</v>
      </c>
      <c r="R959" s="251">
        <f>Q959*H959</f>
        <v>0</v>
      </c>
      <c r="S959" s="251">
        <v>0</v>
      </c>
      <c r="T959" s="252">
        <f>S959*H959</f>
        <v>0</v>
      </c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R959" s="253" t="s">
        <v>344</v>
      </c>
      <c r="AT959" s="253" t="s">
        <v>253</v>
      </c>
      <c r="AU959" s="253" t="s">
        <v>86</v>
      </c>
      <c r="AY959" s="18" t="s">
        <v>251</v>
      </c>
      <c r="BE959" s="254">
        <f>IF(N959="základní",J959,0)</f>
        <v>0</v>
      </c>
      <c r="BF959" s="254">
        <f>IF(N959="snížená",J959,0)</f>
        <v>0</v>
      </c>
      <c r="BG959" s="254">
        <f>IF(N959="zákl. přenesená",J959,0)</f>
        <v>0</v>
      </c>
      <c r="BH959" s="254">
        <f>IF(N959="sníž. přenesená",J959,0)</f>
        <v>0</v>
      </c>
      <c r="BI959" s="254">
        <f>IF(N959="nulová",J959,0)</f>
        <v>0</v>
      </c>
      <c r="BJ959" s="18" t="s">
        <v>84</v>
      </c>
      <c r="BK959" s="254">
        <f>ROUND(I959*H959,2)</f>
        <v>0</v>
      </c>
      <c r="BL959" s="18" t="s">
        <v>344</v>
      </c>
      <c r="BM959" s="253" t="s">
        <v>1306</v>
      </c>
    </row>
    <row r="960" s="13" customFormat="1">
      <c r="A960" s="13"/>
      <c r="B960" s="255"/>
      <c r="C960" s="256"/>
      <c r="D960" s="257" t="s">
        <v>260</v>
      </c>
      <c r="E960" s="258" t="s">
        <v>1</v>
      </c>
      <c r="F960" s="259" t="s">
        <v>408</v>
      </c>
      <c r="G960" s="256"/>
      <c r="H960" s="258" t="s">
        <v>1</v>
      </c>
      <c r="I960" s="260"/>
      <c r="J960" s="256"/>
      <c r="K960" s="256"/>
      <c r="L960" s="261"/>
      <c r="M960" s="262"/>
      <c r="N960" s="263"/>
      <c r="O960" s="263"/>
      <c r="P960" s="263"/>
      <c r="Q960" s="263"/>
      <c r="R960" s="263"/>
      <c r="S960" s="263"/>
      <c r="T960" s="264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65" t="s">
        <v>260</v>
      </c>
      <c r="AU960" s="265" t="s">
        <v>86</v>
      </c>
      <c r="AV960" s="13" t="s">
        <v>84</v>
      </c>
      <c r="AW960" s="13" t="s">
        <v>31</v>
      </c>
      <c r="AX960" s="13" t="s">
        <v>76</v>
      </c>
      <c r="AY960" s="265" t="s">
        <v>251</v>
      </c>
    </row>
    <row r="961" s="13" customFormat="1">
      <c r="A961" s="13"/>
      <c r="B961" s="255"/>
      <c r="C961" s="256"/>
      <c r="D961" s="257" t="s">
        <v>260</v>
      </c>
      <c r="E961" s="258" t="s">
        <v>1</v>
      </c>
      <c r="F961" s="259" t="s">
        <v>1259</v>
      </c>
      <c r="G961" s="256"/>
      <c r="H961" s="258" t="s">
        <v>1</v>
      </c>
      <c r="I961" s="260"/>
      <c r="J961" s="256"/>
      <c r="K961" s="256"/>
      <c r="L961" s="261"/>
      <c r="M961" s="262"/>
      <c r="N961" s="263"/>
      <c r="O961" s="263"/>
      <c r="P961" s="263"/>
      <c r="Q961" s="263"/>
      <c r="R961" s="263"/>
      <c r="S961" s="263"/>
      <c r="T961" s="264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65" t="s">
        <v>260</v>
      </c>
      <c r="AU961" s="265" t="s">
        <v>86</v>
      </c>
      <c r="AV961" s="13" t="s">
        <v>84</v>
      </c>
      <c r="AW961" s="13" t="s">
        <v>31</v>
      </c>
      <c r="AX961" s="13" t="s">
        <v>76</v>
      </c>
      <c r="AY961" s="265" t="s">
        <v>251</v>
      </c>
    </row>
    <row r="962" s="14" customFormat="1">
      <c r="A962" s="14"/>
      <c r="B962" s="266"/>
      <c r="C962" s="267"/>
      <c r="D962" s="257" t="s">
        <v>260</v>
      </c>
      <c r="E962" s="268" t="s">
        <v>1</v>
      </c>
      <c r="F962" s="269" t="s">
        <v>1260</v>
      </c>
      <c r="G962" s="267"/>
      <c r="H962" s="270">
        <v>204.19999999999999</v>
      </c>
      <c r="I962" s="271"/>
      <c r="J962" s="267"/>
      <c r="K962" s="267"/>
      <c r="L962" s="272"/>
      <c r="M962" s="273"/>
      <c r="N962" s="274"/>
      <c r="O962" s="274"/>
      <c r="P962" s="274"/>
      <c r="Q962" s="274"/>
      <c r="R962" s="274"/>
      <c r="S962" s="274"/>
      <c r="T962" s="275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76" t="s">
        <v>260</v>
      </c>
      <c r="AU962" s="276" t="s">
        <v>86</v>
      </c>
      <c r="AV962" s="14" t="s">
        <v>86</v>
      </c>
      <c r="AW962" s="14" t="s">
        <v>31</v>
      </c>
      <c r="AX962" s="14" t="s">
        <v>76</v>
      </c>
      <c r="AY962" s="276" t="s">
        <v>251</v>
      </c>
    </row>
    <row r="963" s="13" customFormat="1">
      <c r="A963" s="13"/>
      <c r="B963" s="255"/>
      <c r="C963" s="256"/>
      <c r="D963" s="257" t="s">
        <v>260</v>
      </c>
      <c r="E963" s="258" t="s">
        <v>1</v>
      </c>
      <c r="F963" s="259" t="s">
        <v>1224</v>
      </c>
      <c r="G963" s="256"/>
      <c r="H963" s="258" t="s">
        <v>1</v>
      </c>
      <c r="I963" s="260"/>
      <c r="J963" s="256"/>
      <c r="K963" s="256"/>
      <c r="L963" s="261"/>
      <c r="M963" s="262"/>
      <c r="N963" s="263"/>
      <c r="O963" s="263"/>
      <c r="P963" s="263"/>
      <c r="Q963" s="263"/>
      <c r="R963" s="263"/>
      <c r="S963" s="263"/>
      <c r="T963" s="264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65" t="s">
        <v>260</v>
      </c>
      <c r="AU963" s="265" t="s">
        <v>86</v>
      </c>
      <c r="AV963" s="13" t="s">
        <v>84</v>
      </c>
      <c r="AW963" s="13" t="s">
        <v>31</v>
      </c>
      <c r="AX963" s="13" t="s">
        <v>76</v>
      </c>
      <c r="AY963" s="265" t="s">
        <v>251</v>
      </c>
    </row>
    <row r="964" s="14" customFormat="1">
      <c r="A964" s="14"/>
      <c r="B964" s="266"/>
      <c r="C964" s="267"/>
      <c r="D964" s="257" t="s">
        <v>260</v>
      </c>
      <c r="E964" s="268" t="s">
        <v>1</v>
      </c>
      <c r="F964" s="269" t="s">
        <v>1261</v>
      </c>
      <c r="G964" s="267"/>
      <c r="H964" s="270">
        <v>640.03999999999996</v>
      </c>
      <c r="I964" s="271"/>
      <c r="J964" s="267"/>
      <c r="K964" s="267"/>
      <c r="L964" s="272"/>
      <c r="M964" s="273"/>
      <c r="N964" s="274"/>
      <c r="O964" s="274"/>
      <c r="P964" s="274"/>
      <c r="Q964" s="274"/>
      <c r="R964" s="274"/>
      <c r="S964" s="274"/>
      <c r="T964" s="275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76" t="s">
        <v>260</v>
      </c>
      <c r="AU964" s="276" t="s">
        <v>86</v>
      </c>
      <c r="AV964" s="14" t="s">
        <v>86</v>
      </c>
      <c r="AW964" s="14" t="s">
        <v>31</v>
      </c>
      <c r="AX964" s="14" t="s">
        <v>76</v>
      </c>
      <c r="AY964" s="276" t="s">
        <v>251</v>
      </c>
    </row>
    <row r="965" s="13" customFormat="1">
      <c r="A965" s="13"/>
      <c r="B965" s="255"/>
      <c r="C965" s="256"/>
      <c r="D965" s="257" t="s">
        <v>260</v>
      </c>
      <c r="E965" s="258" t="s">
        <v>1</v>
      </c>
      <c r="F965" s="259" t="s">
        <v>1262</v>
      </c>
      <c r="G965" s="256"/>
      <c r="H965" s="258" t="s">
        <v>1</v>
      </c>
      <c r="I965" s="260"/>
      <c r="J965" s="256"/>
      <c r="K965" s="256"/>
      <c r="L965" s="261"/>
      <c r="M965" s="262"/>
      <c r="N965" s="263"/>
      <c r="O965" s="263"/>
      <c r="P965" s="263"/>
      <c r="Q965" s="263"/>
      <c r="R965" s="263"/>
      <c r="S965" s="263"/>
      <c r="T965" s="264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65" t="s">
        <v>260</v>
      </c>
      <c r="AU965" s="265" t="s">
        <v>86</v>
      </c>
      <c r="AV965" s="13" t="s">
        <v>84</v>
      </c>
      <c r="AW965" s="13" t="s">
        <v>31</v>
      </c>
      <c r="AX965" s="13" t="s">
        <v>76</v>
      </c>
      <c r="AY965" s="265" t="s">
        <v>251</v>
      </c>
    </row>
    <row r="966" s="14" customFormat="1">
      <c r="A966" s="14"/>
      <c r="B966" s="266"/>
      <c r="C966" s="267"/>
      <c r="D966" s="257" t="s">
        <v>260</v>
      </c>
      <c r="E966" s="268" t="s">
        <v>1</v>
      </c>
      <c r="F966" s="269" t="s">
        <v>1263</v>
      </c>
      <c r="G966" s="267"/>
      <c r="H966" s="270">
        <v>136.80000000000001</v>
      </c>
      <c r="I966" s="271"/>
      <c r="J966" s="267"/>
      <c r="K966" s="267"/>
      <c r="L966" s="272"/>
      <c r="M966" s="273"/>
      <c r="N966" s="274"/>
      <c r="O966" s="274"/>
      <c r="P966" s="274"/>
      <c r="Q966" s="274"/>
      <c r="R966" s="274"/>
      <c r="S966" s="274"/>
      <c r="T966" s="275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76" t="s">
        <v>260</v>
      </c>
      <c r="AU966" s="276" t="s">
        <v>86</v>
      </c>
      <c r="AV966" s="14" t="s">
        <v>86</v>
      </c>
      <c r="AW966" s="14" t="s">
        <v>31</v>
      </c>
      <c r="AX966" s="14" t="s">
        <v>76</v>
      </c>
      <c r="AY966" s="276" t="s">
        <v>251</v>
      </c>
    </row>
    <row r="967" s="13" customFormat="1">
      <c r="A967" s="13"/>
      <c r="B967" s="255"/>
      <c r="C967" s="256"/>
      <c r="D967" s="257" t="s">
        <v>260</v>
      </c>
      <c r="E967" s="258" t="s">
        <v>1</v>
      </c>
      <c r="F967" s="259" t="s">
        <v>1272</v>
      </c>
      <c r="G967" s="256"/>
      <c r="H967" s="258" t="s">
        <v>1</v>
      </c>
      <c r="I967" s="260"/>
      <c r="J967" s="256"/>
      <c r="K967" s="256"/>
      <c r="L967" s="261"/>
      <c r="M967" s="262"/>
      <c r="N967" s="263"/>
      <c r="O967" s="263"/>
      <c r="P967" s="263"/>
      <c r="Q967" s="263"/>
      <c r="R967" s="263"/>
      <c r="S967" s="263"/>
      <c r="T967" s="264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65" t="s">
        <v>260</v>
      </c>
      <c r="AU967" s="265" t="s">
        <v>86</v>
      </c>
      <c r="AV967" s="13" t="s">
        <v>84</v>
      </c>
      <c r="AW967" s="13" t="s">
        <v>31</v>
      </c>
      <c r="AX967" s="13" t="s">
        <v>76</v>
      </c>
      <c r="AY967" s="265" t="s">
        <v>251</v>
      </c>
    </row>
    <row r="968" s="14" customFormat="1">
      <c r="A968" s="14"/>
      <c r="B968" s="266"/>
      <c r="C968" s="267"/>
      <c r="D968" s="257" t="s">
        <v>260</v>
      </c>
      <c r="E968" s="268" t="s">
        <v>1</v>
      </c>
      <c r="F968" s="269" t="s">
        <v>1273</v>
      </c>
      <c r="G968" s="267"/>
      <c r="H968" s="270">
        <v>17.16</v>
      </c>
      <c r="I968" s="271"/>
      <c r="J968" s="267"/>
      <c r="K968" s="267"/>
      <c r="L968" s="272"/>
      <c r="M968" s="273"/>
      <c r="N968" s="274"/>
      <c r="O968" s="274"/>
      <c r="P968" s="274"/>
      <c r="Q968" s="274"/>
      <c r="R968" s="274"/>
      <c r="S968" s="274"/>
      <c r="T968" s="275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76" t="s">
        <v>260</v>
      </c>
      <c r="AU968" s="276" t="s">
        <v>86</v>
      </c>
      <c r="AV968" s="14" t="s">
        <v>86</v>
      </c>
      <c r="AW968" s="14" t="s">
        <v>31</v>
      </c>
      <c r="AX968" s="14" t="s">
        <v>76</v>
      </c>
      <c r="AY968" s="276" t="s">
        <v>251</v>
      </c>
    </row>
    <row r="969" s="13" customFormat="1">
      <c r="A969" s="13"/>
      <c r="B969" s="255"/>
      <c r="C969" s="256"/>
      <c r="D969" s="257" t="s">
        <v>260</v>
      </c>
      <c r="E969" s="258" t="s">
        <v>1</v>
      </c>
      <c r="F969" s="259" t="s">
        <v>1092</v>
      </c>
      <c r="G969" s="256"/>
      <c r="H969" s="258" t="s">
        <v>1</v>
      </c>
      <c r="I969" s="260"/>
      <c r="J969" s="256"/>
      <c r="K969" s="256"/>
      <c r="L969" s="261"/>
      <c r="M969" s="262"/>
      <c r="N969" s="263"/>
      <c r="O969" s="263"/>
      <c r="P969" s="263"/>
      <c r="Q969" s="263"/>
      <c r="R969" s="263"/>
      <c r="S969" s="263"/>
      <c r="T969" s="264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65" t="s">
        <v>260</v>
      </c>
      <c r="AU969" s="265" t="s">
        <v>86</v>
      </c>
      <c r="AV969" s="13" t="s">
        <v>84</v>
      </c>
      <c r="AW969" s="13" t="s">
        <v>31</v>
      </c>
      <c r="AX969" s="13" t="s">
        <v>76</v>
      </c>
      <c r="AY969" s="265" t="s">
        <v>251</v>
      </c>
    </row>
    <row r="970" s="14" customFormat="1">
      <c r="A970" s="14"/>
      <c r="B970" s="266"/>
      <c r="C970" s="267"/>
      <c r="D970" s="257" t="s">
        <v>260</v>
      </c>
      <c r="E970" s="268" t="s">
        <v>1</v>
      </c>
      <c r="F970" s="269" t="s">
        <v>1274</v>
      </c>
      <c r="G970" s="267"/>
      <c r="H970" s="270">
        <v>15.34</v>
      </c>
      <c r="I970" s="271"/>
      <c r="J970" s="267"/>
      <c r="K970" s="267"/>
      <c r="L970" s="272"/>
      <c r="M970" s="273"/>
      <c r="N970" s="274"/>
      <c r="O970" s="274"/>
      <c r="P970" s="274"/>
      <c r="Q970" s="274"/>
      <c r="R970" s="274"/>
      <c r="S970" s="274"/>
      <c r="T970" s="275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76" t="s">
        <v>260</v>
      </c>
      <c r="AU970" s="276" t="s">
        <v>86</v>
      </c>
      <c r="AV970" s="14" t="s">
        <v>86</v>
      </c>
      <c r="AW970" s="14" t="s">
        <v>31</v>
      </c>
      <c r="AX970" s="14" t="s">
        <v>76</v>
      </c>
      <c r="AY970" s="276" t="s">
        <v>251</v>
      </c>
    </row>
    <row r="971" s="13" customFormat="1">
      <c r="A971" s="13"/>
      <c r="B971" s="255"/>
      <c r="C971" s="256"/>
      <c r="D971" s="257" t="s">
        <v>260</v>
      </c>
      <c r="E971" s="258" t="s">
        <v>1</v>
      </c>
      <c r="F971" s="259" t="s">
        <v>1228</v>
      </c>
      <c r="G971" s="256"/>
      <c r="H971" s="258" t="s">
        <v>1</v>
      </c>
      <c r="I971" s="260"/>
      <c r="J971" s="256"/>
      <c r="K971" s="256"/>
      <c r="L971" s="261"/>
      <c r="M971" s="262"/>
      <c r="N971" s="263"/>
      <c r="O971" s="263"/>
      <c r="P971" s="263"/>
      <c r="Q971" s="263"/>
      <c r="R971" s="263"/>
      <c r="S971" s="263"/>
      <c r="T971" s="264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65" t="s">
        <v>260</v>
      </c>
      <c r="AU971" s="265" t="s">
        <v>86</v>
      </c>
      <c r="AV971" s="13" t="s">
        <v>84</v>
      </c>
      <c r="AW971" s="13" t="s">
        <v>31</v>
      </c>
      <c r="AX971" s="13" t="s">
        <v>76</v>
      </c>
      <c r="AY971" s="265" t="s">
        <v>251</v>
      </c>
    </row>
    <row r="972" s="13" customFormat="1">
      <c r="A972" s="13"/>
      <c r="B972" s="255"/>
      <c r="C972" s="256"/>
      <c r="D972" s="257" t="s">
        <v>260</v>
      </c>
      <c r="E972" s="258" t="s">
        <v>1</v>
      </c>
      <c r="F972" s="259" t="s">
        <v>1264</v>
      </c>
      <c r="G972" s="256"/>
      <c r="H972" s="258" t="s">
        <v>1</v>
      </c>
      <c r="I972" s="260"/>
      <c r="J972" s="256"/>
      <c r="K972" s="256"/>
      <c r="L972" s="261"/>
      <c r="M972" s="262"/>
      <c r="N972" s="263"/>
      <c r="O972" s="263"/>
      <c r="P972" s="263"/>
      <c r="Q972" s="263"/>
      <c r="R972" s="263"/>
      <c r="S972" s="263"/>
      <c r="T972" s="264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65" t="s">
        <v>260</v>
      </c>
      <c r="AU972" s="265" t="s">
        <v>86</v>
      </c>
      <c r="AV972" s="13" t="s">
        <v>84</v>
      </c>
      <c r="AW972" s="13" t="s">
        <v>31</v>
      </c>
      <c r="AX972" s="13" t="s">
        <v>76</v>
      </c>
      <c r="AY972" s="265" t="s">
        <v>251</v>
      </c>
    </row>
    <row r="973" s="14" customFormat="1">
      <c r="A973" s="14"/>
      <c r="B973" s="266"/>
      <c r="C973" s="267"/>
      <c r="D973" s="257" t="s">
        <v>260</v>
      </c>
      <c r="E973" s="268" t="s">
        <v>1</v>
      </c>
      <c r="F973" s="269" t="s">
        <v>1230</v>
      </c>
      <c r="G973" s="267"/>
      <c r="H973" s="270">
        <v>-36.939999999999998</v>
      </c>
      <c r="I973" s="271"/>
      <c r="J973" s="267"/>
      <c r="K973" s="267"/>
      <c r="L973" s="272"/>
      <c r="M973" s="273"/>
      <c r="N973" s="274"/>
      <c r="O973" s="274"/>
      <c r="P973" s="274"/>
      <c r="Q973" s="274"/>
      <c r="R973" s="274"/>
      <c r="S973" s="274"/>
      <c r="T973" s="275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76" t="s">
        <v>260</v>
      </c>
      <c r="AU973" s="276" t="s">
        <v>86</v>
      </c>
      <c r="AV973" s="14" t="s">
        <v>86</v>
      </c>
      <c r="AW973" s="14" t="s">
        <v>31</v>
      </c>
      <c r="AX973" s="14" t="s">
        <v>76</v>
      </c>
      <c r="AY973" s="276" t="s">
        <v>251</v>
      </c>
    </row>
    <row r="974" s="13" customFormat="1">
      <c r="A974" s="13"/>
      <c r="B974" s="255"/>
      <c r="C974" s="256"/>
      <c r="D974" s="257" t="s">
        <v>260</v>
      </c>
      <c r="E974" s="258" t="s">
        <v>1</v>
      </c>
      <c r="F974" s="259" t="s">
        <v>1193</v>
      </c>
      <c r="G974" s="256"/>
      <c r="H974" s="258" t="s">
        <v>1</v>
      </c>
      <c r="I974" s="260"/>
      <c r="J974" s="256"/>
      <c r="K974" s="256"/>
      <c r="L974" s="261"/>
      <c r="M974" s="262"/>
      <c r="N974" s="263"/>
      <c r="O974" s="263"/>
      <c r="P974" s="263"/>
      <c r="Q974" s="263"/>
      <c r="R974" s="263"/>
      <c r="S974" s="263"/>
      <c r="T974" s="264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65" t="s">
        <v>260</v>
      </c>
      <c r="AU974" s="265" t="s">
        <v>86</v>
      </c>
      <c r="AV974" s="13" t="s">
        <v>84</v>
      </c>
      <c r="AW974" s="13" t="s">
        <v>31</v>
      </c>
      <c r="AX974" s="13" t="s">
        <v>76</v>
      </c>
      <c r="AY974" s="265" t="s">
        <v>251</v>
      </c>
    </row>
    <row r="975" s="14" customFormat="1">
      <c r="A975" s="14"/>
      <c r="B975" s="266"/>
      <c r="C975" s="267"/>
      <c r="D975" s="257" t="s">
        <v>260</v>
      </c>
      <c r="E975" s="268" t="s">
        <v>1</v>
      </c>
      <c r="F975" s="269" t="s">
        <v>1231</v>
      </c>
      <c r="G975" s="267"/>
      <c r="H975" s="270">
        <v>-76.099999999999994</v>
      </c>
      <c r="I975" s="271"/>
      <c r="J975" s="267"/>
      <c r="K975" s="267"/>
      <c r="L975" s="272"/>
      <c r="M975" s="273"/>
      <c r="N975" s="274"/>
      <c r="O975" s="274"/>
      <c r="P975" s="274"/>
      <c r="Q975" s="274"/>
      <c r="R975" s="274"/>
      <c r="S975" s="274"/>
      <c r="T975" s="275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76" t="s">
        <v>260</v>
      </c>
      <c r="AU975" s="276" t="s">
        <v>86</v>
      </c>
      <c r="AV975" s="14" t="s">
        <v>86</v>
      </c>
      <c r="AW975" s="14" t="s">
        <v>31</v>
      </c>
      <c r="AX975" s="14" t="s">
        <v>76</v>
      </c>
      <c r="AY975" s="276" t="s">
        <v>251</v>
      </c>
    </row>
    <row r="976" s="2" customFormat="1" ht="14.4" customHeight="1">
      <c r="A976" s="39"/>
      <c r="B976" s="40"/>
      <c r="C976" s="288" t="s">
        <v>1307</v>
      </c>
      <c r="D976" s="288" t="s">
        <v>295</v>
      </c>
      <c r="E976" s="289" t="s">
        <v>1183</v>
      </c>
      <c r="F976" s="290" t="s">
        <v>1184</v>
      </c>
      <c r="G976" s="291" t="s">
        <v>149</v>
      </c>
      <c r="H976" s="292">
        <v>918.50999999999999</v>
      </c>
      <c r="I976" s="293"/>
      <c r="J976" s="292">
        <f>ROUND(I976*H976,2)</f>
        <v>0</v>
      </c>
      <c r="K976" s="290" t="s">
        <v>257</v>
      </c>
      <c r="L976" s="294"/>
      <c r="M976" s="295" t="s">
        <v>1</v>
      </c>
      <c r="N976" s="296" t="s">
        <v>41</v>
      </c>
      <c r="O976" s="92"/>
      <c r="P976" s="251">
        <f>O976*H976</f>
        <v>0</v>
      </c>
      <c r="Q976" s="251">
        <v>0.0016800000000000001</v>
      </c>
      <c r="R976" s="251">
        <f>Q976*H976</f>
        <v>1.5430968000000001</v>
      </c>
      <c r="S976" s="251">
        <v>0</v>
      </c>
      <c r="T976" s="252">
        <f>S976*H976</f>
        <v>0</v>
      </c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R976" s="253" t="s">
        <v>447</v>
      </c>
      <c r="AT976" s="253" t="s">
        <v>295</v>
      </c>
      <c r="AU976" s="253" t="s">
        <v>86</v>
      </c>
      <c r="AY976" s="18" t="s">
        <v>251</v>
      </c>
      <c r="BE976" s="254">
        <f>IF(N976="základní",J976,0)</f>
        <v>0</v>
      </c>
      <c r="BF976" s="254">
        <f>IF(N976="snížená",J976,0)</f>
        <v>0</v>
      </c>
      <c r="BG976" s="254">
        <f>IF(N976="zákl. přenesená",J976,0)</f>
        <v>0</v>
      </c>
      <c r="BH976" s="254">
        <f>IF(N976="sníž. přenesená",J976,0)</f>
        <v>0</v>
      </c>
      <c r="BI976" s="254">
        <f>IF(N976="nulová",J976,0)</f>
        <v>0</v>
      </c>
      <c r="BJ976" s="18" t="s">
        <v>84</v>
      </c>
      <c r="BK976" s="254">
        <f>ROUND(I976*H976,2)</f>
        <v>0</v>
      </c>
      <c r="BL976" s="18" t="s">
        <v>344</v>
      </c>
      <c r="BM976" s="253" t="s">
        <v>1308</v>
      </c>
    </row>
    <row r="977" s="14" customFormat="1">
      <c r="A977" s="14"/>
      <c r="B977" s="266"/>
      <c r="C977" s="267"/>
      <c r="D977" s="257" t="s">
        <v>260</v>
      </c>
      <c r="E977" s="267"/>
      <c r="F977" s="269" t="s">
        <v>1309</v>
      </c>
      <c r="G977" s="267"/>
      <c r="H977" s="270">
        <v>918.50999999999999</v>
      </c>
      <c r="I977" s="271"/>
      <c r="J977" s="267"/>
      <c r="K977" s="267"/>
      <c r="L977" s="272"/>
      <c r="M977" s="273"/>
      <c r="N977" s="274"/>
      <c r="O977" s="274"/>
      <c r="P977" s="274"/>
      <c r="Q977" s="274"/>
      <c r="R977" s="274"/>
      <c r="S977" s="274"/>
      <c r="T977" s="275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76" t="s">
        <v>260</v>
      </c>
      <c r="AU977" s="276" t="s">
        <v>86</v>
      </c>
      <c r="AV977" s="14" t="s">
        <v>86</v>
      </c>
      <c r="AW977" s="14" t="s">
        <v>4</v>
      </c>
      <c r="AX977" s="14" t="s">
        <v>84</v>
      </c>
      <c r="AY977" s="276" t="s">
        <v>251</v>
      </c>
    </row>
    <row r="978" s="2" customFormat="1" ht="14.4" customHeight="1">
      <c r="A978" s="39"/>
      <c r="B978" s="40"/>
      <c r="C978" s="243" t="s">
        <v>1310</v>
      </c>
      <c r="D978" s="243" t="s">
        <v>253</v>
      </c>
      <c r="E978" s="244" t="s">
        <v>1311</v>
      </c>
      <c r="F978" s="245" t="s">
        <v>1312</v>
      </c>
      <c r="G978" s="246" t="s">
        <v>149</v>
      </c>
      <c r="H978" s="247">
        <v>26.629999999999999</v>
      </c>
      <c r="I978" s="248"/>
      <c r="J978" s="247">
        <f>ROUND(I978*H978,2)</f>
        <v>0</v>
      </c>
      <c r="K978" s="245" t="s">
        <v>257</v>
      </c>
      <c r="L978" s="45"/>
      <c r="M978" s="249" t="s">
        <v>1</v>
      </c>
      <c r="N978" s="250" t="s">
        <v>41</v>
      </c>
      <c r="O978" s="92"/>
      <c r="P978" s="251">
        <f>O978*H978</f>
        <v>0</v>
      </c>
      <c r="Q978" s="251">
        <v>0</v>
      </c>
      <c r="R978" s="251">
        <f>Q978*H978</f>
        <v>0</v>
      </c>
      <c r="S978" s="251">
        <v>0</v>
      </c>
      <c r="T978" s="252">
        <f>S978*H978</f>
        <v>0</v>
      </c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R978" s="253" t="s">
        <v>344</v>
      </c>
      <c r="AT978" s="253" t="s">
        <v>253</v>
      </c>
      <c r="AU978" s="253" t="s">
        <v>86</v>
      </c>
      <c r="AY978" s="18" t="s">
        <v>251</v>
      </c>
      <c r="BE978" s="254">
        <f>IF(N978="základní",J978,0)</f>
        <v>0</v>
      </c>
      <c r="BF978" s="254">
        <f>IF(N978="snížená",J978,0)</f>
        <v>0</v>
      </c>
      <c r="BG978" s="254">
        <f>IF(N978="zákl. přenesená",J978,0)</f>
        <v>0</v>
      </c>
      <c r="BH978" s="254">
        <f>IF(N978="sníž. přenesená",J978,0)</f>
        <v>0</v>
      </c>
      <c r="BI978" s="254">
        <f>IF(N978="nulová",J978,0)</f>
        <v>0</v>
      </c>
      <c r="BJ978" s="18" t="s">
        <v>84</v>
      </c>
      <c r="BK978" s="254">
        <f>ROUND(I978*H978,2)</f>
        <v>0</v>
      </c>
      <c r="BL978" s="18" t="s">
        <v>344</v>
      </c>
      <c r="BM978" s="253" t="s">
        <v>1313</v>
      </c>
    </row>
    <row r="979" s="13" customFormat="1">
      <c r="A979" s="13"/>
      <c r="B979" s="255"/>
      <c r="C979" s="256"/>
      <c r="D979" s="257" t="s">
        <v>260</v>
      </c>
      <c r="E979" s="258" t="s">
        <v>1</v>
      </c>
      <c r="F979" s="259" t="s">
        <v>408</v>
      </c>
      <c r="G979" s="256"/>
      <c r="H979" s="258" t="s">
        <v>1</v>
      </c>
      <c r="I979" s="260"/>
      <c r="J979" s="256"/>
      <c r="K979" s="256"/>
      <c r="L979" s="261"/>
      <c r="M979" s="262"/>
      <c r="N979" s="263"/>
      <c r="O979" s="263"/>
      <c r="P979" s="263"/>
      <c r="Q979" s="263"/>
      <c r="R979" s="263"/>
      <c r="S979" s="263"/>
      <c r="T979" s="264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65" t="s">
        <v>260</v>
      </c>
      <c r="AU979" s="265" t="s">
        <v>86</v>
      </c>
      <c r="AV979" s="13" t="s">
        <v>84</v>
      </c>
      <c r="AW979" s="13" t="s">
        <v>31</v>
      </c>
      <c r="AX979" s="13" t="s">
        <v>76</v>
      </c>
      <c r="AY979" s="265" t="s">
        <v>251</v>
      </c>
    </row>
    <row r="980" s="14" customFormat="1">
      <c r="A980" s="14"/>
      <c r="B980" s="266"/>
      <c r="C980" s="267"/>
      <c r="D980" s="257" t="s">
        <v>260</v>
      </c>
      <c r="E980" s="268" t="s">
        <v>1</v>
      </c>
      <c r="F980" s="269" t="s">
        <v>1314</v>
      </c>
      <c r="G980" s="267"/>
      <c r="H980" s="270">
        <v>10.1</v>
      </c>
      <c r="I980" s="271"/>
      <c r="J980" s="267"/>
      <c r="K980" s="267"/>
      <c r="L980" s="272"/>
      <c r="M980" s="273"/>
      <c r="N980" s="274"/>
      <c r="O980" s="274"/>
      <c r="P980" s="274"/>
      <c r="Q980" s="274"/>
      <c r="R980" s="274"/>
      <c r="S980" s="274"/>
      <c r="T980" s="275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76" t="s">
        <v>260</v>
      </c>
      <c r="AU980" s="276" t="s">
        <v>86</v>
      </c>
      <c r="AV980" s="14" t="s">
        <v>86</v>
      </c>
      <c r="AW980" s="14" t="s">
        <v>31</v>
      </c>
      <c r="AX980" s="14" t="s">
        <v>76</v>
      </c>
      <c r="AY980" s="276" t="s">
        <v>251</v>
      </c>
    </row>
    <row r="981" s="13" customFormat="1">
      <c r="A981" s="13"/>
      <c r="B981" s="255"/>
      <c r="C981" s="256"/>
      <c r="D981" s="257" t="s">
        <v>260</v>
      </c>
      <c r="E981" s="258" t="s">
        <v>1</v>
      </c>
      <c r="F981" s="259" t="s">
        <v>937</v>
      </c>
      <c r="G981" s="256"/>
      <c r="H981" s="258" t="s">
        <v>1</v>
      </c>
      <c r="I981" s="260"/>
      <c r="J981" s="256"/>
      <c r="K981" s="256"/>
      <c r="L981" s="261"/>
      <c r="M981" s="262"/>
      <c r="N981" s="263"/>
      <c r="O981" s="263"/>
      <c r="P981" s="263"/>
      <c r="Q981" s="263"/>
      <c r="R981" s="263"/>
      <c r="S981" s="263"/>
      <c r="T981" s="264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65" t="s">
        <v>260</v>
      </c>
      <c r="AU981" s="265" t="s">
        <v>86</v>
      </c>
      <c r="AV981" s="13" t="s">
        <v>84</v>
      </c>
      <c r="AW981" s="13" t="s">
        <v>31</v>
      </c>
      <c r="AX981" s="13" t="s">
        <v>76</v>
      </c>
      <c r="AY981" s="265" t="s">
        <v>251</v>
      </c>
    </row>
    <row r="982" s="14" customFormat="1">
      <c r="A982" s="14"/>
      <c r="B982" s="266"/>
      <c r="C982" s="267"/>
      <c r="D982" s="257" t="s">
        <v>260</v>
      </c>
      <c r="E982" s="268" t="s">
        <v>1</v>
      </c>
      <c r="F982" s="269" t="s">
        <v>1315</v>
      </c>
      <c r="G982" s="267"/>
      <c r="H982" s="270">
        <v>16.530000000000001</v>
      </c>
      <c r="I982" s="271"/>
      <c r="J982" s="267"/>
      <c r="K982" s="267"/>
      <c r="L982" s="272"/>
      <c r="M982" s="273"/>
      <c r="N982" s="274"/>
      <c r="O982" s="274"/>
      <c r="P982" s="274"/>
      <c r="Q982" s="274"/>
      <c r="R982" s="274"/>
      <c r="S982" s="274"/>
      <c r="T982" s="275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76" t="s">
        <v>260</v>
      </c>
      <c r="AU982" s="276" t="s">
        <v>86</v>
      </c>
      <c r="AV982" s="14" t="s">
        <v>86</v>
      </c>
      <c r="AW982" s="14" t="s">
        <v>31</v>
      </c>
      <c r="AX982" s="14" t="s">
        <v>76</v>
      </c>
      <c r="AY982" s="276" t="s">
        <v>251</v>
      </c>
    </row>
    <row r="983" s="15" customFormat="1">
      <c r="A983" s="15"/>
      <c r="B983" s="277"/>
      <c r="C983" s="278"/>
      <c r="D983" s="257" t="s">
        <v>260</v>
      </c>
      <c r="E983" s="279" t="s">
        <v>1</v>
      </c>
      <c r="F983" s="280" t="s">
        <v>264</v>
      </c>
      <c r="G983" s="278"/>
      <c r="H983" s="281">
        <v>26.629999999999999</v>
      </c>
      <c r="I983" s="282"/>
      <c r="J983" s="278"/>
      <c r="K983" s="278"/>
      <c r="L983" s="283"/>
      <c r="M983" s="284"/>
      <c r="N983" s="285"/>
      <c r="O983" s="285"/>
      <c r="P983" s="285"/>
      <c r="Q983" s="285"/>
      <c r="R983" s="285"/>
      <c r="S983" s="285"/>
      <c r="T983" s="286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T983" s="287" t="s">
        <v>260</v>
      </c>
      <c r="AU983" s="287" t="s">
        <v>86</v>
      </c>
      <c r="AV983" s="15" t="s">
        <v>258</v>
      </c>
      <c r="AW983" s="15" t="s">
        <v>31</v>
      </c>
      <c r="AX983" s="15" t="s">
        <v>84</v>
      </c>
      <c r="AY983" s="287" t="s">
        <v>251</v>
      </c>
    </row>
    <row r="984" s="2" customFormat="1" ht="19.8" customHeight="1">
      <c r="A984" s="39"/>
      <c r="B984" s="40"/>
      <c r="C984" s="243" t="s">
        <v>1316</v>
      </c>
      <c r="D984" s="243" t="s">
        <v>253</v>
      </c>
      <c r="E984" s="244" t="s">
        <v>1317</v>
      </c>
      <c r="F984" s="245" t="s">
        <v>1318</v>
      </c>
      <c r="G984" s="246" t="s">
        <v>149</v>
      </c>
      <c r="H984" s="247">
        <v>167</v>
      </c>
      <c r="I984" s="248"/>
      <c r="J984" s="247">
        <f>ROUND(I984*H984,2)</f>
        <v>0</v>
      </c>
      <c r="K984" s="245" t="s">
        <v>257</v>
      </c>
      <c r="L984" s="45"/>
      <c r="M984" s="249" t="s">
        <v>1</v>
      </c>
      <c r="N984" s="250" t="s">
        <v>41</v>
      </c>
      <c r="O984" s="92"/>
      <c r="P984" s="251">
        <f>O984*H984</f>
        <v>0</v>
      </c>
      <c r="Q984" s="251">
        <v>0.00125</v>
      </c>
      <c r="R984" s="251">
        <f>Q984*H984</f>
        <v>0.20874999999999999</v>
      </c>
      <c r="S984" s="251">
        <v>0</v>
      </c>
      <c r="T984" s="252">
        <f>S984*H984</f>
        <v>0</v>
      </c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R984" s="253" t="s">
        <v>344</v>
      </c>
      <c r="AT984" s="253" t="s">
        <v>253</v>
      </c>
      <c r="AU984" s="253" t="s">
        <v>86</v>
      </c>
      <c r="AY984" s="18" t="s">
        <v>251</v>
      </c>
      <c r="BE984" s="254">
        <f>IF(N984="základní",J984,0)</f>
        <v>0</v>
      </c>
      <c r="BF984" s="254">
        <f>IF(N984="snížená",J984,0)</f>
        <v>0</v>
      </c>
      <c r="BG984" s="254">
        <f>IF(N984="zákl. přenesená",J984,0)</f>
        <v>0</v>
      </c>
      <c r="BH984" s="254">
        <f>IF(N984="sníž. přenesená",J984,0)</f>
        <v>0</v>
      </c>
      <c r="BI984" s="254">
        <f>IF(N984="nulová",J984,0)</f>
        <v>0</v>
      </c>
      <c r="BJ984" s="18" t="s">
        <v>84</v>
      </c>
      <c r="BK984" s="254">
        <f>ROUND(I984*H984,2)</f>
        <v>0</v>
      </c>
      <c r="BL984" s="18" t="s">
        <v>344</v>
      </c>
      <c r="BM984" s="253" t="s">
        <v>1319</v>
      </c>
    </row>
    <row r="985" s="2" customFormat="1">
      <c r="A985" s="39"/>
      <c r="B985" s="40"/>
      <c r="C985" s="41"/>
      <c r="D985" s="257" t="s">
        <v>863</v>
      </c>
      <c r="E985" s="41"/>
      <c r="F985" s="308" t="s">
        <v>1088</v>
      </c>
      <c r="G985" s="41"/>
      <c r="H985" s="41"/>
      <c r="I985" s="211"/>
      <c r="J985" s="41"/>
      <c r="K985" s="41"/>
      <c r="L985" s="45"/>
      <c r="M985" s="309"/>
      <c r="N985" s="310"/>
      <c r="O985" s="92"/>
      <c r="P985" s="92"/>
      <c r="Q985" s="92"/>
      <c r="R985" s="92"/>
      <c r="S985" s="92"/>
      <c r="T985" s="93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T985" s="18" t="s">
        <v>863</v>
      </c>
      <c r="AU985" s="18" t="s">
        <v>86</v>
      </c>
    </row>
    <row r="986" s="13" customFormat="1">
      <c r="A986" s="13"/>
      <c r="B986" s="255"/>
      <c r="C986" s="256"/>
      <c r="D986" s="257" t="s">
        <v>260</v>
      </c>
      <c r="E986" s="258" t="s">
        <v>1</v>
      </c>
      <c r="F986" s="259" t="s">
        <v>1089</v>
      </c>
      <c r="G986" s="256"/>
      <c r="H986" s="258" t="s">
        <v>1</v>
      </c>
      <c r="I986" s="260"/>
      <c r="J986" s="256"/>
      <c r="K986" s="256"/>
      <c r="L986" s="261"/>
      <c r="M986" s="262"/>
      <c r="N986" s="263"/>
      <c r="O986" s="263"/>
      <c r="P986" s="263"/>
      <c r="Q986" s="263"/>
      <c r="R986" s="263"/>
      <c r="S986" s="263"/>
      <c r="T986" s="264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65" t="s">
        <v>260</v>
      </c>
      <c r="AU986" s="265" t="s">
        <v>86</v>
      </c>
      <c r="AV986" s="13" t="s">
        <v>84</v>
      </c>
      <c r="AW986" s="13" t="s">
        <v>31</v>
      </c>
      <c r="AX986" s="13" t="s">
        <v>76</v>
      </c>
      <c r="AY986" s="265" t="s">
        <v>251</v>
      </c>
    </row>
    <row r="987" s="13" customFormat="1">
      <c r="A987" s="13"/>
      <c r="B987" s="255"/>
      <c r="C987" s="256"/>
      <c r="D987" s="257" t="s">
        <v>260</v>
      </c>
      <c r="E987" s="258" t="s">
        <v>1</v>
      </c>
      <c r="F987" s="259" t="s">
        <v>1090</v>
      </c>
      <c r="G987" s="256"/>
      <c r="H987" s="258" t="s">
        <v>1</v>
      </c>
      <c r="I987" s="260"/>
      <c r="J987" s="256"/>
      <c r="K987" s="256"/>
      <c r="L987" s="261"/>
      <c r="M987" s="262"/>
      <c r="N987" s="263"/>
      <c r="O987" s="263"/>
      <c r="P987" s="263"/>
      <c r="Q987" s="263"/>
      <c r="R987" s="263"/>
      <c r="S987" s="263"/>
      <c r="T987" s="264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65" t="s">
        <v>260</v>
      </c>
      <c r="AU987" s="265" t="s">
        <v>86</v>
      </c>
      <c r="AV987" s="13" t="s">
        <v>84</v>
      </c>
      <c r="AW987" s="13" t="s">
        <v>31</v>
      </c>
      <c r="AX987" s="13" t="s">
        <v>76</v>
      </c>
      <c r="AY987" s="265" t="s">
        <v>251</v>
      </c>
    </row>
    <row r="988" s="13" customFormat="1">
      <c r="A988" s="13"/>
      <c r="B988" s="255"/>
      <c r="C988" s="256"/>
      <c r="D988" s="257" t="s">
        <v>260</v>
      </c>
      <c r="E988" s="258" t="s">
        <v>1</v>
      </c>
      <c r="F988" s="259" t="s">
        <v>1249</v>
      </c>
      <c r="G988" s="256"/>
      <c r="H988" s="258" t="s">
        <v>1</v>
      </c>
      <c r="I988" s="260"/>
      <c r="J988" s="256"/>
      <c r="K988" s="256"/>
      <c r="L988" s="261"/>
      <c r="M988" s="262"/>
      <c r="N988" s="263"/>
      <c r="O988" s="263"/>
      <c r="P988" s="263"/>
      <c r="Q988" s="263"/>
      <c r="R988" s="263"/>
      <c r="S988" s="263"/>
      <c r="T988" s="264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65" t="s">
        <v>260</v>
      </c>
      <c r="AU988" s="265" t="s">
        <v>86</v>
      </c>
      <c r="AV988" s="13" t="s">
        <v>84</v>
      </c>
      <c r="AW988" s="13" t="s">
        <v>31</v>
      </c>
      <c r="AX988" s="13" t="s">
        <v>76</v>
      </c>
      <c r="AY988" s="265" t="s">
        <v>251</v>
      </c>
    </row>
    <row r="989" s="14" customFormat="1">
      <c r="A989" s="14"/>
      <c r="B989" s="266"/>
      <c r="C989" s="267"/>
      <c r="D989" s="257" t="s">
        <v>260</v>
      </c>
      <c r="E989" s="268" t="s">
        <v>1</v>
      </c>
      <c r="F989" s="269" t="s">
        <v>1250</v>
      </c>
      <c r="G989" s="267"/>
      <c r="H989" s="270">
        <v>51.229999999999997</v>
      </c>
      <c r="I989" s="271"/>
      <c r="J989" s="267"/>
      <c r="K989" s="267"/>
      <c r="L989" s="272"/>
      <c r="M989" s="273"/>
      <c r="N989" s="274"/>
      <c r="O989" s="274"/>
      <c r="P989" s="274"/>
      <c r="Q989" s="274"/>
      <c r="R989" s="274"/>
      <c r="S989" s="274"/>
      <c r="T989" s="275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76" t="s">
        <v>260</v>
      </c>
      <c r="AU989" s="276" t="s">
        <v>86</v>
      </c>
      <c r="AV989" s="14" t="s">
        <v>86</v>
      </c>
      <c r="AW989" s="14" t="s">
        <v>31</v>
      </c>
      <c r="AX989" s="14" t="s">
        <v>76</v>
      </c>
      <c r="AY989" s="276" t="s">
        <v>251</v>
      </c>
    </row>
    <row r="990" s="13" customFormat="1">
      <c r="A990" s="13"/>
      <c r="B990" s="255"/>
      <c r="C990" s="256"/>
      <c r="D990" s="257" t="s">
        <v>260</v>
      </c>
      <c r="E990" s="258" t="s">
        <v>1</v>
      </c>
      <c r="F990" s="259" t="s">
        <v>1239</v>
      </c>
      <c r="G990" s="256"/>
      <c r="H990" s="258" t="s">
        <v>1</v>
      </c>
      <c r="I990" s="260"/>
      <c r="J990" s="256"/>
      <c r="K990" s="256"/>
      <c r="L990" s="261"/>
      <c r="M990" s="262"/>
      <c r="N990" s="263"/>
      <c r="O990" s="263"/>
      <c r="P990" s="263"/>
      <c r="Q990" s="263"/>
      <c r="R990" s="263"/>
      <c r="S990" s="263"/>
      <c r="T990" s="264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65" t="s">
        <v>260</v>
      </c>
      <c r="AU990" s="265" t="s">
        <v>86</v>
      </c>
      <c r="AV990" s="13" t="s">
        <v>84</v>
      </c>
      <c r="AW990" s="13" t="s">
        <v>31</v>
      </c>
      <c r="AX990" s="13" t="s">
        <v>76</v>
      </c>
      <c r="AY990" s="265" t="s">
        <v>251</v>
      </c>
    </row>
    <row r="991" s="14" customFormat="1">
      <c r="A991" s="14"/>
      <c r="B991" s="266"/>
      <c r="C991" s="267"/>
      <c r="D991" s="257" t="s">
        <v>260</v>
      </c>
      <c r="E991" s="268" t="s">
        <v>1</v>
      </c>
      <c r="F991" s="269" t="s">
        <v>1251</v>
      </c>
      <c r="G991" s="267"/>
      <c r="H991" s="270">
        <v>36.939999999999998</v>
      </c>
      <c r="I991" s="271"/>
      <c r="J991" s="267"/>
      <c r="K991" s="267"/>
      <c r="L991" s="272"/>
      <c r="M991" s="273"/>
      <c r="N991" s="274"/>
      <c r="O991" s="274"/>
      <c r="P991" s="274"/>
      <c r="Q991" s="274"/>
      <c r="R991" s="274"/>
      <c r="S991" s="274"/>
      <c r="T991" s="275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76" t="s">
        <v>260</v>
      </c>
      <c r="AU991" s="276" t="s">
        <v>86</v>
      </c>
      <c r="AV991" s="14" t="s">
        <v>86</v>
      </c>
      <c r="AW991" s="14" t="s">
        <v>31</v>
      </c>
      <c r="AX991" s="14" t="s">
        <v>76</v>
      </c>
      <c r="AY991" s="276" t="s">
        <v>251</v>
      </c>
    </row>
    <row r="992" s="13" customFormat="1">
      <c r="A992" s="13"/>
      <c r="B992" s="255"/>
      <c r="C992" s="256"/>
      <c r="D992" s="257" t="s">
        <v>260</v>
      </c>
      <c r="E992" s="258" t="s">
        <v>1</v>
      </c>
      <c r="F992" s="259" t="s">
        <v>1193</v>
      </c>
      <c r="G992" s="256"/>
      <c r="H992" s="258" t="s">
        <v>1</v>
      </c>
      <c r="I992" s="260"/>
      <c r="J992" s="256"/>
      <c r="K992" s="256"/>
      <c r="L992" s="261"/>
      <c r="M992" s="262"/>
      <c r="N992" s="263"/>
      <c r="O992" s="263"/>
      <c r="P992" s="263"/>
      <c r="Q992" s="263"/>
      <c r="R992" s="263"/>
      <c r="S992" s="263"/>
      <c r="T992" s="264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65" t="s">
        <v>260</v>
      </c>
      <c r="AU992" s="265" t="s">
        <v>86</v>
      </c>
      <c r="AV992" s="13" t="s">
        <v>84</v>
      </c>
      <c r="AW992" s="13" t="s">
        <v>31</v>
      </c>
      <c r="AX992" s="13" t="s">
        <v>76</v>
      </c>
      <c r="AY992" s="265" t="s">
        <v>251</v>
      </c>
    </row>
    <row r="993" s="14" customFormat="1">
      <c r="A993" s="14"/>
      <c r="B993" s="266"/>
      <c r="C993" s="267"/>
      <c r="D993" s="257" t="s">
        <v>260</v>
      </c>
      <c r="E993" s="268" t="s">
        <v>1</v>
      </c>
      <c r="F993" s="269" t="s">
        <v>1252</v>
      </c>
      <c r="G993" s="267"/>
      <c r="H993" s="270">
        <v>78.079999999999998</v>
      </c>
      <c r="I993" s="271"/>
      <c r="J993" s="267"/>
      <c r="K993" s="267"/>
      <c r="L993" s="272"/>
      <c r="M993" s="273"/>
      <c r="N993" s="274"/>
      <c r="O993" s="274"/>
      <c r="P993" s="274"/>
      <c r="Q993" s="274"/>
      <c r="R993" s="274"/>
      <c r="S993" s="274"/>
      <c r="T993" s="275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76" t="s">
        <v>260</v>
      </c>
      <c r="AU993" s="276" t="s">
        <v>86</v>
      </c>
      <c r="AV993" s="14" t="s">
        <v>86</v>
      </c>
      <c r="AW993" s="14" t="s">
        <v>31</v>
      </c>
      <c r="AX993" s="14" t="s">
        <v>76</v>
      </c>
      <c r="AY993" s="276" t="s">
        <v>251</v>
      </c>
    </row>
    <row r="994" s="14" customFormat="1">
      <c r="A994" s="14"/>
      <c r="B994" s="266"/>
      <c r="C994" s="267"/>
      <c r="D994" s="257" t="s">
        <v>260</v>
      </c>
      <c r="E994" s="268" t="s">
        <v>1</v>
      </c>
      <c r="F994" s="269" t="s">
        <v>1253</v>
      </c>
      <c r="G994" s="267"/>
      <c r="H994" s="270">
        <v>0.75</v>
      </c>
      <c r="I994" s="271"/>
      <c r="J994" s="267"/>
      <c r="K994" s="267"/>
      <c r="L994" s="272"/>
      <c r="M994" s="273"/>
      <c r="N994" s="274"/>
      <c r="O994" s="274"/>
      <c r="P994" s="274"/>
      <c r="Q994" s="274"/>
      <c r="R994" s="274"/>
      <c r="S994" s="274"/>
      <c r="T994" s="275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76" t="s">
        <v>260</v>
      </c>
      <c r="AU994" s="276" t="s">
        <v>86</v>
      </c>
      <c r="AV994" s="14" t="s">
        <v>86</v>
      </c>
      <c r="AW994" s="14" t="s">
        <v>31</v>
      </c>
      <c r="AX994" s="14" t="s">
        <v>76</v>
      </c>
      <c r="AY994" s="276" t="s">
        <v>251</v>
      </c>
    </row>
    <row r="995" s="15" customFormat="1">
      <c r="A995" s="15"/>
      <c r="B995" s="277"/>
      <c r="C995" s="278"/>
      <c r="D995" s="257" t="s">
        <v>260</v>
      </c>
      <c r="E995" s="279" t="s">
        <v>1</v>
      </c>
      <c r="F995" s="280" t="s">
        <v>264</v>
      </c>
      <c r="G995" s="278"/>
      <c r="H995" s="281">
        <v>167</v>
      </c>
      <c r="I995" s="282"/>
      <c r="J995" s="278"/>
      <c r="K995" s="278"/>
      <c r="L995" s="283"/>
      <c r="M995" s="284"/>
      <c r="N995" s="285"/>
      <c r="O995" s="285"/>
      <c r="P995" s="285"/>
      <c r="Q995" s="285"/>
      <c r="R995" s="285"/>
      <c r="S995" s="285"/>
      <c r="T995" s="286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T995" s="287" t="s">
        <v>260</v>
      </c>
      <c r="AU995" s="287" t="s">
        <v>86</v>
      </c>
      <c r="AV995" s="15" t="s">
        <v>258</v>
      </c>
      <c r="AW995" s="15" t="s">
        <v>31</v>
      </c>
      <c r="AX995" s="15" t="s">
        <v>84</v>
      </c>
      <c r="AY995" s="287" t="s">
        <v>251</v>
      </c>
    </row>
    <row r="996" s="2" customFormat="1" ht="14.4" customHeight="1">
      <c r="A996" s="39"/>
      <c r="B996" s="40"/>
      <c r="C996" s="288" t="s">
        <v>1320</v>
      </c>
      <c r="D996" s="288" t="s">
        <v>295</v>
      </c>
      <c r="E996" s="289" t="s">
        <v>1321</v>
      </c>
      <c r="F996" s="290" t="s">
        <v>1322</v>
      </c>
      <c r="G996" s="291" t="s">
        <v>149</v>
      </c>
      <c r="H996" s="292">
        <v>175.34999999999999</v>
      </c>
      <c r="I996" s="293"/>
      <c r="J996" s="292">
        <f>ROUND(I996*H996,2)</f>
        <v>0</v>
      </c>
      <c r="K996" s="290" t="s">
        <v>1</v>
      </c>
      <c r="L996" s="294"/>
      <c r="M996" s="295" t="s">
        <v>1</v>
      </c>
      <c r="N996" s="296" t="s">
        <v>41</v>
      </c>
      <c r="O996" s="92"/>
      <c r="P996" s="251">
        <f>O996*H996</f>
        <v>0</v>
      </c>
      <c r="Q996" s="251">
        <v>0.0080000000000000002</v>
      </c>
      <c r="R996" s="251">
        <f>Q996*H996</f>
        <v>1.4028000000000001</v>
      </c>
      <c r="S996" s="251">
        <v>0</v>
      </c>
      <c r="T996" s="252">
        <f>S996*H996</f>
        <v>0</v>
      </c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R996" s="253" t="s">
        <v>447</v>
      </c>
      <c r="AT996" s="253" t="s">
        <v>295</v>
      </c>
      <c r="AU996" s="253" t="s">
        <v>86</v>
      </c>
      <c r="AY996" s="18" t="s">
        <v>251</v>
      </c>
      <c r="BE996" s="254">
        <f>IF(N996="základní",J996,0)</f>
        <v>0</v>
      </c>
      <c r="BF996" s="254">
        <f>IF(N996="snížená",J996,0)</f>
        <v>0</v>
      </c>
      <c r="BG996" s="254">
        <f>IF(N996="zákl. přenesená",J996,0)</f>
        <v>0</v>
      </c>
      <c r="BH996" s="254">
        <f>IF(N996="sníž. přenesená",J996,0)</f>
        <v>0</v>
      </c>
      <c r="BI996" s="254">
        <f>IF(N996="nulová",J996,0)</f>
        <v>0</v>
      </c>
      <c r="BJ996" s="18" t="s">
        <v>84</v>
      </c>
      <c r="BK996" s="254">
        <f>ROUND(I996*H996,2)</f>
        <v>0</v>
      </c>
      <c r="BL996" s="18" t="s">
        <v>344</v>
      </c>
      <c r="BM996" s="253" t="s">
        <v>1323</v>
      </c>
    </row>
    <row r="997" s="14" customFormat="1">
      <c r="A997" s="14"/>
      <c r="B997" s="266"/>
      <c r="C997" s="267"/>
      <c r="D997" s="257" t="s">
        <v>260</v>
      </c>
      <c r="E997" s="267"/>
      <c r="F997" s="269" t="s">
        <v>1324</v>
      </c>
      <c r="G997" s="267"/>
      <c r="H997" s="270">
        <v>175.34999999999999</v>
      </c>
      <c r="I997" s="271"/>
      <c r="J997" s="267"/>
      <c r="K997" s="267"/>
      <c r="L997" s="272"/>
      <c r="M997" s="273"/>
      <c r="N997" s="274"/>
      <c r="O997" s="274"/>
      <c r="P997" s="274"/>
      <c r="Q997" s="274"/>
      <c r="R997" s="274"/>
      <c r="S997" s="274"/>
      <c r="T997" s="275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76" t="s">
        <v>260</v>
      </c>
      <c r="AU997" s="276" t="s">
        <v>86</v>
      </c>
      <c r="AV997" s="14" t="s">
        <v>86</v>
      </c>
      <c r="AW997" s="14" t="s">
        <v>4</v>
      </c>
      <c r="AX997" s="14" t="s">
        <v>84</v>
      </c>
      <c r="AY997" s="276" t="s">
        <v>251</v>
      </c>
    </row>
    <row r="998" s="2" customFormat="1" ht="14.4" customHeight="1">
      <c r="A998" s="39"/>
      <c r="B998" s="40"/>
      <c r="C998" s="243" t="s">
        <v>1325</v>
      </c>
      <c r="D998" s="243" t="s">
        <v>253</v>
      </c>
      <c r="E998" s="244" t="s">
        <v>1326</v>
      </c>
      <c r="F998" s="245" t="s">
        <v>1327</v>
      </c>
      <c r="G998" s="246" t="s">
        <v>149</v>
      </c>
      <c r="H998" s="247">
        <v>313.30000000000001</v>
      </c>
      <c r="I998" s="248"/>
      <c r="J998" s="247">
        <f>ROUND(I998*H998,2)</f>
        <v>0</v>
      </c>
      <c r="K998" s="245" t="s">
        <v>257</v>
      </c>
      <c r="L998" s="45"/>
      <c r="M998" s="249" t="s">
        <v>1</v>
      </c>
      <c r="N998" s="250" t="s">
        <v>41</v>
      </c>
      <c r="O998" s="92"/>
      <c r="P998" s="251">
        <f>O998*H998</f>
        <v>0</v>
      </c>
      <c r="Q998" s="251">
        <v>0.026540000000000001</v>
      </c>
      <c r="R998" s="251">
        <f>Q998*H998</f>
        <v>8.3149820000000005</v>
      </c>
      <c r="S998" s="251">
        <v>0</v>
      </c>
      <c r="T998" s="252">
        <f>S998*H998</f>
        <v>0</v>
      </c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R998" s="253" t="s">
        <v>344</v>
      </c>
      <c r="AT998" s="253" t="s">
        <v>253</v>
      </c>
      <c r="AU998" s="253" t="s">
        <v>86</v>
      </c>
      <c r="AY998" s="18" t="s">
        <v>251</v>
      </c>
      <c r="BE998" s="254">
        <f>IF(N998="základní",J998,0)</f>
        <v>0</v>
      </c>
      <c r="BF998" s="254">
        <f>IF(N998="snížená",J998,0)</f>
        <v>0</v>
      </c>
      <c r="BG998" s="254">
        <f>IF(N998="zákl. přenesená",J998,0)</f>
        <v>0</v>
      </c>
      <c r="BH998" s="254">
        <f>IF(N998="sníž. přenesená",J998,0)</f>
        <v>0</v>
      </c>
      <c r="BI998" s="254">
        <f>IF(N998="nulová",J998,0)</f>
        <v>0</v>
      </c>
      <c r="BJ998" s="18" t="s">
        <v>84</v>
      </c>
      <c r="BK998" s="254">
        <f>ROUND(I998*H998,2)</f>
        <v>0</v>
      </c>
      <c r="BL998" s="18" t="s">
        <v>344</v>
      </c>
      <c r="BM998" s="253" t="s">
        <v>1328</v>
      </c>
    </row>
    <row r="999" s="2" customFormat="1">
      <c r="A999" s="39"/>
      <c r="B999" s="40"/>
      <c r="C999" s="41"/>
      <c r="D999" s="257" t="s">
        <v>863</v>
      </c>
      <c r="E999" s="41"/>
      <c r="F999" s="308" t="s">
        <v>1329</v>
      </c>
      <c r="G999" s="41"/>
      <c r="H999" s="41"/>
      <c r="I999" s="211"/>
      <c r="J999" s="41"/>
      <c r="K999" s="41"/>
      <c r="L999" s="45"/>
      <c r="M999" s="309"/>
      <c r="N999" s="310"/>
      <c r="O999" s="92"/>
      <c r="P999" s="92"/>
      <c r="Q999" s="92"/>
      <c r="R999" s="92"/>
      <c r="S999" s="92"/>
      <c r="T999" s="93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T999" s="18" t="s">
        <v>863</v>
      </c>
      <c r="AU999" s="18" t="s">
        <v>86</v>
      </c>
    </row>
    <row r="1000" s="15" customFormat="1">
      <c r="A1000" s="15"/>
      <c r="B1000" s="277"/>
      <c r="C1000" s="278"/>
      <c r="D1000" s="257" t="s">
        <v>260</v>
      </c>
      <c r="E1000" s="279" t="s">
        <v>1</v>
      </c>
      <c r="F1000" s="280" t="s">
        <v>264</v>
      </c>
      <c r="G1000" s="278"/>
      <c r="H1000" s="281">
        <v>313.30000000000001</v>
      </c>
      <c r="I1000" s="282"/>
      <c r="J1000" s="278"/>
      <c r="K1000" s="278"/>
      <c r="L1000" s="283"/>
      <c r="M1000" s="284"/>
      <c r="N1000" s="285"/>
      <c r="O1000" s="285"/>
      <c r="P1000" s="285"/>
      <c r="Q1000" s="285"/>
      <c r="R1000" s="285"/>
      <c r="S1000" s="285"/>
      <c r="T1000" s="286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T1000" s="287" t="s">
        <v>260</v>
      </c>
      <c r="AU1000" s="287" t="s">
        <v>86</v>
      </c>
      <c r="AV1000" s="15" t="s">
        <v>258</v>
      </c>
      <c r="AW1000" s="15" t="s">
        <v>31</v>
      </c>
      <c r="AX1000" s="15" t="s">
        <v>76</v>
      </c>
      <c r="AY1000" s="287" t="s">
        <v>251</v>
      </c>
    </row>
    <row r="1001" s="2" customFormat="1" ht="14.4" customHeight="1">
      <c r="A1001" s="39"/>
      <c r="B1001" s="40"/>
      <c r="C1001" s="243" t="s">
        <v>1330</v>
      </c>
      <c r="D1001" s="243" t="s">
        <v>253</v>
      </c>
      <c r="E1001" s="244" t="s">
        <v>1331</v>
      </c>
      <c r="F1001" s="245" t="s">
        <v>1332</v>
      </c>
      <c r="G1001" s="246" t="s">
        <v>369</v>
      </c>
      <c r="H1001" s="247">
        <v>100</v>
      </c>
      <c r="I1001" s="248"/>
      <c r="J1001" s="247">
        <f>ROUND(I1001*H1001,2)</f>
        <v>0</v>
      </c>
      <c r="K1001" s="245" t="s">
        <v>257</v>
      </c>
      <c r="L1001" s="45"/>
      <c r="M1001" s="249" t="s">
        <v>1</v>
      </c>
      <c r="N1001" s="250" t="s">
        <v>41</v>
      </c>
      <c r="O1001" s="92"/>
      <c r="P1001" s="251">
        <f>O1001*H1001</f>
        <v>0</v>
      </c>
      <c r="Q1001" s="251">
        <v>3.0000000000000001E-05</v>
      </c>
      <c r="R1001" s="251">
        <f>Q1001*H1001</f>
        <v>0.0030000000000000001</v>
      </c>
      <c r="S1001" s="251">
        <v>0</v>
      </c>
      <c r="T1001" s="252">
        <f>S1001*H1001</f>
        <v>0</v>
      </c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  <c r="AR1001" s="253" t="s">
        <v>344</v>
      </c>
      <c r="AT1001" s="253" t="s">
        <v>253</v>
      </c>
      <c r="AU1001" s="253" t="s">
        <v>86</v>
      </c>
      <c r="AY1001" s="18" t="s">
        <v>251</v>
      </c>
      <c r="BE1001" s="254">
        <f>IF(N1001="základní",J1001,0)</f>
        <v>0</v>
      </c>
      <c r="BF1001" s="254">
        <f>IF(N1001="snížená",J1001,0)</f>
        <v>0</v>
      </c>
      <c r="BG1001" s="254">
        <f>IF(N1001="zákl. přenesená",J1001,0)</f>
        <v>0</v>
      </c>
      <c r="BH1001" s="254">
        <f>IF(N1001="sníž. přenesená",J1001,0)</f>
        <v>0</v>
      </c>
      <c r="BI1001" s="254">
        <f>IF(N1001="nulová",J1001,0)</f>
        <v>0</v>
      </c>
      <c r="BJ1001" s="18" t="s">
        <v>84</v>
      </c>
      <c r="BK1001" s="254">
        <f>ROUND(I1001*H1001,2)</f>
        <v>0</v>
      </c>
      <c r="BL1001" s="18" t="s">
        <v>344</v>
      </c>
      <c r="BM1001" s="253" t="s">
        <v>1333</v>
      </c>
    </row>
    <row r="1002" s="13" customFormat="1">
      <c r="A1002" s="13"/>
      <c r="B1002" s="255"/>
      <c r="C1002" s="256"/>
      <c r="D1002" s="257" t="s">
        <v>260</v>
      </c>
      <c r="E1002" s="258" t="s">
        <v>1</v>
      </c>
      <c r="F1002" s="259" t="s">
        <v>1334</v>
      </c>
      <c r="G1002" s="256"/>
      <c r="H1002" s="258" t="s">
        <v>1</v>
      </c>
      <c r="I1002" s="260"/>
      <c r="J1002" s="256"/>
      <c r="K1002" s="256"/>
      <c r="L1002" s="261"/>
      <c r="M1002" s="262"/>
      <c r="N1002" s="263"/>
      <c r="O1002" s="263"/>
      <c r="P1002" s="263"/>
      <c r="Q1002" s="263"/>
      <c r="R1002" s="263"/>
      <c r="S1002" s="263"/>
      <c r="T1002" s="264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65" t="s">
        <v>260</v>
      </c>
      <c r="AU1002" s="265" t="s">
        <v>86</v>
      </c>
      <c r="AV1002" s="13" t="s">
        <v>84</v>
      </c>
      <c r="AW1002" s="13" t="s">
        <v>31</v>
      </c>
      <c r="AX1002" s="13" t="s">
        <v>76</v>
      </c>
      <c r="AY1002" s="265" t="s">
        <v>251</v>
      </c>
    </row>
    <row r="1003" s="14" customFormat="1">
      <c r="A1003" s="14"/>
      <c r="B1003" s="266"/>
      <c r="C1003" s="267"/>
      <c r="D1003" s="257" t="s">
        <v>260</v>
      </c>
      <c r="E1003" s="268" t="s">
        <v>1</v>
      </c>
      <c r="F1003" s="269" t="s">
        <v>1335</v>
      </c>
      <c r="G1003" s="267"/>
      <c r="H1003" s="270">
        <v>100</v>
      </c>
      <c r="I1003" s="271"/>
      <c r="J1003" s="267"/>
      <c r="K1003" s="267"/>
      <c r="L1003" s="272"/>
      <c r="M1003" s="273"/>
      <c r="N1003" s="274"/>
      <c r="O1003" s="274"/>
      <c r="P1003" s="274"/>
      <c r="Q1003" s="274"/>
      <c r="R1003" s="274"/>
      <c r="S1003" s="274"/>
      <c r="T1003" s="275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76" t="s">
        <v>260</v>
      </c>
      <c r="AU1003" s="276" t="s">
        <v>86</v>
      </c>
      <c r="AV1003" s="14" t="s">
        <v>86</v>
      </c>
      <c r="AW1003" s="14" t="s">
        <v>31</v>
      </c>
      <c r="AX1003" s="14" t="s">
        <v>76</v>
      </c>
      <c r="AY1003" s="276" t="s">
        <v>251</v>
      </c>
    </row>
    <row r="1004" s="15" customFormat="1">
      <c r="A1004" s="15"/>
      <c r="B1004" s="277"/>
      <c r="C1004" s="278"/>
      <c r="D1004" s="257" t="s">
        <v>260</v>
      </c>
      <c r="E1004" s="279" t="s">
        <v>1</v>
      </c>
      <c r="F1004" s="280" t="s">
        <v>264</v>
      </c>
      <c r="G1004" s="278"/>
      <c r="H1004" s="281">
        <v>100</v>
      </c>
      <c r="I1004" s="282"/>
      <c r="J1004" s="278"/>
      <c r="K1004" s="278"/>
      <c r="L1004" s="283"/>
      <c r="M1004" s="284"/>
      <c r="N1004" s="285"/>
      <c r="O1004" s="285"/>
      <c r="P1004" s="285"/>
      <c r="Q1004" s="285"/>
      <c r="R1004" s="285"/>
      <c r="S1004" s="285"/>
      <c r="T1004" s="286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T1004" s="287" t="s">
        <v>260</v>
      </c>
      <c r="AU1004" s="287" t="s">
        <v>86</v>
      </c>
      <c r="AV1004" s="15" t="s">
        <v>258</v>
      </c>
      <c r="AW1004" s="15" t="s">
        <v>31</v>
      </c>
      <c r="AX1004" s="15" t="s">
        <v>84</v>
      </c>
      <c r="AY1004" s="287" t="s">
        <v>251</v>
      </c>
    </row>
    <row r="1005" s="2" customFormat="1" ht="14.4" customHeight="1">
      <c r="A1005" s="39"/>
      <c r="B1005" s="40"/>
      <c r="C1005" s="288" t="s">
        <v>1336</v>
      </c>
      <c r="D1005" s="288" t="s">
        <v>295</v>
      </c>
      <c r="E1005" s="289" t="s">
        <v>1337</v>
      </c>
      <c r="F1005" s="290" t="s">
        <v>1338</v>
      </c>
      <c r="G1005" s="291" t="s">
        <v>369</v>
      </c>
      <c r="H1005" s="292">
        <v>100</v>
      </c>
      <c r="I1005" s="293"/>
      <c r="J1005" s="292">
        <f>ROUND(I1005*H1005,2)</f>
        <v>0</v>
      </c>
      <c r="K1005" s="290" t="s">
        <v>1</v>
      </c>
      <c r="L1005" s="294"/>
      <c r="M1005" s="295" t="s">
        <v>1</v>
      </c>
      <c r="N1005" s="296" t="s">
        <v>41</v>
      </c>
      <c r="O1005" s="92"/>
      <c r="P1005" s="251">
        <f>O1005*H1005</f>
        <v>0</v>
      </c>
      <c r="Q1005" s="251">
        <v>0.010200000000000001</v>
      </c>
      <c r="R1005" s="251">
        <f>Q1005*H1005</f>
        <v>1.02</v>
      </c>
      <c r="S1005" s="251">
        <v>0</v>
      </c>
      <c r="T1005" s="252">
        <f>S1005*H1005</f>
        <v>0</v>
      </c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  <c r="AR1005" s="253" t="s">
        <v>447</v>
      </c>
      <c r="AT1005" s="253" t="s">
        <v>295</v>
      </c>
      <c r="AU1005" s="253" t="s">
        <v>86</v>
      </c>
      <c r="AY1005" s="18" t="s">
        <v>251</v>
      </c>
      <c r="BE1005" s="254">
        <f>IF(N1005="základní",J1005,0)</f>
        <v>0</v>
      </c>
      <c r="BF1005" s="254">
        <f>IF(N1005="snížená",J1005,0)</f>
        <v>0</v>
      </c>
      <c r="BG1005" s="254">
        <f>IF(N1005="zákl. přenesená",J1005,0)</f>
        <v>0</v>
      </c>
      <c r="BH1005" s="254">
        <f>IF(N1005="sníž. přenesená",J1005,0)</f>
        <v>0</v>
      </c>
      <c r="BI1005" s="254">
        <f>IF(N1005="nulová",J1005,0)</f>
        <v>0</v>
      </c>
      <c r="BJ1005" s="18" t="s">
        <v>84</v>
      </c>
      <c r="BK1005" s="254">
        <f>ROUND(I1005*H1005,2)</f>
        <v>0</v>
      </c>
      <c r="BL1005" s="18" t="s">
        <v>344</v>
      </c>
      <c r="BM1005" s="253" t="s">
        <v>1339</v>
      </c>
    </row>
    <row r="1006" s="2" customFormat="1" ht="14.4" customHeight="1">
      <c r="A1006" s="39"/>
      <c r="B1006" s="40"/>
      <c r="C1006" s="243" t="s">
        <v>1340</v>
      </c>
      <c r="D1006" s="243" t="s">
        <v>253</v>
      </c>
      <c r="E1006" s="244" t="s">
        <v>1341</v>
      </c>
      <c r="F1006" s="245" t="s">
        <v>1342</v>
      </c>
      <c r="G1006" s="246" t="s">
        <v>277</v>
      </c>
      <c r="H1006" s="247">
        <v>51.670000000000002</v>
      </c>
      <c r="I1006" s="248"/>
      <c r="J1006" s="247">
        <f>ROUND(I1006*H1006,2)</f>
        <v>0</v>
      </c>
      <c r="K1006" s="245" t="s">
        <v>257</v>
      </c>
      <c r="L1006" s="45"/>
      <c r="M1006" s="249" t="s">
        <v>1</v>
      </c>
      <c r="N1006" s="250" t="s">
        <v>41</v>
      </c>
      <c r="O1006" s="92"/>
      <c r="P1006" s="251">
        <f>O1006*H1006</f>
        <v>0</v>
      </c>
      <c r="Q1006" s="251">
        <v>0</v>
      </c>
      <c r="R1006" s="251">
        <f>Q1006*H1006</f>
        <v>0</v>
      </c>
      <c r="S1006" s="251">
        <v>0</v>
      </c>
      <c r="T1006" s="252">
        <f>S1006*H1006</f>
        <v>0</v>
      </c>
      <c r="U1006" s="39"/>
      <c r="V1006" s="39"/>
      <c r="W1006" s="39"/>
      <c r="X1006" s="39"/>
      <c r="Y1006" s="39"/>
      <c r="Z1006" s="39"/>
      <c r="AA1006" s="39"/>
      <c r="AB1006" s="39"/>
      <c r="AC1006" s="39"/>
      <c r="AD1006" s="39"/>
      <c r="AE1006" s="39"/>
      <c r="AR1006" s="253" t="s">
        <v>344</v>
      </c>
      <c r="AT1006" s="253" t="s">
        <v>253</v>
      </c>
      <c r="AU1006" s="253" t="s">
        <v>86</v>
      </c>
      <c r="AY1006" s="18" t="s">
        <v>251</v>
      </c>
      <c r="BE1006" s="254">
        <f>IF(N1006="základní",J1006,0)</f>
        <v>0</v>
      </c>
      <c r="BF1006" s="254">
        <f>IF(N1006="snížená",J1006,0)</f>
        <v>0</v>
      </c>
      <c r="BG1006" s="254">
        <f>IF(N1006="zákl. přenesená",J1006,0)</f>
        <v>0</v>
      </c>
      <c r="BH1006" s="254">
        <f>IF(N1006="sníž. přenesená",J1006,0)</f>
        <v>0</v>
      </c>
      <c r="BI1006" s="254">
        <f>IF(N1006="nulová",J1006,0)</f>
        <v>0</v>
      </c>
      <c r="BJ1006" s="18" t="s">
        <v>84</v>
      </c>
      <c r="BK1006" s="254">
        <f>ROUND(I1006*H1006,2)</f>
        <v>0</v>
      </c>
      <c r="BL1006" s="18" t="s">
        <v>344</v>
      </c>
      <c r="BM1006" s="253" t="s">
        <v>1343</v>
      </c>
    </row>
    <row r="1007" s="12" customFormat="1" ht="22.8" customHeight="1">
      <c r="A1007" s="12"/>
      <c r="B1007" s="227"/>
      <c r="C1007" s="228"/>
      <c r="D1007" s="229" t="s">
        <v>75</v>
      </c>
      <c r="E1007" s="241" t="s">
        <v>1344</v>
      </c>
      <c r="F1007" s="241" t="s">
        <v>1345</v>
      </c>
      <c r="G1007" s="228"/>
      <c r="H1007" s="228"/>
      <c r="I1007" s="231"/>
      <c r="J1007" s="242">
        <f>BK1007</f>
        <v>0</v>
      </c>
      <c r="K1007" s="228"/>
      <c r="L1007" s="233"/>
      <c r="M1007" s="234"/>
      <c r="N1007" s="235"/>
      <c r="O1007" s="235"/>
      <c r="P1007" s="236">
        <f>SUM(P1008:P1224)</f>
        <v>0</v>
      </c>
      <c r="Q1007" s="235"/>
      <c r="R1007" s="236">
        <f>SUM(R1008:R1224)</f>
        <v>2.2508048999999994</v>
      </c>
      <c r="S1007" s="235"/>
      <c r="T1007" s="237">
        <f>SUM(T1008:T1224)</f>
        <v>2.0352000000000001</v>
      </c>
      <c r="U1007" s="12"/>
      <c r="V1007" s="12"/>
      <c r="W1007" s="12"/>
      <c r="X1007" s="12"/>
      <c r="Y1007" s="12"/>
      <c r="Z1007" s="12"/>
      <c r="AA1007" s="12"/>
      <c r="AB1007" s="12"/>
      <c r="AC1007" s="12"/>
      <c r="AD1007" s="12"/>
      <c r="AE1007" s="12"/>
      <c r="AR1007" s="238" t="s">
        <v>86</v>
      </c>
      <c r="AT1007" s="239" t="s">
        <v>75</v>
      </c>
      <c r="AU1007" s="239" t="s">
        <v>84</v>
      </c>
      <c r="AY1007" s="238" t="s">
        <v>251</v>
      </c>
      <c r="BK1007" s="240">
        <f>SUM(BK1008:BK1224)</f>
        <v>0</v>
      </c>
    </row>
    <row r="1008" s="2" customFormat="1" ht="14.4" customHeight="1">
      <c r="A1008" s="39"/>
      <c r="B1008" s="40"/>
      <c r="C1008" s="243" t="s">
        <v>1346</v>
      </c>
      <c r="D1008" s="243" t="s">
        <v>253</v>
      </c>
      <c r="E1008" s="244" t="s">
        <v>1347</v>
      </c>
      <c r="F1008" s="245" t="s">
        <v>1348</v>
      </c>
      <c r="G1008" s="246" t="s">
        <v>369</v>
      </c>
      <c r="H1008" s="247">
        <v>83</v>
      </c>
      <c r="I1008" s="248"/>
      <c r="J1008" s="247">
        <f>ROUND(I1008*H1008,2)</f>
        <v>0</v>
      </c>
      <c r="K1008" s="245" t="s">
        <v>257</v>
      </c>
      <c r="L1008" s="45"/>
      <c r="M1008" s="249" t="s">
        <v>1</v>
      </c>
      <c r="N1008" s="250" t="s">
        <v>41</v>
      </c>
      <c r="O1008" s="92"/>
      <c r="P1008" s="251">
        <f>O1008*H1008</f>
        <v>0</v>
      </c>
      <c r="Q1008" s="251">
        <v>0</v>
      </c>
      <c r="R1008" s="251">
        <f>Q1008*H1008</f>
        <v>0</v>
      </c>
      <c r="S1008" s="251">
        <v>0.024</v>
      </c>
      <c r="T1008" s="252">
        <f>S1008*H1008</f>
        <v>1.992</v>
      </c>
      <c r="U1008" s="39"/>
      <c r="V1008" s="39"/>
      <c r="W1008" s="39"/>
      <c r="X1008" s="39"/>
      <c r="Y1008" s="39"/>
      <c r="Z1008" s="39"/>
      <c r="AA1008" s="39"/>
      <c r="AB1008" s="39"/>
      <c r="AC1008" s="39"/>
      <c r="AD1008" s="39"/>
      <c r="AE1008" s="39"/>
      <c r="AR1008" s="253" t="s">
        <v>344</v>
      </c>
      <c r="AT1008" s="253" t="s">
        <v>253</v>
      </c>
      <c r="AU1008" s="253" t="s">
        <v>86</v>
      </c>
      <c r="AY1008" s="18" t="s">
        <v>251</v>
      </c>
      <c r="BE1008" s="254">
        <f>IF(N1008="základní",J1008,0)</f>
        <v>0</v>
      </c>
      <c r="BF1008" s="254">
        <f>IF(N1008="snížená",J1008,0)</f>
        <v>0</v>
      </c>
      <c r="BG1008" s="254">
        <f>IF(N1008="zákl. přenesená",J1008,0)</f>
        <v>0</v>
      </c>
      <c r="BH1008" s="254">
        <f>IF(N1008="sníž. přenesená",J1008,0)</f>
        <v>0</v>
      </c>
      <c r="BI1008" s="254">
        <f>IF(N1008="nulová",J1008,0)</f>
        <v>0</v>
      </c>
      <c r="BJ1008" s="18" t="s">
        <v>84</v>
      </c>
      <c r="BK1008" s="254">
        <f>ROUND(I1008*H1008,2)</f>
        <v>0</v>
      </c>
      <c r="BL1008" s="18" t="s">
        <v>344</v>
      </c>
      <c r="BM1008" s="253" t="s">
        <v>1349</v>
      </c>
    </row>
    <row r="1009" s="13" customFormat="1">
      <c r="A1009" s="13"/>
      <c r="B1009" s="255"/>
      <c r="C1009" s="256"/>
      <c r="D1009" s="257" t="s">
        <v>260</v>
      </c>
      <c r="E1009" s="258" t="s">
        <v>1</v>
      </c>
      <c r="F1009" s="259" t="s">
        <v>408</v>
      </c>
      <c r="G1009" s="256"/>
      <c r="H1009" s="258" t="s">
        <v>1</v>
      </c>
      <c r="I1009" s="260"/>
      <c r="J1009" s="256"/>
      <c r="K1009" s="256"/>
      <c r="L1009" s="261"/>
      <c r="M1009" s="262"/>
      <c r="N1009" s="263"/>
      <c r="O1009" s="263"/>
      <c r="P1009" s="263"/>
      <c r="Q1009" s="263"/>
      <c r="R1009" s="263"/>
      <c r="S1009" s="263"/>
      <c r="T1009" s="264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65" t="s">
        <v>260</v>
      </c>
      <c r="AU1009" s="265" t="s">
        <v>86</v>
      </c>
      <c r="AV1009" s="13" t="s">
        <v>84</v>
      </c>
      <c r="AW1009" s="13" t="s">
        <v>31</v>
      </c>
      <c r="AX1009" s="13" t="s">
        <v>76</v>
      </c>
      <c r="AY1009" s="265" t="s">
        <v>251</v>
      </c>
    </row>
    <row r="1010" s="14" customFormat="1">
      <c r="A1010" s="14"/>
      <c r="B1010" s="266"/>
      <c r="C1010" s="267"/>
      <c r="D1010" s="257" t="s">
        <v>260</v>
      </c>
      <c r="E1010" s="268" t="s">
        <v>1</v>
      </c>
      <c r="F1010" s="269" t="s">
        <v>1350</v>
      </c>
      <c r="G1010" s="267"/>
      <c r="H1010" s="270">
        <v>43</v>
      </c>
      <c r="I1010" s="271"/>
      <c r="J1010" s="267"/>
      <c r="K1010" s="267"/>
      <c r="L1010" s="272"/>
      <c r="M1010" s="273"/>
      <c r="N1010" s="274"/>
      <c r="O1010" s="274"/>
      <c r="P1010" s="274"/>
      <c r="Q1010" s="274"/>
      <c r="R1010" s="274"/>
      <c r="S1010" s="274"/>
      <c r="T1010" s="275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76" t="s">
        <v>260</v>
      </c>
      <c r="AU1010" s="276" t="s">
        <v>86</v>
      </c>
      <c r="AV1010" s="14" t="s">
        <v>86</v>
      </c>
      <c r="AW1010" s="14" t="s">
        <v>31</v>
      </c>
      <c r="AX1010" s="14" t="s">
        <v>76</v>
      </c>
      <c r="AY1010" s="276" t="s">
        <v>251</v>
      </c>
    </row>
    <row r="1011" s="13" customFormat="1">
      <c r="A1011" s="13"/>
      <c r="B1011" s="255"/>
      <c r="C1011" s="256"/>
      <c r="D1011" s="257" t="s">
        <v>260</v>
      </c>
      <c r="E1011" s="258" t="s">
        <v>1</v>
      </c>
      <c r="F1011" s="259" t="s">
        <v>937</v>
      </c>
      <c r="G1011" s="256"/>
      <c r="H1011" s="258" t="s">
        <v>1</v>
      </c>
      <c r="I1011" s="260"/>
      <c r="J1011" s="256"/>
      <c r="K1011" s="256"/>
      <c r="L1011" s="261"/>
      <c r="M1011" s="262"/>
      <c r="N1011" s="263"/>
      <c r="O1011" s="263"/>
      <c r="P1011" s="263"/>
      <c r="Q1011" s="263"/>
      <c r="R1011" s="263"/>
      <c r="S1011" s="263"/>
      <c r="T1011" s="264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65" t="s">
        <v>260</v>
      </c>
      <c r="AU1011" s="265" t="s">
        <v>86</v>
      </c>
      <c r="AV1011" s="13" t="s">
        <v>84</v>
      </c>
      <c r="AW1011" s="13" t="s">
        <v>31</v>
      </c>
      <c r="AX1011" s="13" t="s">
        <v>76</v>
      </c>
      <c r="AY1011" s="265" t="s">
        <v>251</v>
      </c>
    </row>
    <row r="1012" s="14" customFormat="1">
      <c r="A1012" s="14"/>
      <c r="B1012" s="266"/>
      <c r="C1012" s="267"/>
      <c r="D1012" s="257" t="s">
        <v>260</v>
      </c>
      <c r="E1012" s="268" t="s">
        <v>1</v>
      </c>
      <c r="F1012" s="269" t="s">
        <v>1351</v>
      </c>
      <c r="G1012" s="267"/>
      <c r="H1012" s="270">
        <v>34</v>
      </c>
      <c r="I1012" s="271"/>
      <c r="J1012" s="267"/>
      <c r="K1012" s="267"/>
      <c r="L1012" s="272"/>
      <c r="M1012" s="273"/>
      <c r="N1012" s="274"/>
      <c r="O1012" s="274"/>
      <c r="P1012" s="274"/>
      <c r="Q1012" s="274"/>
      <c r="R1012" s="274"/>
      <c r="S1012" s="274"/>
      <c r="T1012" s="275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76" t="s">
        <v>260</v>
      </c>
      <c r="AU1012" s="276" t="s">
        <v>86</v>
      </c>
      <c r="AV1012" s="14" t="s">
        <v>86</v>
      </c>
      <c r="AW1012" s="14" t="s">
        <v>31</v>
      </c>
      <c r="AX1012" s="14" t="s">
        <v>76</v>
      </c>
      <c r="AY1012" s="276" t="s">
        <v>251</v>
      </c>
    </row>
    <row r="1013" s="14" customFormat="1">
      <c r="A1013" s="14"/>
      <c r="B1013" s="266"/>
      <c r="C1013" s="267"/>
      <c r="D1013" s="257" t="s">
        <v>260</v>
      </c>
      <c r="E1013" s="268" t="s">
        <v>1</v>
      </c>
      <c r="F1013" s="269" t="s">
        <v>1352</v>
      </c>
      <c r="G1013" s="267"/>
      <c r="H1013" s="270">
        <v>6</v>
      </c>
      <c r="I1013" s="271"/>
      <c r="J1013" s="267"/>
      <c r="K1013" s="267"/>
      <c r="L1013" s="272"/>
      <c r="M1013" s="273"/>
      <c r="N1013" s="274"/>
      <c r="O1013" s="274"/>
      <c r="P1013" s="274"/>
      <c r="Q1013" s="274"/>
      <c r="R1013" s="274"/>
      <c r="S1013" s="274"/>
      <c r="T1013" s="275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76" t="s">
        <v>260</v>
      </c>
      <c r="AU1013" s="276" t="s">
        <v>86</v>
      </c>
      <c r="AV1013" s="14" t="s">
        <v>86</v>
      </c>
      <c r="AW1013" s="14" t="s">
        <v>31</v>
      </c>
      <c r="AX1013" s="14" t="s">
        <v>76</v>
      </c>
      <c r="AY1013" s="276" t="s">
        <v>251</v>
      </c>
    </row>
    <row r="1014" s="15" customFormat="1">
      <c r="A1014" s="15"/>
      <c r="B1014" s="277"/>
      <c r="C1014" s="278"/>
      <c r="D1014" s="257" t="s">
        <v>260</v>
      </c>
      <c r="E1014" s="279" t="s">
        <v>1</v>
      </c>
      <c r="F1014" s="280" t="s">
        <v>264</v>
      </c>
      <c r="G1014" s="278"/>
      <c r="H1014" s="281">
        <v>83</v>
      </c>
      <c r="I1014" s="282"/>
      <c r="J1014" s="278"/>
      <c r="K1014" s="278"/>
      <c r="L1014" s="283"/>
      <c r="M1014" s="284"/>
      <c r="N1014" s="285"/>
      <c r="O1014" s="285"/>
      <c r="P1014" s="285"/>
      <c r="Q1014" s="285"/>
      <c r="R1014" s="285"/>
      <c r="S1014" s="285"/>
      <c r="T1014" s="286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T1014" s="287" t="s">
        <v>260</v>
      </c>
      <c r="AU1014" s="287" t="s">
        <v>86</v>
      </c>
      <c r="AV1014" s="15" t="s">
        <v>258</v>
      </c>
      <c r="AW1014" s="15" t="s">
        <v>31</v>
      </c>
      <c r="AX1014" s="15" t="s">
        <v>84</v>
      </c>
      <c r="AY1014" s="287" t="s">
        <v>251</v>
      </c>
    </row>
    <row r="1015" s="2" customFormat="1" ht="14.4" customHeight="1">
      <c r="A1015" s="39"/>
      <c r="B1015" s="40"/>
      <c r="C1015" s="243" t="s">
        <v>1353</v>
      </c>
      <c r="D1015" s="243" t="s">
        <v>253</v>
      </c>
      <c r="E1015" s="244" t="s">
        <v>1354</v>
      </c>
      <c r="F1015" s="245" t="s">
        <v>1355</v>
      </c>
      <c r="G1015" s="246" t="s">
        <v>149</v>
      </c>
      <c r="H1015" s="247">
        <v>3.1000000000000001</v>
      </c>
      <c r="I1015" s="248"/>
      <c r="J1015" s="247">
        <f>ROUND(I1015*H1015,2)</f>
        <v>0</v>
      </c>
      <c r="K1015" s="245" t="s">
        <v>257</v>
      </c>
      <c r="L1015" s="45"/>
      <c r="M1015" s="249" t="s">
        <v>1</v>
      </c>
      <c r="N1015" s="250" t="s">
        <v>41</v>
      </c>
      <c r="O1015" s="92"/>
      <c r="P1015" s="251">
        <f>O1015*H1015</f>
        <v>0</v>
      </c>
      <c r="Q1015" s="251">
        <v>0.00025000000000000001</v>
      </c>
      <c r="R1015" s="251">
        <f>Q1015*H1015</f>
        <v>0.00077500000000000008</v>
      </c>
      <c r="S1015" s="251">
        <v>0</v>
      </c>
      <c r="T1015" s="252">
        <f>S1015*H1015</f>
        <v>0</v>
      </c>
      <c r="U1015" s="39"/>
      <c r="V1015" s="39"/>
      <c r="W1015" s="39"/>
      <c r="X1015" s="39"/>
      <c r="Y1015" s="39"/>
      <c r="Z1015" s="39"/>
      <c r="AA1015" s="39"/>
      <c r="AB1015" s="39"/>
      <c r="AC1015" s="39"/>
      <c r="AD1015" s="39"/>
      <c r="AE1015" s="39"/>
      <c r="AR1015" s="253" t="s">
        <v>344</v>
      </c>
      <c r="AT1015" s="253" t="s">
        <v>253</v>
      </c>
      <c r="AU1015" s="253" t="s">
        <v>86</v>
      </c>
      <c r="AY1015" s="18" t="s">
        <v>251</v>
      </c>
      <c r="BE1015" s="254">
        <f>IF(N1015="základní",J1015,0)</f>
        <v>0</v>
      </c>
      <c r="BF1015" s="254">
        <f>IF(N1015="snížená",J1015,0)</f>
        <v>0</v>
      </c>
      <c r="BG1015" s="254">
        <f>IF(N1015="zákl. přenesená",J1015,0)</f>
        <v>0</v>
      </c>
      <c r="BH1015" s="254">
        <f>IF(N1015="sníž. přenesená",J1015,0)</f>
        <v>0</v>
      </c>
      <c r="BI1015" s="254">
        <f>IF(N1015="nulová",J1015,0)</f>
        <v>0</v>
      </c>
      <c r="BJ1015" s="18" t="s">
        <v>84</v>
      </c>
      <c r="BK1015" s="254">
        <f>ROUND(I1015*H1015,2)</f>
        <v>0</v>
      </c>
      <c r="BL1015" s="18" t="s">
        <v>344</v>
      </c>
      <c r="BM1015" s="253" t="s">
        <v>1356</v>
      </c>
    </row>
    <row r="1016" s="14" customFormat="1">
      <c r="A1016" s="14"/>
      <c r="B1016" s="266"/>
      <c r="C1016" s="267"/>
      <c r="D1016" s="257" t="s">
        <v>260</v>
      </c>
      <c r="E1016" s="268" t="s">
        <v>1</v>
      </c>
      <c r="F1016" s="269" t="s">
        <v>1357</v>
      </c>
      <c r="G1016" s="267"/>
      <c r="H1016" s="270">
        <v>1.8</v>
      </c>
      <c r="I1016" s="271"/>
      <c r="J1016" s="267"/>
      <c r="K1016" s="267"/>
      <c r="L1016" s="272"/>
      <c r="M1016" s="273"/>
      <c r="N1016" s="274"/>
      <c r="O1016" s="274"/>
      <c r="P1016" s="274"/>
      <c r="Q1016" s="274"/>
      <c r="R1016" s="274"/>
      <c r="S1016" s="274"/>
      <c r="T1016" s="275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76" t="s">
        <v>260</v>
      </c>
      <c r="AU1016" s="276" t="s">
        <v>86</v>
      </c>
      <c r="AV1016" s="14" t="s">
        <v>86</v>
      </c>
      <c r="AW1016" s="14" t="s">
        <v>31</v>
      </c>
      <c r="AX1016" s="14" t="s">
        <v>76</v>
      </c>
      <c r="AY1016" s="276" t="s">
        <v>251</v>
      </c>
    </row>
    <row r="1017" s="14" customFormat="1">
      <c r="A1017" s="14"/>
      <c r="B1017" s="266"/>
      <c r="C1017" s="267"/>
      <c r="D1017" s="257" t="s">
        <v>260</v>
      </c>
      <c r="E1017" s="268" t="s">
        <v>1</v>
      </c>
      <c r="F1017" s="269" t="s">
        <v>1358</v>
      </c>
      <c r="G1017" s="267"/>
      <c r="H1017" s="270">
        <v>1.3</v>
      </c>
      <c r="I1017" s="271"/>
      <c r="J1017" s="267"/>
      <c r="K1017" s="267"/>
      <c r="L1017" s="272"/>
      <c r="M1017" s="273"/>
      <c r="N1017" s="274"/>
      <c r="O1017" s="274"/>
      <c r="P1017" s="274"/>
      <c r="Q1017" s="274"/>
      <c r="R1017" s="274"/>
      <c r="S1017" s="274"/>
      <c r="T1017" s="275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76" t="s">
        <v>260</v>
      </c>
      <c r="AU1017" s="276" t="s">
        <v>86</v>
      </c>
      <c r="AV1017" s="14" t="s">
        <v>86</v>
      </c>
      <c r="AW1017" s="14" t="s">
        <v>31</v>
      </c>
      <c r="AX1017" s="14" t="s">
        <v>76</v>
      </c>
      <c r="AY1017" s="276" t="s">
        <v>251</v>
      </c>
    </row>
    <row r="1018" s="2" customFormat="1" ht="14.4" customHeight="1">
      <c r="A1018" s="39"/>
      <c r="B1018" s="40"/>
      <c r="C1018" s="288" t="s">
        <v>1359</v>
      </c>
      <c r="D1018" s="288" t="s">
        <v>295</v>
      </c>
      <c r="E1018" s="289" t="s">
        <v>1360</v>
      </c>
      <c r="F1018" s="290" t="s">
        <v>1361</v>
      </c>
      <c r="G1018" s="291" t="s">
        <v>149</v>
      </c>
      <c r="H1018" s="292">
        <v>3.1000000000000001</v>
      </c>
      <c r="I1018" s="293"/>
      <c r="J1018" s="292">
        <f>ROUND(I1018*H1018,2)</f>
        <v>0</v>
      </c>
      <c r="K1018" s="290" t="s">
        <v>257</v>
      </c>
      <c r="L1018" s="294"/>
      <c r="M1018" s="295" t="s">
        <v>1</v>
      </c>
      <c r="N1018" s="296" t="s">
        <v>41</v>
      </c>
      <c r="O1018" s="92"/>
      <c r="P1018" s="251">
        <f>O1018*H1018</f>
        <v>0</v>
      </c>
      <c r="Q1018" s="251">
        <v>0.02639</v>
      </c>
      <c r="R1018" s="251">
        <f>Q1018*H1018</f>
        <v>0.081809000000000007</v>
      </c>
      <c r="S1018" s="251">
        <v>0</v>
      </c>
      <c r="T1018" s="252">
        <f>S1018*H1018</f>
        <v>0</v>
      </c>
      <c r="U1018" s="39"/>
      <c r="V1018" s="39"/>
      <c r="W1018" s="39"/>
      <c r="X1018" s="39"/>
      <c r="Y1018" s="39"/>
      <c r="Z1018" s="39"/>
      <c r="AA1018" s="39"/>
      <c r="AB1018" s="39"/>
      <c r="AC1018" s="39"/>
      <c r="AD1018" s="39"/>
      <c r="AE1018" s="39"/>
      <c r="AR1018" s="253" t="s">
        <v>447</v>
      </c>
      <c r="AT1018" s="253" t="s">
        <v>295</v>
      </c>
      <c r="AU1018" s="253" t="s">
        <v>86</v>
      </c>
      <c r="AY1018" s="18" t="s">
        <v>251</v>
      </c>
      <c r="BE1018" s="254">
        <f>IF(N1018="základní",J1018,0)</f>
        <v>0</v>
      </c>
      <c r="BF1018" s="254">
        <f>IF(N1018="snížená",J1018,0)</f>
        <v>0</v>
      </c>
      <c r="BG1018" s="254">
        <f>IF(N1018="zákl. přenesená",J1018,0)</f>
        <v>0</v>
      </c>
      <c r="BH1018" s="254">
        <f>IF(N1018="sníž. přenesená",J1018,0)</f>
        <v>0</v>
      </c>
      <c r="BI1018" s="254">
        <f>IF(N1018="nulová",J1018,0)</f>
        <v>0</v>
      </c>
      <c r="BJ1018" s="18" t="s">
        <v>84</v>
      </c>
      <c r="BK1018" s="254">
        <f>ROUND(I1018*H1018,2)</f>
        <v>0</v>
      </c>
      <c r="BL1018" s="18" t="s">
        <v>344</v>
      </c>
      <c r="BM1018" s="253" t="s">
        <v>1362</v>
      </c>
    </row>
    <row r="1019" s="2" customFormat="1">
      <c r="A1019" s="39"/>
      <c r="B1019" s="40"/>
      <c r="C1019" s="41"/>
      <c r="D1019" s="257" t="s">
        <v>863</v>
      </c>
      <c r="E1019" s="41"/>
      <c r="F1019" s="308" t="s">
        <v>1363</v>
      </c>
      <c r="G1019" s="41"/>
      <c r="H1019" s="41"/>
      <c r="I1019" s="211"/>
      <c r="J1019" s="41"/>
      <c r="K1019" s="41"/>
      <c r="L1019" s="45"/>
      <c r="M1019" s="309"/>
      <c r="N1019" s="310"/>
      <c r="O1019" s="92"/>
      <c r="P1019" s="92"/>
      <c r="Q1019" s="92"/>
      <c r="R1019" s="92"/>
      <c r="S1019" s="92"/>
      <c r="T1019" s="93"/>
      <c r="U1019" s="39"/>
      <c r="V1019" s="39"/>
      <c r="W1019" s="39"/>
      <c r="X1019" s="39"/>
      <c r="Y1019" s="39"/>
      <c r="Z1019" s="39"/>
      <c r="AA1019" s="39"/>
      <c r="AB1019" s="39"/>
      <c r="AC1019" s="39"/>
      <c r="AD1019" s="39"/>
      <c r="AE1019" s="39"/>
      <c r="AT1019" s="18" t="s">
        <v>863</v>
      </c>
      <c r="AU1019" s="18" t="s">
        <v>86</v>
      </c>
    </row>
    <row r="1020" s="14" customFormat="1">
      <c r="A1020" s="14"/>
      <c r="B1020" s="266"/>
      <c r="C1020" s="267"/>
      <c r="D1020" s="257" t="s">
        <v>260</v>
      </c>
      <c r="E1020" s="268" t="s">
        <v>1</v>
      </c>
      <c r="F1020" s="269" t="s">
        <v>1357</v>
      </c>
      <c r="G1020" s="267"/>
      <c r="H1020" s="270">
        <v>1.8</v>
      </c>
      <c r="I1020" s="271"/>
      <c r="J1020" s="267"/>
      <c r="K1020" s="267"/>
      <c r="L1020" s="272"/>
      <c r="M1020" s="273"/>
      <c r="N1020" s="274"/>
      <c r="O1020" s="274"/>
      <c r="P1020" s="274"/>
      <c r="Q1020" s="274"/>
      <c r="R1020" s="274"/>
      <c r="S1020" s="274"/>
      <c r="T1020" s="275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76" t="s">
        <v>260</v>
      </c>
      <c r="AU1020" s="276" t="s">
        <v>86</v>
      </c>
      <c r="AV1020" s="14" t="s">
        <v>86</v>
      </c>
      <c r="AW1020" s="14" t="s">
        <v>31</v>
      </c>
      <c r="AX1020" s="14" t="s">
        <v>76</v>
      </c>
      <c r="AY1020" s="276" t="s">
        <v>251</v>
      </c>
    </row>
    <row r="1021" s="14" customFormat="1">
      <c r="A1021" s="14"/>
      <c r="B1021" s="266"/>
      <c r="C1021" s="267"/>
      <c r="D1021" s="257" t="s">
        <v>260</v>
      </c>
      <c r="E1021" s="268" t="s">
        <v>1</v>
      </c>
      <c r="F1021" s="269" t="s">
        <v>1358</v>
      </c>
      <c r="G1021" s="267"/>
      <c r="H1021" s="270">
        <v>1.3</v>
      </c>
      <c r="I1021" s="271"/>
      <c r="J1021" s="267"/>
      <c r="K1021" s="267"/>
      <c r="L1021" s="272"/>
      <c r="M1021" s="273"/>
      <c r="N1021" s="274"/>
      <c r="O1021" s="274"/>
      <c r="P1021" s="274"/>
      <c r="Q1021" s="274"/>
      <c r="R1021" s="274"/>
      <c r="S1021" s="274"/>
      <c r="T1021" s="275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76" t="s">
        <v>260</v>
      </c>
      <c r="AU1021" s="276" t="s">
        <v>86</v>
      </c>
      <c r="AV1021" s="14" t="s">
        <v>86</v>
      </c>
      <c r="AW1021" s="14" t="s">
        <v>31</v>
      </c>
      <c r="AX1021" s="14" t="s">
        <v>76</v>
      </c>
      <c r="AY1021" s="276" t="s">
        <v>251</v>
      </c>
    </row>
    <row r="1022" s="2" customFormat="1" ht="14.4" customHeight="1">
      <c r="A1022" s="39"/>
      <c r="B1022" s="40"/>
      <c r="C1022" s="243" t="s">
        <v>1364</v>
      </c>
      <c r="D1022" s="243" t="s">
        <v>253</v>
      </c>
      <c r="E1022" s="244" t="s">
        <v>1365</v>
      </c>
      <c r="F1022" s="245" t="s">
        <v>1366</v>
      </c>
      <c r="G1022" s="246" t="s">
        <v>369</v>
      </c>
      <c r="H1022" s="247">
        <v>1</v>
      </c>
      <c r="I1022" s="248"/>
      <c r="J1022" s="247">
        <f>ROUND(I1022*H1022,2)</f>
        <v>0</v>
      </c>
      <c r="K1022" s="245" t="s">
        <v>257</v>
      </c>
      <c r="L1022" s="45"/>
      <c r="M1022" s="249" t="s">
        <v>1</v>
      </c>
      <c r="N1022" s="250" t="s">
        <v>41</v>
      </c>
      <c r="O1022" s="92"/>
      <c r="P1022" s="251">
        <f>O1022*H1022</f>
        <v>0</v>
      </c>
      <c r="Q1022" s="251">
        <v>0.00025000000000000001</v>
      </c>
      <c r="R1022" s="251">
        <f>Q1022*H1022</f>
        <v>0.00025000000000000001</v>
      </c>
      <c r="S1022" s="251">
        <v>0</v>
      </c>
      <c r="T1022" s="252">
        <f>S1022*H1022</f>
        <v>0</v>
      </c>
      <c r="U1022" s="39"/>
      <c r="V1022" s="39"/>
      <c r="W1022" s="39"/>
      <c r="X1022" s="39"/>
      <c r="Y1022" s="39"/>
      <c r="Z1022" s="39"/>
      <c r="AA1022" s="39"/>
      <c r="AB1022" s="39"/>
      <c r="AC1022" s="39"/>
      <c r="AD1022" s="39"/>
      <c r="AE1022" s="39"/>
      <c r="AR1022" s="253" t="s">
        <v>344</v>
      </c>
      <c r="AT1022" s="253" t="s">
        <v>253</v>
      </c>
      <c r="AU1022" s="253" t="s">
        <v>86</v>
      </c>
      <c r="AY1022" s="18" t="s">
        <v>251</v>
      </c>
      <c r="BE1022" s="254">
        <f>IF(N1022="základní",J1022,0)</f>
        <v>0</v>
      </c>
      <c r="BF1022" s="254">
        <f>IF(N1022="snížená",J1022,0)</f>
        <v>0</v>
      </c>
      <c r="BG1022" s="254">
        <f>IF(N1022="zákl. přenesená",J1022,0)</f>
        <v>0</v>
      </c>
      <c r="BH1022" s="254">
        <f>IF(N1022="sníž. přenesená",J1022,0)</f>
        <v>0</v>
      </c>
      <c r="BI1022" s="254">
        <f>IF(N1022="nulová",J1022,0)</f>
        <v>0</v>
      </c>
      <c r="BJ1022" s="18" t="s">
        <v>84</v>
      </c>
      <c r="BK1022" s="254">
        <f>ROUND(I1022*H1022,2)</f>
        <v>0</v>
      </c>
      <c r="BL1022" s="18" t="s">
        <v>344</v>
      </c>
      <c r="BM1022" s="253" t="s">
        <v>1367</v>
      </c>
    </row>
    <row r="1023" s="14" customFormat="1">
      <c r="A1023" s="14"/>
      <c r="B1023" s="266"/>
      <c r="C1023" s="267"/>
      <c r="D1023" s="257" t="s">
        <v>260</v>
      </c>
      <c r="E1023" s="268" t="s">
        <v>1</v>
      </c>
      <c r="F1023" s="269" t="s">
        <v>1368</v>
      </c>
      <c r="G1023" s="267"/>
      <c r="H1023" s="270">
        <v>1</v>
      </c>
      <c r="I1023" s="271"/>
      <c r="J1023" s="267"/>
      <c r="K1023" s="267"/>
      <c r="L1023" s="272"/>
      <c r="M1023" s="273"/>
      <c r="N1023" s="274"/>
      <c r="O1023" s="274"/>
      <c r="P1023" s="274"/>
      <c r="Q1023" s="274"/>
      <c r="R1023" s="274"/>
      <c r="S1023" s="274"/>
      <c r="T1023" s="275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76" t="s">
        <v>260</v>
      </c>
      <c r="AU1023" s="276" t="s">
        <v>86</v>
      </c>
      <c r="AV1023" s="14" t="s">
        <v>86</v>
      </c>
      <c r="AW1023" s="14" t="s">
        <v>31</v>
      </c>
      <c r="AX1023" s="14" t="s">
        <v>76</v>
      </c>
      <c r="AY1023" s="276" t="s">
        <v>251</v>
      </c>
    </row>
    <row r="1024" s="2" customFormat="1" ht="14.4" customHeight="1">
      <c r="A1024" s="39"/>
      <c r="B1024" s="40"/>
      <c r="C1024" s="288" t="s">
        <v>1369</v>
      </c>
      <c r="D1024" s="288" t="s">
        <v>295</v>
      </c>
      <c r="E1024" s="289" t="s">
        <v>1370</v>
      </c>
      <c r="F1024" s="290" t="s">
        <v>1371</v>
      </c>
      <c r="G1024" s="291" t="s">
        <v>149</v>
      </c>
      <c r="H1024" s="292">
        <v>0.45000000000000001</v>
      </c>
      <c r="I1024" s="293"/>
      <c r="J1024" s="292">
        <f>ROUND(I1024*H1024,2)</f>
        <v>0</v>
      </c>
      <c r="K1024" s="290" t="s">
        <v>257</v>
      </c>
      <c r="L1024" s="294"/>
      <c r="M1024" s="295" t="s">
        <v>1</v>
      </c>
      <c r="N1024" s="296" t="s">
        <v>41</v>
      </c>
      <c r="O1024" s="92"/>
      <c r="P1024" s="251">
        <f>O1024*H1024</f>
        <v>0</v>
      </c>
      <c r="Q1024" s="251">
        <v>0.029170000000000001</v>
      </c>
      <c r="R1024" s="251">
        <f>Q1024*H1024</f>
        <v>0.013126500000000001</v>
      </c>
      <c r="S1024" s="251">
        <v>0</v>
      </c>
      <c r="T1024" s="252">
        <f>S1024*H1024</f>
        <v>0</v>
      </c>
      <c r="U1024" s="39"/>
      <c r="V1024" s="39"/>
      <c r="W1024" s="39"/>
      <c r="X1024" s="39"/>
      <c r="Y1024" s="39"/>
      <c r="Z1024" s="39"/>
      <c r="AA1024" s="39"/>
      <c r="AB1024" s="39"/>
      <c r="AC1024" s="39"/>
      <c r="AD1024" s="39"/>
      <c r="AE1024" s="39"/>
      <c r="AR1024" s="253" t="s">
        <v>447</v>
      </c>
      <c r="AT1024" s="253" t="s">
        <v>295</v>
      </c>
      <c r="AU1024" s="253" t="s">
        <v>86</v>
      </c>
      <c r="AY1024" s="18" t="s">
        <v>251</v>
      </c>
      <c r="BE1024" s="254">
        <f>IF(N1024="základní",J1024,0)</f>
        <v>0</v>
      </c>
      <c r="BF1024" s="254">
        <f>IF(N1024="snížená",J1024,0)</f>
        <v>0</v>
      </c>
      <c r="BG1024" s="254">
        <f>IF(N1024="zákl. přenesená",J1024,0)</f>
        <v>0</v>
      </c>
      <c r="BH1024" s="254">
        <f>IF(N1024="sníž. přenesená",J1024,0)</f>
        <v>0</v>
      </c>
      <c r="BI1024" s="254">
        <f>IF(N1024="nulová",J1024,0)</f>
        <v>0</v>
      </c>
      <c r="BJ1024" s="18" t="s">
        <v>84</v>
      </c>
      <c r="BK1024" s="254">
        <f>ROUND(I1024*H1024,2)</f>
        <v>0</v>
      </c>
      <c r="BL1024" s="18" t="s">
        <v>344</v>
      </c>
      <c r="BM1024" s="253" t="s">
        <v>1372</v>
      </c>
    </row>
    <row r="1025" s="2" customFormat="1">
      <c r="A1025" s="39"/>
      <c r="B1025" s="40"/>
      <c r="C1025" s="41"/>
      <c r="D1025" s="257" t="s">
        <v>863</v>
      </c>
      <c r="E1025" s="41"/>
      <c r="F1025" s="308" t="s">
        <v>1363</v>
      </c>
      <c r="G1025" s="41"/>
      <c r="H1025" s="41"/>
      <c r="I1025" s="211"/>
      <c r="J1025" s="41"/>
      <c r="K1025" s="41"/>
      <c r="L1025" s="45"/>
      <c r="M1025" s="309"/>
      <c r="N1025" s="310"/>
      <c r="O1025" s="92"/>
      <c r="P1025" s="92"/>
      <c r="Q1025" s="92"/>
      <c r="R1025" s="92"/>
      <c r="S1025" s="92"/>
      <c r="T1025" s="93"/>
      <c r="U1025" s="39"/>
      <c r="V1025" s="39"/>
      <c r="W1025" s="39"/>
      <c r="X1025" s="39"/>
      <c r="Y1025" s="39"/>
      <c r="Z1025" s="39"/>
      <c r="AA1025" s="39"/>
      <c r="AB1025" s="39"/>
      <c r="AC1025" s="39"/>
      <c r="AD1025" s="39"/>
      <c r="AE1025" s="39"/>
      <c r="AT1025" s="18" t="s">
        <v>863</v>
      </c>
      <c r="AU1025" s="18" t="s">
        <v>86</v>
      </c>
    </row>
    <row r="1026" s="14" customFormat="1">
      <c r="A1026" s="14"/>
      <c r="B1026" s="266"/>
      <c r="C1026" s="267"/>
      <c r="D1026" s="257" t="s">
        <v>260</v>
      </c>
      <c r="E1026" s="268" t="s">
        <v>1</v>
      </c>
      <c r="F1026" s="269" t="s">
        <v>1373</v>
      </c>
      <c r="G1026" s="267"/>
      <c r="H1026" s="270">
        <v>0.45000000000000001</v>
      </c>
      <c r="I1026" s="271"/>
      <c r="J1026" s="267"/>
      <c r="K1026" s="267"/>
      <c r="L1026" s="272"/>
      <c r="M1026" s="273"/>
      <c r="N1026" s="274"/>
      <c r="O1026" s="274"/>
      <c r="P1026" s="274"/>
      <c r="Q1026" s="274"/>
      <c r="R1026" s="274"/>
      <c r="S1026" s="274"/>
      <c r="T1026" s="275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76" t="s">
        <v>260</v>
      </c>
      <c r="AU1026" s="276" t="s">
        <v>86</v>
      </c>
      <c r="AV1026" s="14" t="s">
        <v>86</v>
      </c>
      <c r="AW1026" s="14" t="s">
        <v>31</v>
      </c>
      <c r="AX1026" s="14" t="s">
        <v>76</v>
      </c>
      <c r="AY1026" s="276" t="s">
        <v>251</v>
      </c>
    </row>
    <row r="1027" s="2" customFormat="1" ht="14.4" customHeight="1">
      <c r="A1027" s="39"/>
      <c r="B1027" s="40"/>
      <c r="C1027" s="243" t="s">
        <v>1374</v>
      </c>
      <c r="D1027" s="243" t="s">
        <v>253</v>
      </c>
      <c r="E1027" s="244" t="s">
        <v>1375</v>
      </c>
      <c r="F1027" s="245" t="s">
        <v>1376</v>
      </c>
      <c r="G1027" s="246" t="s">
        <v>149</v>
      </c>
      <c r="H1027" s="247">
        <v>2.1600000000000001</v>
      </c>
      <c r="I1027" s="248"/>
      <c r="J1027" s="247">
        <f>ROUND(I1027*H1027,2)</f>
        <v>0</v>
      </c>
      <c r="K1027" s="245" t="s">
        <v>257</v>
      </c>
      <c r="L1027" s="45"/>
      <c r="M1027" s="249" t="s">
        <v>1</v>
      </c>
      <c r="N1027" s="250" t="s">
        <v>41</v>
      </c>
      <c r="O1027" s="92"/>
      <c r="P1027" s="251">
        <f>O1027*H1027</f>
        <v>0</v>
      </c>
      <c r="Q1027" s="251">
        <v>0.00025000000000000001</v>
      </c>
      <c r="R1027" s="251">
        <f>Q1027*H1027</f>
        <v>0.00054000000000000001</v>
      </c>
      <c r="S1027" s="251">
        <v>0.02</v>
      </c>
      <c r="T1027" s="252">
        <f>S1027*H1027</f>
        <v>0.043200000000000002</v>
      </c>
      <c r="U1027" s="39"/>
      <c r="V1027" s="39"/>
      <c r="W1027" s="39"/>
      <c r="X1027" s="39"/>
      <c r="Y1027" s="39"/>
      <c r="Z1027" s="39"/>
      <c r="AA1027" s="39"/>
      <c r="AB1027" s="39"/>
      <c r="AC1027" s="39"/>
      <c r="AD1027" s="39"/>
      <c r="AE1027" s="39"/>
      <c r="AR1027" s="253" t="s">
        <v>344</v>
      </c>
      <c r="AT1027" s="253" t="s">
        <v>253</v>
      </c>
      <c r="AU1027" s="253" t="s">
        <v>86</v>
      </c>
      <c r="AY1027" s="18" t="s">
        <v>251</v>
      </c>
      <c r="BE1027" s="254">
        <f>IF(N1027="základní",J1027,0)</f>
        <v>0</v>
      </c>
      <c r="BF1027" s="254">
        <f>IF(N1027="snížená",J1027,0)</f>
        <v>0</v>
      </c>
      <c r="BG1027" s="254">
        <f>IF(N1027="zákl. přenesená",J1027,0)</f>
        <v>0</v>
      </c>
      <c r="BH1027" s="254">
        <f>IF(N1027="sníž. přenesená",J1027,0)</f>
        <v>0</v>
      </c>
      <c r="BI1027" s="254">
        <f>IF(N1027="nulová",J1027,0)</f>
        <v>0</v>
      </c>
      <c r="BJ1027" s="18" t="s">
        <v>84</v>
      </c>
      <c r="BK1027" s="254">
        <f>ROUND(I1027*H1027,2)</f>
        <v>0</v>
      </c>
      <c r="BL1027" s="18" t="s">
        <v>344</v>
      </c>
      <c r="BM1027" s="253" t="s">
        <v>1377</v>
      </c>
    </row>
    <row r="1028" s="13" customFormat="1">
      <c r="A1028" s="13"/>
      <c r="B1028" s="255"/>
      <c r="C1028" s="256"/>
      <c r="D1028" s="257" t="s">
        <v>260</v>
      </c>
      <c r="E1028" s="258" t="s">
        <v>1</v>
      </c>
      <c r="F1028" s="259" t="s">
        <v>1378</v>
      </c>
      <c r="G1028" s="256"/>
      <c r="H1028" s="258" t="s">
        <v>1</v>
      </c>
      <c r="I1028" s="260"/>
      <c r="J1028" s="256"/>
      <c r="K1028" s="256"/>
      <c r="L1028" s="261"/>
      <c r="M1028" s="262"/>
      <c r="N1028" s="263"/>
      <c r="O1028" s="263"/>
      <c r="P1028" s="263"/>
      <c r="Q1028" s="263"/>
      <c r="R1028" s="263"/>
      <c r="S1028" s="263"/>
      <c r="T1028" s="264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65" t="s">
        <v>260</v>
      </c>
      <c r="AU1028" s="265" t="s">
        <v>86</v>
      </c>
      <c r="AV1028" s="13" t="s">
        <v>84</v>
      </c>
      <c r="AW1028" s="13" t="s">
        <v>31</v>
      </c>
      <c r="AX1028" s="13" t="s">
        <v>76</v>
      </c>
      <c r="AY1028" s="265" t="s">
        <v>251</v>
      </c>
    </row>
    <row r="1029" s="14" customFormat="1">
      <c r="A1029" s="14"/>
      <c r="B1029" s="266"/>
      <c r="C1029" s="267"/>
      <c r="D1029" s="257" t="s">
        <v>260</v>
      </c>
      <c r="E1029" s="268" t="s">
        <v>1</v>
      </c>
      <c r="F1029" s="269" t="s">
        <v>1379</v>
      </c>
      <c r="G1029" s="267"/>
      <c r="H1029" s="270">
        <v>2.1600000000000001</v>
      </c>
      <c r="I1029" s="271"/>
      <c r="J1029" s="267"/>
      <c r="K1029" s="267"/>
      <c r="L1029" s="272"/>
      <c r="M1029" s="273"/>
      <c r="N1029" s="274"/>
      <c r="O1029" s="274"/>
      <c r="P1029" s="274"/>
      <c r="Q1029" s="274"/>
      <c r="R1029" s="274"/>
      <c r="S1029" s="274"/>
      <c r="T1029" s="275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76" t="s">
        <v>260</v>
      </c>
      <c r="AU1029" s="276" t="s">
        <v>86</v>
      </c>
      <c r="AV1029" s="14" t="s">
        <v>86</v>
      </c>
      <c r="AW1029" s="14" t="s">
        <v>31</v>
      </c>
      <c r="AX1029" s="14" t="s">
        <v>76</v>
      </c>
      <c r="AY1029" s="276" t="s">
        <v>251</v>
      </c>
    </row>
    <row r="1030" s="2" customFormat="1" ht="14.4" customHeight="1">
      <c r="A1030" s="39"/>
      <c r="B1030" s="40"/>
      <c r="C1030" s="288" t="s">
        <v>1380</v>
      </c>
      <c r="D1030" s="288" t="s">
        <v>295</v>
      </c>
      <c r="E1030" s="289" t="s">
        <v>1360</v>
      </c>
      <c r="F1030" s="290" t="s">
        <v>1361</v>
      </c>
      <c r="G1030" s="291" t="s">
        <v>149</v>
      </c>
      <c r="H1030" s="292">
        <v>2.1600000000000001</v>
      </c>
      <c r="I1030" s="293"/>
      <c r="J1030" s="292">
        <f>ROUND(I1030*H1030,2)</f>
        <v>0</v>
      </c>
      <c r="K1030" s="290" t="s">
        <v>257</v>
      </c>
      <c r="L1030" s="294"/>
      <c r="M1030" s="295" t="s">
        <v>1</v>
      </c>
      <c r="N1030" s="296" t="s">
        <v>41</v>
      </c>
      <c r="O1030" s="92"/>
      <c r="P1030" s="251">
        <f>O1030*H1030</f>
        <v>0</v>
      </c>
      <c r="Q1030" s="251">
        <v>0.02639</v>
      </c>
      <c r="R1030" s="251">
        <f>Q1030*H1030</f>
        <v>0.057002400000000002</v>
      </c>
      <c r="S1030" s="251">
        <v>0</v>
      </c>
      <c r="T1030" s="252">
        <f>S1030*H1030</f>
        <v>0</v>
      </c>
      <c r="U1030" s="39"/>
      <c r="V1030" s="39"/>
      <c r="W1030" s="39"/>
      <c r="X1030" s="39"/>
      <c r="Y1030" s="39"/>
      <c r="Z1030" s="39"/>
      <c r="AA1030" s="39"/>
      <c r="AB1030" s="39"/>
      <c r="AC1030" s="39"/>
      <c r="AD1030" s="39"/>
      <c r="AE1030" s="39"/>
      <c r="AR1030" s="253" t="s">
        <v>447</v>
      </c>
      <c r="AT1030" s="253" t="s">
        <v>295</v>
      </c>
      <c r="AU1030" s="253" t="s">
        <v>86</v>
      </c>
      <c r="AY1030" s="18" t="s">
        <v>251</v>
      </c>
      <c r="BE1030" s="254">
        <f>IF(N1030="základní",J1030,0)</f>
        <v>0</v>
      </c>
      <c r="BF1030" s="254">
        <f>IF(N1030="snížená",J1030,0)</f>
        <v>0</v>
      </c>
      <c r="BG1030" s="254">
        <f>IF(N1030="zákl. přenesená",J1030,0)</f>
        <v>0</v>
      </c>
      <c r="BH1030" s="254">
        <f>IF(N1030="sníž. přenesená",J1030,0)</f>
        <v>0</v>
      </c>
      <c r="BI1030" s="254">
        <f>IF(N1030="nulová",J1030,0)</f>
        <v>0</v>
      </c>
      <c r="BJ1030" s="18" t="s">
        <v>84</v>
      </c>
      <c r="BK1030" s="254">
        <f>ROUND(I1030*H1030,2)</f>
        <v>0</v>
      </c>
      <c r="BL1030" s="18" t="s">
        <v>344</v>
      </c>
      <c r="BM1030" s="253" t="s">
        <v>1381</v>
      </c>
    </row>
    <row r="1031" s="2" customFormat="1">
      <c r="A1031" s="39"/>
      <c r="B1031" s="40"/>
      <c r="C1031" s="41"/>
      <c r="D1031" s="257" t="s">
        <v>863</v>
      </c>
      <c r="E1031" s="41"/>
      <c r="F1031" s="308" t="s">
        <v>1382</v>
      </c>
      <c r="G1031" s="41"/>
      <c r="H1031" s="41"/>
      <c r="I1031" s="211"/>
      <c r="J1031" s="41"/>
      <c r="K1031" s="41"/>
      <c r="L1031" s="45"/>
      <c r="M1031" s="309"/>
      <c r="N1031" s="310"/>
      <c r="O1031" s="92"/>
      <c r="P1031" s="92"/>
      <c r="Q1031" s="92"/>
      <c r="R1031" s="92"/>
      <c r="S1031" s="92"/>
      <c r="T1031" s="93"/>
      <c r="U1031" s="39"/>
      <c r="V1031" s="39"/>
      <c r="W1031" s="39"/>
      <c r="X1031" s="39"/>
      <c r="Y1031" s="39"/>
      <c r="Z1031" s="39"/>
      <c r="AA1031" s="39"/>
      <c r="AB1031" s="39"/>
      <c r="AC1031" s="39"/>
      <c r="AD1031" s="39"/>
      <c r="AE1031" s="39"/>
      <c r="AT1031" s="18" t="s">
        <v>863</v>
      </c>
      <c r="AU1031" s="18" t="s">
        <v>86</v>
      </c>
    </row>
    <row r="1032" s="13" customFormat="1">
      <c r="A1032" s="13"/>
      <c r="B1032" s="255"/>
      <c r="C1032" s="256"/>
      <c r="D1032" s="257" t="s">
        <v>260</v>
      </c>
      <c r="E1032" s="258" t="s">
        <v>1</v>
      </c>
      <c r="F1032" s="259" t="s">
        <v>1378</v>
      </c>
      <c r="G1032" s="256"/>
      <c r="H1032" s="258" t="s">
        <v>1</v>
      </c>
      <c r="I1032" s="260"/>
      <c r="J1032" s="256"/>
      <c r="K1032" s="256"/>
      <c r="L1032" s="261"/>
      <c r="M1032" s="262"/>
      <c r="N1032" s="263"/>
      <c r="O1032" s="263"/>
      <c r="P1032" s="263"/>
      <c r="Q1032" s="263"/>
      <c r="R1032" s="263"/>
      <c r="S1032" s="263"/>
      <c r="T1032" s="264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65" t="s">
        <v>260</v>
      </c>
      <c r="AU1032" s="265" t="s">
        <v>86</v>
      </c>
      <c r="AV1032" s="13" t="s">
        <v>84</v>
      </c>
      <c r="AW1032" s="13" t="s">
        <v>31</v>
      </c>
      <c r="AX1032" s="13" t="s">
        <v>76</v>
      </c>
      <c r="AY1032" s="265" t="s">
        <v>251</v>
      </c>
    </row>
    <row r="1033" s="14" customFormat="1">
      <c r="A1033" s="14"/>
      <c r="B1033" s="266"/>
      <c r="C1033" s="267"/>
      <c r="D1033" s="257" t="s">
        <v>260</v>
      </c>
      <c r="E1033" s="268" t="s">
        <v>1</v>
      </c>
      <c r="F1033" s="269" t="s">
        <v>1379</v>
      </c>
      <c r="G1033" s="267"/>
      <c r="H1033" s="270">
        <v>2.1600000000000001</v>
      </c>
      <c r="I1033" s="271"/>
      <c r="J1033" s="267"/>
      <c r="K1033" s="267"/>
      <c r="L1033" s="272"/>
      <c r="M1033" s="273"/>
      <c r="N1033" s="274"/>
      <c r="O1033" s="274"/>
      <c r="P1033" s="274"/>
      <c r="Q1033" s="274"/>
      <c r="R1033" s="274"/>
      <c r="S1033" s="274"/>
      <c r="T1033" s="275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76" t="s">
        <v>260</v>
      </c>
      <c r="AU1033" s="276" t="s">
        <v>86</v>
      </c>
      <c r="AV1033" s="14" t="s">
        <v>86</v>
      </c>
      <c r="AW1033" s="14" t="s">
        <v>31</v>
      </c>
      <c r="AX1033" s="14" t="s">
        <v>76</v>
      </c>
      <c r="AY1033" s="276" t="s">
        <v>251</v>
      </c>
    </row>
    <row r="1034" s="2" customFormat="1" ht="14.4" customHeight="1">
      <c r="A1034" s="39"/>
      <c r="B1034" s="40"/>
      <c r="C1034" s="243" t="s">
        <v>1383</v>
      </c>
      <c r="D1034" s="243" t="s">
        <v>253</v>
      </c>
      <c r="E1034" s="244" t="s">
        <v>1384</v>
      </c>
      <c r="F1034" s="245" t="s">
        <v>1385</v>
      </c>
      <c r="G1034" s="246" t="s">
        <v>369</v>
      </c>
      <c r="H1034" s="247">
        <v>2</v>
      </c>
      <c r="I1034" s="248"/>
      <c r="J1034" s="247">
        <f>ROUND(I1034*H1034,2)</f>
        <v>0</v>
      </c>
      <c r="K1034" s="245" t="s">
        <v>257</v>
      </c>
      <c r="L1034" s="45"/>
      <c r="M1034" s="249" t="s">
        <v>1</v>
      </c>
      <c r="N1034" s="250" t="s">
        <v>41</v>
      </c>
      <c r="O1034" s="92"/>
      <c r="P1034" s="251">
        <f>O1034*H1034</f>
        <v>0</v>
      </c>
      <c r="Q1034" s="251">
        <v>0</v>
      </c>
      <c r="R1034" s="251">
        <f>Q1034*H1034</f>
        <v>0</v>
      </c>
      <c r="S1034" s="251">
        <v>0</v>
      </c>
      <c r="T1034" s="252">
        <f>S1034*H1034</f>
        <v>0</v>
      </c>
      <c r="U1034" s="39"/>
      <c r="V1034" s="39"/>
      <c r="W1034" s="39"/>
      <c r="X1034" s="39"/>
      <c r="Y1034" s="39"/>
      <c r="Z1034" s="39"/>
      <c r="AA1034" s="39"/>
      <c r="AB1034" s="39"/>
      <c r="AC1034" s="39"/>
      <c r="AD1034" s="39"/>
      <c r="AE1034" s="39"/>
      <c r="AR1034" s="253" t="s">
        <v>344</v>
      </c>
      <c r="AT1034" s="253" t="s">
        <v>253</v>
      </c>
      <c r="AU1034" s="253" t="s">
        <v>86</v>
      </c>
      <c r="AY1034" s="18" t="s">
        <v>251</v>
      </c>
      <c r="BE1034" s="254">
        <f>IF(N1034="základní",J1034,0)</f>
        <v>0</v>
      </c>
      <c r="BF1034" s="254">
        <f>IF(N1034="snížená",J1034,0)</f>
        <v>0</v>
      </c>
      <c r="BG1034" s="254">
        <f>IF(N1034="zákl. přenesená",J1034,0)</f>
        <v>0</v>
      </c>
      <c r="BH1034" s="254">
        <f>IF(N1034="sníž. přenesená",J1034,0)</f>
        <v>0</v>
      </c>
      <c r="BI1034" s="254">
        <f>IF(N1034="nulová",J1034,0)</f>
        <v>0</v>
      </c>
      <c r="BJ1034" s="18" t="s">
        <v>84</v>
      </c>
      <c r="BK1034" s="254">
        <f>ROUND(I1034*H1034,2)</f>
        <v>0</v>
      </c>
      <c r="BL1034" s="18" t="s">
        <v>344</v>
      </c>
      <c r="BM1034" s="253" t="s">
        <v>1386</v>
      </c>
    </row>
    <row r="1035" s="13" customFormat="1">
      <c r="A1035" s="13"/>
      <c r="B1035" s="255"/>
      <c r="C1035" s="256"/>
      <c r="D1035" s="257" t="s">
        <v>260</v>
      </c>
      <c r="E1035" s="258" t="s">
        <v>1</v>
      </c>
      <c r="F1035" s="259" t="s">
        <v>1387</v>
      </c>
      <c r="G1035" s="256"/>
      <c r="H1035" s="258" t="s">
        <v>1</v>
      </c>
      <c r="I1035" s="260"/>
      <c r="J1035" s="256"/>
      <c r="K1035" s="256"/>
      <c r="L1035" s="261"/>
      <c r="M1035" s="262"/>
      <c r="N1035" s="263"/>
      <c r="O1035" s="263"/>
      <c r="P1035" s="263"/>
      <c r="Q1035" s="263"/>
      <c r="R1035" s="263"/>
      <c r="S1035" s="263"/>
      <c r="T1035" s="264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65" t="s">
        <v>260</v>
      </c>
      <c r="AU1035" s="265" t="s">
        <v>86</v>
      </c>
      <c r="AV1035" s="13" t="s">
        <v>84</v>
      </c>
      <c r="AW1035" s="13" t="s">
        <v>31</v>
      </c>
      <c r="AX1035" s="13" t="s">
        <v>76</v>
      </c>
      <c r="AY1035" s="265" t="s">
        <v>251</v>
      </c>
    </row>
    <row r="1036" s="13" customFormat="1">
      <c r="A1036" s="13"/>
      <c r="B1036" s="255"/>
      <c r="C1036" s="256"/>
      <c r="D1036" s="257" t="s">
        <v>260</v>
      </c>
      <c r="E1036" s="258" t="s">
        <v>1</v>
      </c>
      <c r="F1036" s="259" t="s">
        <v>1378</v>
      </c>
      <c r="G1036" s="256"/>
      <c r="H1036" s="258" t="s">
        <v>1</v>
      </c>
      <c r="I1036" s="260"/>
      <c r="J1036" s="256"/>
      <c r="K1036" s="256"/>
      <c r="L1036" s="261"/>
      <c r="M1036" s="262"/>
      <c r="N1036" s="263"/>
      <c r="O1036" s="263"/>
      <c r="P1036" s="263"/>
      <c r="Q1036" s="263"/>
      <c r="R1036" s="263"/>
      <c r="S1036" s="263"/>
      <c r="T1036" s="264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65" t="s">
        <v>260</v>
      </c>
      <c r="AU1036" s="265" t="s">
        <v>86</v>
      </c>
      <c r="AV1036" s="13" t="s">
        <v>84</v>
      </c>
      <c r="AW1036" s="13" t="s">
        <v>31</v>
      </c>
      <c r="AX1036" s="13" t="s">
        <v>76</v>
      </c>
      <c r="AY1036" s="265" t="s">
        <v>251</v>
      </c>
    </row>
    <row r="1037" s="14" customFormat="1">
      <c r="A1037" s="14"/>
      <c r="B1037" s="266"/>
      <c r="C1037" s="267"/>
      <c r="D1037" s="257" t="s">
        <v>260</v>
      </c>
      <c r="E1037" s="268" t="s">
        <v>1</v>
      </c>
      <c r="F1037" s="269" t="s">
        <v>1388</v>
      </c>
      <c r="G1037" s="267"/>
      <c r="H1037" s="270">
        <v>2</v>
      </c>
      <c r="I1037" s="271"/>
      <c r="J1037" s="267"/>
      <c r="K1037" s="267"/>
      <c r="L1037" s="272"/>
      <c r="M1037" s="273"/>
      <c r="N1037" s="274"/>
      <c r="O1037" s="274"/>
      <c r="P1037" s="274"/>
      <c r="Q1037" s="274"/>
      <c r="R1037" s="274"/>
      <c r="S1037" s="274"/>
      <c r="T1037" s="275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76" t="s">
        <v>260</v>
      </c>
      <c r="AU1037" s="276" t="s">
        <v>86</v>
      </c>
      <c r="AV1037" s="14" t="s">
        <v>86</v>
      </c>
      <c r="AW1037" s="14" t="s">
        <v>31</v>
      </c>
      <c r="AX1037" s="14" t="s">
        <v>76</v>
      </c>
      <c r="AY1037" s="276" t="s">
        <v>251</v>
      </c>
    </row>
    <row r="1038" s="2" customFormat="1" ht="14.4" customHeight="1">
      <c r="A1038" s="39"/>
      <c r="B1038" s="40"/>
      <c r="C1038" s="243" t="s">
        <v>1389</v>
      </c>
      <c r="D1038" s="243" t="s">
        <v>253</v>
      </c>
      <c r="E1038" s="244" t="s">
        <v>1390</v>
      </c>
      <c r="F1038" s="245" t="s">
        <v>1391</v>
      </c>
      <c r="G1038" s="246" t="s">
        <v>369</v>
      </c>
      <c r="H1038" s="247">
        <v>37</v>
      </c>
      <c r="I1038" s="248"/>
      <c r="J1038" s="247">
        <f>ROUND(I1038*H1038,2)</f>
        <v>0</v>
      </c>
      <c r="K1038" s="245" t="s">
        <v>257</v>
      </c>
      <c r="L1038" s="45"/>
      <c r="M1038" s="249" t="s">
        <v>1</v>
      </c>
      <c r="N1038" s="250" t="s">
        <v>41</v>
      </c>
      <c r="O1038" s="92"/>
      <c r="P1038" s="251">
        <f>O1038*H1038</f>
        <v>0</v>
      </c>
      <c r="Q1038" s="251">
        <v>0</v>
      </c>
      <c r="R1038" s="251">
        <f>Q1038*H1038</f>
        <v>0</v>
      </c>
      <c r="S1038" s="251">
        <v>0</v>
      </c>
      <c r="T1038" s="252">
        <f>S1038*H1038</f>
        <v>0</v>
      </c>
      <c r="U1038" s="39"/>
      <c r="V1038" s="39"/>
      <c r="W1038" s="39"/>
      <c r="X1038" s="39"/>
      <c r="Y1038" s="39"/>
      <c r="Z1038" s="39"/>
      <c r="AA1038" s="39"/>
      <c r="AB1038" s="39"/>
      <c r="AC1038" s="39"/>
      <c r="AD1038" s="39"/>
      <c r="AE1038" s="39"/>
      <c r="AR1038" s="253" t="s">
        <v>344</v>
      </c>
      <c r="AT1038" s="253" t="s">
        <v>253</v>
      </c>
      <c r="AU1038" s="253" t="s">
        <v>86</v>
      </c>
      <c r="AY1038" s="18" t="s">
        <v>251</v>
      </c>
      <c r="BE1038" s="254">
        <f>IF(N1038="základní",J1038,0)</f>
        <v>0</v>
      </c>
      <c r="BF1038" s="254">
        <f>IF(N1038="snížená",J1038,0)</f>
        <v>0</v>
      </c>
      <c r="BG1038" s="254">
        <f>IF(N1038="zákl. přenesená",J1038,0)</f>
        <v>0</v>
      </c>
      <c r="BH1038" s="254">
        <f>IF(N1038="sníž. přenesená",J1038,0)</f>
        <v>0</v>
      </c>
      <c r="BI1038" s="254">
        <f>IF(N1038="nulová",J1038,0)</f>
        <v>0</v>
      </c>
      <c r="BJ1038" s="18" t="s">
        <v>84</v>
      </c>
      <c r="BK1038" s="254">
        <f>ROUND(I1038*H1038,2)</f>
        <v>0</v>
      </c>
      <c r="BL1038" s="18" t="s">
        <v>344</v>
      </c>
      <c r="BM1038" s="253" t="s">
        <v>1392</v>
      </c>
    </row>
    <row r="1039" s="14" customFormat="1">
      <c r="A1039" s="14"/>
      <c r="B1039" s="266"/>
      <c r="C1039" s="267"/>
      <c r="D1039" s="257" t="s">
        <v>260</v>
      </c>
      <c r="E1039" s="268" t="s">
        <v>1</v>
      </c>
      <c r="F1039" s="269" t="s">
        <v>683</v>
      </c>
      <c r="G1039" s="267"/>
      <c r="H1039" s="270">
        <v>10</v>
      </c>
      <c r="I1039" s="271"/>
      <c r="J1039" s="267"/>
      <c r="K1039" s="267"/>
      <c r="L1039" s="272"/>
      <c r="M1039" s="273"/>
      <c r="N1039" s="274"/>
      <c r="O1039" s="274"/>
      <c r="P1039" s="274"/>
      <c r="Q1039" s="274"/>
      <c r="R1039" s="274"/>
      <c r="S1039" s="274"/>
      <c r="T1039" s="275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76" t="s">
        <v>260</v>
      </c>
      <c r="AU1039" s="276" t="s">
        <v>86</v>
      </c>
      <c r="AV1039" s="14" t="s">
        <v>86</v>
      </c>
      <c r="AW1039" s="14" t="s">
        <v>31</v>
      </c>
      <c r="AX1039" s="14" t="s">
        <v>76</v>
      </c>
      <c r="AY1039" s="276" t="s">
        <v>251</v>
      </c>
    </row>
    <row r="1040" s="14" customFormat="1">
      <c r="A1040" s="14"/>
      <c r="B1040" s="266"/>
      <c r="C1040" s="267"/>
      <c r="D1040" s="257" t="s">
        <v>260</v>
      </c>
      <c r="E1040" s="268" t="s">
        <v>1</v>
      </c>
      <c r="F1040" s="269" t="s">
        <v>684</v>
      </c>
      <c r="G1040" s="267"/>
      <c r="H1040" s="270">
        <v>11</v>
      </c>
      <c r="I1040" s="271"/>
      <c r="J1040" s="267"/>
      <c r="K1040" s="267"/>
      <c r="L1040" s="272"/>
      <c r="M1040" s="273"/>
      <c r="N1040" s="274"/>
      <c r="O1040" s="274"/>
      <c r="P1040" s="274"/>
      <c r="Q1040" s="274"/>
      <c r="R1040" s="274"/>
      <c r="S1040" s="274"/>
      <c r="T1040" s="275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76" t="s">
        <v>260</v>
      </c>
      <c r="AU1040" s="276" t="s">
        <v>86</v>
      </c>
      <c r="AV1040" s="14" t="s">
        <v>86</v>
      </c>
      <c r="AW1040" s="14" t="s">
        <v>31</v>
      </c>
      <c r="AX1040" s="14" t="s">
        <v>76</v>
      </c>
      <c r="AY1040" s="276" t="s">
        <v>251</v>
      </c>
    </row>
    <row r="1041" s="14" customFormat="1">
      <c r="A1041" s="14"/>
      <c r="B1041" s="266"/>
      <c r="C1041" s="267"/>
      <c r="D1041" s="257" t="s">
        <v>260</v>
      </c>
      <c r="E1041" s="268" t="s">
        <v>1</v>
      </c>
      <c r="F1041" s="269" t="s">
        <v>685</v>
      </c>
      <c r="G1041" s="267"/>
      <c r="H1041" s="270">
        <v>15</v>
      </c>
      <c r="I1041" s="271"/>
      <c r="J1041" s="267"/>
      <c r="K1041" s="267"/>
      <c r="L1041" s="272"/>
      <c r="M1041" s="273"/>
      <c r="N1041" s="274"/>
      <c r="O1041" s="274"/>
      <c r="P1041" s="274"/>
      <c r="Q1041" s="274"/>
      <c r="R1041" s="274"/>
      <c r="S1041" s="274"/>
      <c r="T1041" s="275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76" t="s">
        <v>260</v>
      </c>
      <c r="AU1041" s="276" t="s">
        <v>86</v>
      </c>
      <c r="AV1041" s="14" t="s">
        <v>86</v>
      </c>
      <c r="AW1041" s="14" t="s">
        <v>31</v>
      </c>
      <c r="AX1041" s="14" t="s">
        <v>76</v>
      </c>
      <c r="AY1041" s="276" t="s">
        <v>251</v>
      </c>
    </row>
    <row r="1042" s="14" customFormat="1">
      <c r="A1042" s="14"/>
      <c r="B1042" s="266"/>
      <c r="C1042" s="267"/>
      <c r="D1042" s="257" t="s">
        <v>260</v>
      </c>
      <c r="E1042" s="268" t="s">
        <v>1</v>
      </c>
      <c r="F1042" s="269" t="s">
        <v>686</v>
      </c>
      <c r="G1042" s="267"/>
      <c r="H1042" s="270">
        <v>1</v>
      </c>
      <c r="I1042" s="271"/>
      <c r="J1042" s="267"/>
      <c r="K1042" s="267"/>
      <c r="L1042" s="272"/>
      <c r="M1042" s="273"/>
      <c r="N1042" s="274"/>
      <c r="O1042" s="274"/>
      <c r="P1042" s="274"/>
      <c r="Q1042" s="274"/>
      <c r="R1042" s="274"/>
      <c r="S1042" s="274"/>
      <c r="T1042" s="275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76" t="s">
        <v>260</v>
      </c>
      <c r="AU1042" s="276" t="s">
        <v>86</v>
      </c>
      <c r="AV1042" s="14" t="s">
        <v>86</v>
      </c>
      <c r="AW1042" s="14" t="s">
        <v>31</v>
      </c>
      <c r="AX1042" s="14" t="s">
        <v>76</v>
      </c>
      <c r="AY1042" s="276" t="s">
        <v>251</v>
      </c>
    </row>
    <row r="1043" s="2" customFormat="1" ht="14.4" customHeight="1">
      <c r="A1043" s="39"/>
      <c r="B1043" s="40"/>
      <c r="C1043" s="288" t="s">
        <v>1393</v>
      </c>
      <c r="D1043" s="288" t="s">
        <v>295</v>
      </c>
      <c r="E1043" s="289" t="s">
        <v>1394</v>
      </c>
      <c r="F1043" s="290" t="s">
        <v>1395</v>
      </c>
      <c r="G1043" s="291" t="s">
        <v>369</v>
      </c>
      <c r="H1043" s="292">
        <v>10</v>
      </c>
      <c r="I1043" s="293"/>
      <c r="J1043" s="292">
        <f>ROUND(I1043*H1043,2)</f>
        <v>0</v>
      </c>
      <c r="K1043" s="290" t="s">
        <v>257</v>
      </c>
      <c r="L1043" s="294"/>
      <c r="M1043" s="295" t="s">
        <v>1</v>
      </c>
      <c r="N1043" s="296" t="s">
        <v>41</v>
      </c>
      <c r="O1043" s="92"/>
      <c r="P1043" s="251">
        <f>O1043*H1043</f>
        <v>0</v>
      </c>
      <c r="Q1043" s="251">
        <v>0.016</v>
      </c>
      <c r="R1043" s="251">
        <f>Q1043*H1043</f>
        <v>0.16</v>
      </c>
      <c r="S1043" s="251">
        <v>0</v>
      </c>
      <c r="T1043" s="252">
        <f>S1043*H1043</f>
        <v>0</v>
      </c>
      <c r="U1043" s="39"/>
      <c r="V1043" s="39"/>
      <c r="W1043" s="39"/>
      <c r="X1043" s="39"/>
      <c r="Y1043" s="39"/>
      <c r="Z1043" s="39"/>
      <c r="AA1043" s="39"/>
      <c r="AB1043" s="39"/>
      <c r="AC1043" s="39"/>
      <c r="AD1043" s="39"/>
      <c r="AE1043" s="39"/>
      <c r="AR1043" s="253" t="s">
        <v>447</v>
      </c>
      <c r="AT1043" s="253" t="s">
        <v>295</v>
      </c>
      <c r="AU1043" s="253" t="s">
        <v>86</v>
      </c>
      <c r="AY1043" s="18" t="s">
        <v>251</v>
      </c>
      <c r="BE1043" s="254">
        <f>IF(N1043="základní",J1043,0)</f>
        <v>0</v>
      </c>
      <c r="BF1043" s="254">
        <f>IF(N1043="snížená",J1043,0)</f>
        <v>0</v>
      </c>
      <c r="BG1043" s="254">
        <f>IF(N1043="zákl. přenesená",J1043,0)</f>
        <v>0</v>
      </c>
      <c r="BH1043" s="254">
        <f>IF(N1043="sníž. přenesená",J1043,0)</f>
        <v>0</v>
      </c>
      <c r="BI1043" s="254">
        <f>IF(N1043="nulová",J1043,0)</f>
        <v>0</v>
      </c>
      <c r="BJ1043" s="18" t="s">
        <v>84</v>
      </c>
      <c r="BK1043" s="254">
        <f>ROUND(I1043*H1043,2)</f>
        <v>0</v>
      </c>
      <c r="BL1043" s="18" t="s">
        <v>344</v>
      </c>
      <c r="BM1043" s="253" t="s">
        <v>1396</v>
      </c>
    </row>
    <row r="1044" s="2" customFormat="1">
      <c r="A1044" s="39"/>
      <c r="B1044" s="40"/>
      <c r="C1044" s="41"/>
      <c r="D1044" s="257" t="s">
        <v>863</v>
      </c>
      <c r="E1044" s="41"/>
      <c r="F1044" s="308" t="s">
        <v>1397</v>
      </c>
      <c r="G1044" s="41"/>
      <c r="H1044" s="41"/>
      <c r="I1044" s="211"/>
      <c r="J1044" s="41"/>
      <c r="K1044" s="41"/>
      <c r="L1044" s="45"/>
      <c r="M1044" s="309"/>
      <c r="N1044" s="310"/>
      <c r="O1044" s="92"/>
      <c r="P1044" s="92"/>
      <c r="Q1044" s="92"/>
      <c r="R1044" s="92"/>
      <c r="S1044" s="92"/>
      <c r="T1044" s="93"/>
      <c r="U1044" s="39"/>
      <c r="V1044" s="39"/>
      <c r="W1044" s="39"/>
      <c r="X1044" s="39"/>
      <c r="Y1044" s="39"/>
      <c r="Z1044" s="39"/>
      <c r="AA1044" s="39"/>
      <c r="AB1044" s="39"/>
      <c r="AC1044" s="39"/>
      <c r="AD1044" s="39"/>
      <c r="AE1044" s="39"/>
      <c r="AT1044" s="18" t="s">
        <v>863</v>
      </c>
      <c r="AU1044" s="18" t="s">
        <v>86</v>
      </c>
    </row>
    <row r="1045" s="14" customFormat="1">
      <c r="A1045" s="14"/>
      <c r="B1045" s="266"/>
      <c r="C1045" s="267"/>
      <c r="D1045" s="257" t="s">
        <v>260</v>
      </c>
      <c r="E1045" s="268" t="s">
        <v>1</v>
      </c>
      <c r="F1045" s="269" t="s">
        <v>683</v>
      </c>
      <c r="G1045" s="267"/>
      <c r="H1045" s="270">
        <v>10</v>
      </c>
      <c r="I1045" s="271"/>
      <c r="J1045" s="267"/>
      <c r="K1045" s="267"/>
      <c r="L1045" s="272"/>
      <c r="M1045" s="273"/>
      <c r="N1045" s="274"/>
      <c r="O1045" s="274"/>
      <c r="P1045" s="274"/>
      <c r="Q1045" s="274"/>
      <c r="R1045" s="274"/>
      <c r="S1045" s="274"/>
      <c r="T1045" s="275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76" t="s">
        <v>260</v>
      </c>
      <c r="AU1045" s="276" t="s">
        <v>86</v>
      </c>
      <c r="AV1045" s="14" t="s">
        <v>86</v>
      </c>
      <c r="AW1045" s="14" t="s">
        <v>31</v>
      </c>
      <c r="AX1045" s="14" t="s">
        <v>76</v>
      </c>
      <c r="AY1045" s="276" t="s">
        <v>251</v>
      </c>
    </row>
    <row r="1046" s="2" customFormat="1" ht="14.4" customHeight="1">
      <c r="A1046" s="39"/>
      <c r="B1046" s="40"/>
      <c r="C1046" s="288" t="s">
        <v>1398</v>
      </c>
      <c r="D1046" s="288" t="s">
        <v>295</v>
      </c>
      <c r="E1046" s="289" t="s">
        <v>1399</v>
      </c>
      <c r="F1046" s="290" t="s">
        <v>1400</v>
      </c>
      <c r="G1046" s="291" t="s">
        <v>369</v>
      </c>
      <c r="H1046" s="292">
        <v>11</v>
      </c>
      <c r="I1046" s="293"/>
      <c r="J1046" s="292">
        <f>ROUND(I1046*H1046,2)</f>
        <v>0</v>
      </c>
      <c r="K1046" s="290" t="s">
        <v>257</v>
      </c>
      <c r="L1046" s="294"/>
      <c r="M1046" s="295" t="s">
        <v>1</v>
      </c>
      <c r="N1046" s="296" t="s">
        <v>41</v>
      </c>
      <c r="O1046" s="92"/>
      <c r="P1046" s="251">
        <f>O1046*H1046</f>
        <v>0</v>
      </c>
      <c r="Q1046" s="251">
        <v>0.017500000000000002</v>
      </c>
      <c r="R1046" s="251">
        <f>Q1046*H1046</f>
        <v>0.1925</v>
      </c>
      <c r="S1046" s="251">
        <v>0</v>
      </c>
      <c r="T1046" s="252">
        <f>S1046*H1046</f>
        <v>0</v>
      </c>
      <c r="U1046" s="39"/>
      <c r="V1046" s="39"/>
      <c r="W1046" s="39"/>
      <c r="X1046" s="39"/>
      <c r="Y1046" s="39"/>
      <c r="Z1046" s="39"/>
      <c r="AA1046" s="39"/>
      <c r="AB1046" s="39"/>
      <c r="AC1046" s="39"/>
      <c r="AD1046" s="39"/>
      <c r="AE1046" s="39"/>
      <c r="AR1046" s="253" t="s">
        <v>447</v>
      </c>
      <c r="AT1046" s="253" t="s">
        <v>295</v>
      </c>
      <c r="AU1046" s="253" t="s">
        <v>86</v>
      </c>
      <c r="AY1046" s="18" t="s">
        <v>251</v>
      </c>
      <c r="BE1046" s="254">
        <f>IF(N1046="základní",J1046,0)</f>
        <v>0</v>
      </c>
      <c r="BF1046" s="254">
        <f>IF(N1046="snížená",J1046,0)</f>
        <v>0</v>
      </c>
      <c r="BG1046" s="254">
        <f>IF(N1046="zákl. přenesená",J1046,0)</f>
        <v>0</v>
      </c>
      <c r="BH1046" s="254">
        <f>IF(N1046="sníž. přenesená",J1046,0)</f>
        <v>0</v>
      </c>
      <c r="BI1046" s="254">
        <f>IF(N1046="nulová",J1046,0)</f>
        <v>0</v>
      </c>
      <c r="BJ1046" s="18" t="s">
        <v>84</v>
      </c>
      <c r="BK1046" s="254">
        <f>ROUND(I1046*H1046,2)</f>
        <v>0</v>
      </c>
      <c r="BL1046" s="18" t="s">
        <v>344</v>
      </c>
      <c r="BM1046" s="253" t="s">
        <v>1401</v>
      </c>
    </row>
    <row r="1047" s="2" customFormat="1">
      <c r="A1047" s="39"/>
      <c r="B1047" s="40"/>
      <c r="C1047" s="41"/>
      <c r="D1047" s="257" t="s">
        <v>863</v>
      </c>
      <c r="E1047" s="41"/>
      <c r="F1047" s="308" t="s">
        <v>1397</v>
      </c>
      <c r="G1047" s="41"/>
      <c r="H1047" s="41"/>
      <c r="I1047" s="211"/>
      <c r="J1047" s="41"/>
      <c r="K1047" s="41"/>
      <c r="L1047" s="45"/>
      <c r="M1047" s="309"/>
      <c r="N1047" s="310"/>
      <c r="O1047" s="92"/>
      <c r="P1047" s="92"/>
      <c r="Q1047" s="92"/>
      <c r="R1047" s="92"/>
      <c r="S1047" s="92"/>
      <c r="T1047" s="93"/>
      <c r="U1047" s="39"/>
      <c r="V1047" s="39"/>
      <c r="W1047" s="39"/>
      <c r="X1047" s="39"/>
      <c r="Y1047" s="39"/>
      <c r="Z1047" s="39"/>
      <c r="AA1047" s="39"/>
      <c r="AB1047" s="39"/>
      <c r="AC1047" s="39"/>
      <c r="AD1047" s="39"/>
      <c r="AE1047" s="39"/>
      <c r="AT1047" s="18" t="s">
        <v>863</v>
      </c>
      <c r="AU1047" s="18" t="s">
        <v>86</v>
      </c>
    </row>
    <row r="1048" s="14" customFormat="1">
      <c r="A1048" s="14"/>
      <c r="B1048" s="266"/>
      <c r="C1048" s="267"/>
      <c r="D1048" s="257" t="s">
        <v>260</v>
      </c>
      <c r="E1048" s="268" t="s">
        <v>1</v>
      </c>
      <c r="F1048" s="269" t="s">
        <v>684</v>
      </c>
      <c r="G1048" s="267"/>
      <c r="H1048" s="270">
        <v>11</v>
      </c>
      <c r="I1048" s="271"/>
      <c r="J1048" s="267"/>
      <c r="K1048" s="267"/>
      <c r="L1048" s="272"/>
      <c r="M1048" s="273"/>
      <c r="N1048" s="274"/>
      <c r="O1048" s="274"/>
      <c r="P1048" s="274"/>
      <c r="Q1048" s="274"/>
      <c r="R1048" s="274"/>
      <c r="S1048" s="274"/>
      <c r="T1048" s="275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76" t="s">
        <v>260</v>
      </c>
      <c r="AU1048" s="276" t="s">
        <v>86</v>
      </c>
      <c r="AV1048" s="14" t="s">
        <v>86</v>
      </c>
      <c r="AW1048" s="14" t="s">
        <v>31</v>
      </c>
      <c r="AX1048" s="14" t="s">
        <v>76</v>
      </c>
      <c r="AY1048" s="276" t="s">
        <v>251</v>
      </c>
    </row>
    <row r="1049" s="2" customFormat="1" ht="14.4" customHeight="1">
      <c r="A1049" s="39"/>
      <c r="B1049" s="40"/>
      <c r="C1049" s="288" t="s">
        <v>1402</v>
      </c>
      <c r="D1049" s="288" t="s">
        <v>295</v>
      </c>
      <c r="E1049" s="289" t="s">
        <v>1403</v>
      </c>
      <c r="F1049" s="290" t="s">
        <v>1404</v>
      </c>
      <c r="G1049" s="291" t="s">
        <v>369</v>
      </c>
      <c r="H1049" s="292">
        <v>16</v>
      </c>
      <c r="I1049" s="293"/>
      <c r="J1049" s="292">
        <f>ROUND(I1049*H1049,2)</f>
        <v>0</v>
      </c>
      <c r="K1049" s="290" t="s">
        <v>257</v>
      </c>
      <c r="L1049" s="294"/>
      <c r="M1049" s="295" t="s">
        <v>1</v>
      </c>
      <c r="N1049" s="296" t="s">
        <v>41</v>
      </c>
      <c r="O1049" s="92"/>
      <c r="P1049" s="251">
        <f>O1049*H1049</f>
        <v>0</v>
      </c>
      <c r="Q1049" s="251">
        <v>0.0195</v>
      </c>
      <c r="R1049" s="251">
        <f>Q1049*H1049</f>
        <v>0.312</v>
      </c>
      <c r="S1049" s="251">
        <v>0</v>
      </c>
      <c r="T1049" s="252">
        <f>S1049*H1049</f>
        <v>0</v>
      </c>
      <c r="U1049" s="39"/>
      <c r="V1049" s="39"/>
      <c r="W1049" s="39"/>
      <c r="X1049" s="39"/>
      <c r="Y1049" s="39"/>
      <c r="Z1049" s="39"/>
      <c r="AA1049" s="39"/>
      <c r="AB1049" s="39"/>
      <c r="AC1049" s="39"/>
      <c r="AD1049" s="39"/>
      <c r="AE1049" s="39"/>
      <c r="AR1049" s="253" t="s">
        <v>447</v>
      </c>
      <c r="AT1049" s="253" t="s">
        <v>295</v>
      </c>
      <c r="AU1049" s="253" t="s">
        <v>86</v>
      </c>
      <c r="AY1049" s="18" t="s">
        <v>251</v>
      </c>
      <c r="BE1049" s="254">
        <f>IF(N1049="základní",J1049,0)</f>
        <v>0</v>
      </c>
      <c r="BF1049" s="254">
        <f>IF(N1049="snížená",J1049,0)</f>
        <v>0</v>
      </c>
      <c r="BG1049" s="254">
        <f>IF(N1049="zákl. přenesená",J1049,0)</f>
        <v>0</v>
      </c>
      <c r="BH1049" s="254">
        <f>IF(N1049="sníž. přenesená",J1049,0)</f>
        <v>0</v>
      </c>
      <c r="BI1049" s="254">
        <f>IF(N1049="nulová",J1049,0)</f>
        <v>0</v>
      </c>
      <c r="BJ1049" s="18" t="s">
        <v>84</v>
      </c>
      <c r="BK1049" s="254">
        <f>ROUND(I1049*H1049,2)</f>
        <v>0</v>
      </c>
      <c r="BL1049" s="18" t="s">
        <v>344</v>
      </c>
      <c r="BM1049" s="253" t="s">
        <v>1405</v>
      </c>
    </row>
    <row r="1050" s="2" customFormat="1">
      <c r="A1050" s="39"/>
      <c r="B1050" s="40"/>
      <c r="C1050" s="41"/>
      <c r="D1050" s="257" t="s">
        <v>863</v>
      </c>
      <c r="E1050" s="41"/>
      <c r="F1050" s="308" t="s">
        <v>1397</v>
      </c>
      <c r="G1050" s="41"/>
      <c r="H1050" s="41"/>
      <c r="I1050" s="211"/>
      <c r="J1050" s="41"/>
      <c r="K1050" s="41"/>
      <c r="L1050" s="45"/>
      <c r="M1050" s="309"/>
      <c r="N1050" s="310"/>
      <c r="O1050" s="92"/>
      <c r="P1050" s="92"/>
      <c r="Q1050" s="92"/>
      <c r="R1050" s="92"/>
      <c r="S1050" s="92"/>
      <c r="T1050" s="93"/>
      <c r="U1050" s="39"/>
      <c r="V1050" s="39"/>
      <c r="W1050" s="39"/>
      <c r="X1050" s="39"/>
      <c r="Y1050" s="39"/>
      <c r="Z1050" s="39"/>
      <c r="AA1050" s="39"/>
      <c r="AB1050" s="39"/>
      <c r="AC1050" s="39"/>
      <c r="AD1050" s="39"/>
      <c r="AE1050" s="39"/>
      <c r="AT1050" s="18" t="s">
        <v>863</v>
      </c>
      <c r="AU1050" s="18" t="s">
        <v>86</v>
      </c>
    </row>
    <row r="1051" s="14" customFormat="1">
      <c r="A1051" s="14"/>
      <c r="B1051" s="266"/>
      <c r="C1051" s="267"/>
      <c r="D1051" s="257" t="s">
        <v>260</v>
      </c>
      <c r="E1051" s="268" t="s">
        <v>1</v>
      </c>
      <c r="F1051" s="269" t="s">
        <v>685</v>
      </c>
      <c r="G1051" s="267"/>
      <c r="H1051" s="270">
        <v>15</v>
      </c>
      <c r="I1051" s="271"/>
      <c r="J1051" s="267"/>
      <c r="K1051" s="267"/>
      <c r="L1051" s="272"/>
      <c r="M1051" s="273"/>
      <c r="N1051" s="274"/>
      <c r="O1051" s="274"/>
      <c r="P1051" s="274"/>
      <c r="Q1051" s="274"/>
      <c r="R1051" s="274"/>
      <c r="S1051" s="274"/>
      <c r="T1051" s="275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76" t="s">
        <v>260</v>
      </c>
      <c r="AU1051" s="276" t="s">
        <v>86</v>
      </c>
      <c r="AV1051" s="14" t="s">
        <v>86</v>
      </c>
      <c r="AW1051" s="14" t="s">
        <v>31</v>
      </c>
      <c r="AX1051" s="14" t="s">
        <v>76</v>
      </c>
      <c r="AY1051" s="276" t="s">
        <v>251</v>
      </c>
    </row>
    <row r="1052" s="14" customFormat="1">
      <c r="A1052" s="14"/>
      <c r="B1052" s="266"/>
      <c r="C1052" s="267"/>
      <c r="D1052" s="257" t="s">
        <v>260</v>
      </c>
      <c r="E1052" s="268" t="s">
        <v>1</v>
      </c>
      <c r="F1052" s="269" t="s">
        <v>686</v>
      </c>
      <c r="G1052" s="267"/>
      <c r="H1052" s="270">
        <v>1</v>
      </c>
      <c r="I1052" s="271"/>
      <c r="J1052" s="267"/>
      <c r="K1052" s="267"/>
      <c r="L1052" s="272"/>
      <c r="M1052" s="273"/>
      <c r="N1052" s="274"/>
      <c r="O1052" s="274"/>
      <c r="P1052" s="274"/>
      <c r="Q1052" s="274"/>
      <c r="R1052" s="274"/>
      <c r="S1052" s="274"/>
      <c r="T1052" s="275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76" t="s">
        <v>260</v>
      </c>
      <c r="AU1052" s="276" t="s">
        <v>86</v>
      </c>
      <c r="AV1052" s="14" t="s">
        <v>86</v>
      </c>
      <c r="AW1052" s="14" t="s">
        <v>31</v>
      </c>
      <c r="AX1052" s="14" t="s">
        <v>76</v>
      </c>
      <c r="AY1052" s="276" t="s">
        <v>251</v>
      </c>
    </row>
    <row r="1053" s="2" customFormat="1" ht="14.4" customHeight="1">
      <c r="A1053" s="39"/>
      <c r="B1053" s="40"/>
      <c r="C1053" s="243" t="s">
        <v>1406</v>
      </c>
      <c r="D1053" s="243" t="s">
        <v>253</v>
      </c>
      <c r="E1053" s="244" t="s">
        <v>1407</v>
      </c>
      <c r="F1053" s="245" t="s">
        <v>1408</v>
      </c>
      <c r="G1053" s="246" t="s">
        <v>369</v>
      </c>
      <c r="H1053" s="247">
        <v>7</v>
      </c>
      <c r="I1053" s="248"/>
      <c r="J1053" s="247">
        <f>ROUND(I1053*H1053,2)</f>
        <v>0</v>
      </c>
      <c r="K1053" s="245" t="s">
        <v>257</v>
      </c>
      <c r="L1053" s="45"/>
      <c r="M1053" s="249" t="s">
        <v>1</v>
      </c>
      <c r="N1053" s="250" t="s">
        <v>41</v>
      </c>
      <c r="O1053" s="92"/>
      <c r="P1053" s="251">
        <f>O1053*H1053</f>
        <v>0</v>
      </c>
      <c r="Q1053" s="251">
        <v>0</v>
      </c>
      <c r="R1053" s="251">
        <f>Q1053*H1053</f>
        <v>0</v>
      </c>
      <c r="S1053" s="251">
        <v>0</v>
      </c>
      <c r="T1053" s="252">
        <f>S1053*H1053</f>
        <v>0</v>
      </c>
      <c r="U1053" s="39"/>
      <c r="V1053" s="39"/>
      <c r="W1053" s="39"/>
      <c r="X1053" s="39"/>
      <c r="Y1053" s="39"/>
      <c r="Z1053" s="39"/>
      <c r="AA1053" s="39"/>
      <c r="AB1053" s="39"/>
      <c r="AC1053" s="39"/>
      <c r="AD1053" s="39"/>
      <c r="AE1053" s="39"/>
      <c r="AR1053" s="253" t="s">
        <v>344</v>
      </c>
      <c r="AT1053" s="253" t="s">
        <v>253</v>
      </c>
      <c r="AU1053" s="253" t="s">
        <v>86</v>
      </c>
      <c r="AY1053" s="18" t="s">
        <v>251</v>
      </c>
      <c r="BE1053" s="254">
        <f>IF(N1053="základní",J1053,0)</f>
        <v>0</v>
      </c>
      <c r="BF1053" s="254">
        <f>IF(N1053="snížená",J1053,0)</f>
        <v>0</v>
      </c>
      <c r="BG1053" s="254">
        <f>IF(N1053="zákl. přenesená",J1053,0)</f>
        <v>0</v>
      </c>
      <c r="BH1053" s="254">
        <f>IF(N1053="sníž. přenesená",J1053,0)</f>
        <v>0</v>
      </c>
      <c r="BI1053" s="254">
        <f>IF(N1053="nulová",J1053,0)</f>
        <v>0</v>
      </c>
      <c r="BJ1053" s="18" t="s">
        <v>84</v>
      </c>
      <c r="BK1053" s="254">
        <f>ROUND(I1053*H1053,2)</f>
        <v>0</v>
      </c>
      <c r="BL1053" s="18" t="s">
        <v>344</v>
      </c>
      <c r="BM1053" s="253" t="s">
        <v>1409</v>
      </c>
    </row>
    <row r="1054" s="14" customFormat="1">
      <c r="A1054" s="14"/>
      <c r="B1054" s="266"/>
      <c r="C1054" s="267"/>
      <c r="D1054" s="257" t="s">
        <v>260</v>
      </c>
      <c r="E1054" s="268" t="s">
        <v>1</v>
      </c>
      <c r="F1054" s="269" t="s">
        <v>687</v>
      </c>
      <c r="G1054" s="267"/>
      <c r="H1054" s="270">
        <v>6</v>
      </c>
      <c r="I1054" s="271"/>
      <c r="J1054" s="267"/>
      <c r="K1054" s="267"/>
      <c r="L1054" s="272"/>
      <c r="M1054" s="273"/>
      <c r="N1054" s="274"/>
      <c r="O1054" s="274"/>
      <c r="P1054" s="274"/>
      <c r="Q1054" s="274"/>
      <c r="R1054" s="274"/>
      <c r="S1054" s="274"/>
      <c r="T1054" s="275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76" t="s">
        <v>260</v>
      </c>
      <c r="AU1054" s="276" t="s">
        <v>86</v>
      </c>
      <c r="AV1054" s="14" t="s">
        <v>86</v>
      </c>
      <c r="AW1054" s="14" t="s">
        <v>31</v>
      </c>
      <c r="AX1054" s="14" t="s">
        <v>76</v>
      </c>
      <c r="AY1054" s="276" t="s">
        <v>251</v>
      </c>
    </row>
    <row r="1055" s="14" customFormat="1">
      <c r="A1055" s="14"/>
      <c r="B1055" s="266"/>
      <c r="C1055" s="267"/>
      <c r="D1055" s="257" t="s">
        <v>260</v>
      </c>
      <c r="E1055" s="268" t="s">
        <v>1</v>
      </c>
      <c r="F1055" s="269" t="s">
        <v>688</v>
      </c>
      <c r="G1055" s="267"/>
      <c r="H1055" s="270">
        <v>1</v>
      </c>
      <c r="I1055" s="271"/>
      <c r="J1055" s="267"/>
      <c r="K1055" s="267"/>
      <c r="L1055" s="272"/>
      <c r="M1055" s="273"/>
      <c r="N1055" s="274"/>
      <c r="O1055" s="274"/>
      <c r="P1055" s="274"/>
      <c r="Q1055" s="274"/>
      <c r="R1055" s="274"/>
      <c r="S1055" s="274"/>
      <c r="T1055" s="275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76" t="s">
        <v>260</v>
      </c>
      <c r="AU1055" s="276" t="s">
        <v>86</v>
      </c>
      <c r="AV1055" s="14" t="s">
        <v>86</v>
      </c>
      <c r="AW1055" s="14" t="s">
        <v>31</v>
      </c>
      <c r="AX1055" s="14" t="s">
        <v>76</v>
      </c>
      <c r="AY1055" s="276" t="s">
        <v>251</v>
      </c>
    </row>
    <row r="1056" s="2" customFormat="1" ht="14.4" customHeight="1">
      <c r="A1056" s="39"/>
      <c r="B1056" s="40"/>
      <c r="C1056" s="288" t="s">
        <v>1410</v>
      </c>
      <c r="D1056" s="288" t="s">
        <v>295</v>
      </c>
      <c r="E1056" s="289" t="s">
        <v>1411</v>
      </c>
      <c r="F1056" s="290" t="s">
        <v>1412</v>
      </c>
      <c r="G1056" s="291" t="s">
        <v>369</v>
      </c>
      <c r="H1056" s="292">
        <v>3</v>
      </c>
      <c r="I1056" s="293"/>
      <c r="J1056" s="292">
        <f>ROUND(I1056*H1056,2)</f>
        <v>0</v>
      </c>
      <c r="K1056" s="290" t="s">
        <v>257</v>
      </c>
      <c r="L1056" s="294"/>
      <c r="M1056" s="295" t="s">
        <v>1</v>
      </c>
      <c r="N1056" s="296" t="s">
        <v>41</v>
      </c>
      <c r="O1056" s="92"/>
      <c r="P1056" s="251">
        <f>O1056*H1056</f>
        <v>0</v>
      </c>
      <c r="Q1056" s="251">
        <v>0.022499999999999999</v>
      </c>
      <c r="R1056" s="251">
        <f>Q1056*H1056</f>
        <v>0.067500000000000004</v>
      </c>
      <c r="S1056" s="251">
        <v>0</v>
      </c>
      <c r="T1056" s="252">
        <f>S1056*H1056</f>
        <v>0</v>
      </c>
      <c r="U1056" s="39"/>
      <c r="V1056" s="39"/>
      <c r="W1056" s="39"/>
      <c r="X1056" s="39"/>
      <c r="Y1056" s="39"/>
      <c r="Z1056" s="39"/>
      <c r="AA1056" s="39"/>
      <c r="AB1056" s="39"/>
      <c r="AC1056" s="39"/>
      <c r="AD1056" s="39"/>
      <c r="AE1056" s="39"/>
      <c r="AR1056" s="253" t="s">
        <v>447</v>
      </c>
      <c r="AT1056" s="253" t="s">
        <v>295</v>
      </c>
      <c r="AU1056" s="253" t="s">
        <v>86</v>
      </c>
      <c r="AY1056" s="18" t="s">
        <v>251</v>
      </c>
      <c r="BE1056" s="254">
        <f>IF(N1056="základní",J1056,0)</f>
        <v>0</v>
      </c>
      <c r="BF1056" s="254">
        <f>IF(N1056="snížená",J1056,0)</f>
        <v>0</v>
      </c>
      <c r="BG1056" s="254">
        <f>IF(N1056="zákl. přenesená",J1056,0)</f>
        <v>0</v>
      </c>
      <c r="BH1056" s="254">
        <f>IF(N1056="sníž. přenesená",J1056,0)</f>
        <v>0</v>
      </c>
      <c r="BI1056" s="254">
        <f>IF(N1056="nulová",J1056,0)</f>
        <v>0</v>
      </c>
      <c r="BJ1056" s="18" t="s">
        <v>84</v>
      </c>
      <c r="BK1056" s="254">
        <f>ROUND(I1056*H1056,2)</f>
        <v>0</v>
      </c>
      <c r="BL1056" s="18" t="s">
        <v>344</v>
      </c>
      <c r="BM1056" s="253" t="s">
        <v>1413</v>
      </c>
    </row>
    <row r="1057" s="2" customFormat="1">
      <c r="A1057" s="39"/>
      <c r="B1057" s="40"/>
      <c r="C1057" s="41"/>
      <c r="D1057" s="257" t="s">
        <v>863</v>
      </c>
      <c r="E1057" s="41"/>
      <c r="F1057" s="308" t="s">
        <v>1397</v>
      </c>
      <c r="G1057" s="41"/>
      <c r="H1057" s="41"/>
      <c r="I1057" s="211"/>
      <c r="J1057" s="41"/>
      <c r="K1057" s="41"/>
      <c r="L1057" s="45"/>
      <c r="M1057" s="309"/>
      <c r="N1057" s="310"/>
      <c r="O1057" s="92"/>
      <c r="P1057" s="92"/>
      <c r="Q1057" s="92"/>
      <c r="R1057" s="92"/>
      <c r="S1057" s="92"/>
      <c r="T1057" s="93"/>
      <c r="U1057" s="39"/>
      <c r="V1057" s="39"/>
      <c r="W1057" s="39"/>
      <c r="X1057" s="39"/>
      <c r="Y1057" s="39"/>
      <c r="Z1057" s="39"/>
      <c r="AA1057" s="39"/>
      <c r="AB1057" s="39"/>
      <c r="AC1057" s="39"/>
      <c r="AD1057" s="39"/>
      <c r="AE1057" s="39"/>
      <c r="AT1057" s="18" t="s">
        <v>863</v>
      </c>
      <c r="AU1057" s="18" t="s">
        <v>86</v>
      </c>
    </row>
    <row r="1058" s="14" customFormat="1">
      <c r="A1058" s="14"/>
      <c r="B1058" s="266"/>
      <c r="C1058" s="267"/>
      <c r="D1058" s="257" t="s">
        <v>260</v>
      </c>
      <c r="E1058" s="268" t="s">
        <v>1</v>
      </c>
      <c r="F1058" s="269" t="s">
        <v>1414</v>
      </c>
      <c r="G1058" s="267"/>
      <c r="H1058" s="270">
        <v>3</v>
      </c>
      <c r="I1058" s="271"/>
      <c r="J1058" s="267"/>
      <c r="K1058" s="267"/>
      <c r="L1058" s="272"/>
      <c r="M1058" s="273"/>
      <c r="N1058" s="274"/>
      <c r="O1058" s="274"/>
      <c r="P1058" s="274"/>
      <c r="Q1058" s="274"/>
      <c r="R1058" s="274"/>
      <c r="S1058" s="274"/>
      <c r="T1058" s="275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76" t="s">
        <v>260</v>
      </c>
      <c r="AU1058" s="276" t="s">
        <v>86</v>
      </c>
      <c r="AV1058" s="14" t="s">
        <v>86</v>
      </c>
      <c r="AW1058" s="14" t="s">
        <v>31</v>
      </c>
      <c r="AX1058" s="14" t="s">
        <v>76</v>
      </c>
      <c r="AY1058" s="276" t="s">
        <v>251</v>
      </c>
    </row>
    <row r="1059" s="2" customFormat="1" ht="14.4" customHeight="1">
      <c r="A1059" s="39"/>
      <c r="B1059" s="40"/>
      <c r="C1059" s="288" t="s">
        <v>1415</v>
      </c>
      <c r="D1059" s="288" t="s">
        <v>295</v>
      </c>
      <c r="E1059" s="289" t="s">
        <v>1416</v>
      </c>
      <c r="F1059" s="290" t="s">
        <v>1417</v>
      </c>
      <c r="G1059" s="291" t="s">
        <v>369</v>
      </c>
      <c r="H1059" s="292">
        <v>3</v>
      </c>
      <c r="I1059" s="293"/>
      <c r="J1059" s="292">
        <f>ROUND(I1059*H1059,2)</f>
        <v>0</v>
      </c>
      <c r="K1059" s="290" t="s">
        <v>1</v>
      </c>
      <c r="L1059" s="294"/>
      <c r="M1059" s="295" t="s">
        <v>1</v>
      </c>
      <c r="N1059" s="296" t="s">
        <v>41</v>
      </c>
      <c r="O1059" s="92"/>
      <c r="P1059" s="251">
        <f>O1059*H1059</f>
        <v>0</v>
      </c>
      <c r="Q1059" s="251">
        <v>0.021999999999999999</v>
      </c>
      <c r="R1059" s="251">
        <f>Q1059*H1059</f>
        <v>0.066000000000000003</v>
      </c>
      <c r="S1059" s="251">
        <v>0</v>
      </c>
      <c r="T1059" s="252">
        <f>S1059*H1059</f>
        <v>0</v>
      </c>
      <c r="U1059" s="39"/>
      <c r="V1059" s="39"/>
      <c r="W1059" s="39"/>
      <c r="X1059" s="39"/>
      <c r="Y1059" s="39"/>
      <c r="Z1059" s="39"/>
      <c r="AA1059" s="39"/>
      <c r="AB1059" s="39"/>
      <c r="AC1059" s="39"/>
      <c r="AD1059" s="39"/>
      <c r="AE1059" s="39"/>
      <c r="AR1059" s="253" t="s">
        <v>447</v>
      </c>
      <c r="AT1059" s="253" t="s">
        <v>295</v>
      </c>
      <c r="AU1059" s="253" t="s">
        <v>86</v>
      </c>
      <c r="AY1059" s="18" t="s">
        <v>251</v>
      </c>
      <c r="BE1059" s="254">
        <f>IF(N1059="základní",J1059,0)</f>
        <v>0</v>
      </c>
      <c r="BF1059" s="254">
        <f>IF(N1059="snížená",J1059,0)</f>
        <v>0</v>
      </c>
      <c r="BG1059" s="254">
        <f>IF(N1059="zákl. přenesená",J1059,0)</f>
        <v>0</v>
      </c>
      <c r="BH1059" s="254">
        <f>IF(N1059="sníž. přenesená",J1059,0)</f>
        <v>0</v>
      </c>
      <c r="BI1059" s="254">
        <f>IF(N1059="nulová",J1059,0)</f>
        <v>0</v>
      </c>
      <c r="BJ1059" s="18" t="s">
        <v>84</v>
      </c>
      <c r="BK1059" s="254">
        <f>ROUND(I1059*H1059,2)</f>
        <v>0</v>
      </c>
      <c r="BL1059" s="18" t="s">
        <v>344</v>
      </c>
      <c r="BM1059" s="253" t="s">
        <v>1418</v>
      </c>
    </row>
    <row r="1060" s="2" customFormat="1">
      <c r="A1060" s="39"/>
      <c r="B1060" s="40"/>
      <c r="C1060" s="41"/>
      <c r="D1060" s="257" t="s">
        <v>863</v>
      </c>
      <c r="E1060" s="41"/>
      <c r="F1060" s="308" t="s">
        <v>1397</v>
      </c>
      <c r="G1060" s="41"/>
      <c r="H1060" s="41"/>
      <c r="I1060" s="211"/>
      <c r="J1060" s="41"/>
      <c r="K1060" s="41"/>
      <c r="L1060" s="45"/>
      <c r="M1060" s="309"/>
      <c r="N1060" s="310"/>
      <c r="O1060" s="92"/>
      <c r="P1060" s="92"/>
      <c r="Q1060" s="92"/>
      <c r="R1060" s="92"/>
      <c r="S1060" s="92"/>
      <c r="T1060" s="93"/>
      <c r="U1060" s="39"/>
      <c r="V1060" s="39"/>
      <c r="W1060" s="39"/>
      <c r="X1060" s="39"/>
      <c r="Y1060" s="39"/>
      <c r="Z1060" s="39"/>
      <c r="AA1060" s="39"/>
      <c r="AB1060" s="39"/>
      <c r="AC1060" s="39"/>
      <c r="AD1060" s="39"/>
      <c r="AE1060" s="39"/>
      <c r="AT1060" s="18" t="s">
        <v>863</v>
      </c>
      <c r="AU1060" s="18" t="s">
        <v>86</v>
      </c>
    </row>
    <row r="1061" s="13" customFormat="1">
      <c r="A1061" s="13"/>
      <c r="B1061" s="255"/>
      <c r="C1061" s="256"/>
      <c r="D1061" s="257" t="s">
        <v>260</v>
      </c>
      <c r="E1061" s="258" t="s">
        <v>1</v>
      </c>
      <c r="F1061" s="259" t="s">
        <v>1419</v>
      </c>
      <c r="G1061" s="256"/>
      <c r="H1061" s="258" t="s">
        <v>1</v>
      </c>
      <c r="I1061" s="260"/>
      <c r="J1061" s="256"/>
      <c r="K1061" s="256"/>
      <c r="L1061" s="261"/>
      <c r="M1061" s="262"/>
      <c r="N1061" s="263"/>
      <c r="O1061" s="263"/>
      <c r="P1061" s="263"/>
      <c r="Q1061" s="263"/>
      <c r="R1061" s="263"/>
      <c r="S1061" s="263"/>
      <c r="T1061" s="264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65" t="s">
        <v>260</v>
      </c>
      <c r="AU1061" s="265" t="s">
        <v>86</v>
      </c>
      <c r="AV1061" s="13" t="s">
        <v>84</v>
      </c>
      <c r="AW1061" s="13" t="s">
        <v>31</v>
      </c>
      <c r="AX1061" s="13" t="s">
        <v>76</v>
      </c>
      <c r="AY1061" s="265" t="s">
        <v>251</v>
      </c>
    </row>
    <row r="1062" s="14" customFormat="1">
      <c r="A1062" s="14"/>
      <c r="B1062" s="266"/>
      <c r="C1062" s="267"/>
      <c r="D1062" s="257" t="s">
        <v>260</v>
      </c>
      <c r="E1062" s="268" t="s">
        <v>1</v>
      </c>
      <c r="F1062" s="269" t="s">
        <v>1414</v>
      </c>
      <c r="G1062" s="267"/>
      <c r="H1062" s="270">
        <v>3</v>
      </c>
      <c r="I1062" s="271"/>
      <c r="J1062" s="267"/>
      <c r="K1062" s="267"/>
      <c r="L1062" s="272"/>
      <c r="M1062" s="273"/>
      <c r="N1062" s="274"/>
      <c r="O1062" s="274"/>
      <c r="P1062" s="274"/>
      <c r="Q1062" s="274"/>
      <c r="R1062" s="274"/>
      <c r="S1062" s="274"/>
      <c r="T1062" s="275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76" t="s">
        <v>260</v>
      </c>
      <c r="AU1062" s="276" t="s">
        <v>86</v>
      </c>
      <c r="AV1062" s="14" t="s">
        <v>86</v>
      </c>
      <c r="AW1062" s="14" t="s">
        <v>31</v>
      </c>
      <c r="AX1062" s="14" t="s">
        <v>76</v>
      </c>
      <c r="AY1062" s="276" t="s">
        <v>251</v>
      </c>
    </row>
    <row r="1063" s="2" customFormat="1" ht="14.4" customHeight="1">
      <c r="A1063" s="39"/>
      <c r="B1063" s="40"/>
      <c r="C1063" s="243" t="s">
        <v>1420</v>
      </c>
      <c r="D1063" s="243" t="s">
        <v>253</v>
      </c>
      <c r="E1063" s="244" t="s">
        <v>1421</v>
      </c>
      <c r="F1063" s="245" t="s">
        <v>1422</v>
      </c>
      <c r="G1063" s="246" t="s">
        <v>369</v>
      </c>
      <c r="H1063" s="247">
        <v>6</v>
      </c>
      <c r="I1063" s="248"/>
      <c r="J1063" s="247">
        <f>ROUND(I1063*H1063,2)</f>
        <v>0</v>
      </c>
      <c r="K1063" s="245" t="s">
        <v>257</v>
      </c>
      <c r="L1063" s="45"/>
      <c r="M1063" s="249" t="s">
        <v>1</v>
      </c>
      <c r="N1063" s="250" t="s">
        <v>41</v>
      </c>
      <c r="O1063" s="92"/>
      <c r="P1063" s="251">
        <f>O1063*H1063</f>
        <v>0</v>
      </c>
      <c r="Q1063" s="251">
        <v>0</v>
      </c>
      <c r="R1063" s="251">
        <f>Q1063*H1063</f>
        <v>0</v>
      </c>
      <c r="S1063" s="251">
        <v>0</v>
      </c>
      <c r="T1063" s="252">
        <f>S1063*H1063</f>
        <v>0</v>
      </c>
      <c r="U1063" s="39"/>
      <c r="V1063" s="39"/>
      <c r="W1063" s="39"/>
      <c r="X1063" s="39"/>
      <c r="Y1063" s="39"/>
      <c r="Z1063" s="39"/>
      <c r="AA1063" s="39"/>
      <c r="AB1063" s="39"/>
      <c r="AC1063" s="39"/>
      <c r="AD1063" s="39"/>
      <c r="AE1063" s="39"/>
      <c r="AR1063" s="253" t="s">
        <v>344</v>
      </c>
      <c r="AT1063" s="253" t="s">
        <v>253</v>
      </c>
      <c r="AU1063" s="253" t="s">
        <v>86</v>
      </c>
      <c r="AY1063" s="18" t="s">
        <v>251</v>
      </c>
      <c r="BE1063" s="254">
        <f>IF(N1063="základní",J1063,0)</f>
        <v>0</v>
      </c>
      <c r="BF1063" s="254">
        <f>IF(N1063="snížená",J1063,0)</f>
        <v>0</v>
      </c>
      <c r="BG1063" s="254">
        <f>IF(N1063="zákl. přenesená",J1063,0)</f>
        <v>0</v>
      </c>
      <c r="BH1063" s="254">
        <f>IF(N1063="sníž. přenesená",J1063,0)</f>
        <v>0</v>
      </c>
      <c r="BI1063" s="254">
        <f>IF(N1063="nulová",J1063,0)</f>
        <v>0</v>
      </c>
      <c r="BJ1063" s="18" t="s">
        <v>84</v>
      </c>
      <c r="BK1063" s="254">
        <f>ROUND(I1063*H1063,2)</f>
        <v>0</v>
      </c>
      <c r="BL1063" s="18" t="s">
        <v>344</v>
      </c>
      <c r="BM1063" s="253" t="s">
        <v>1423</v>
      </c>
    </row>
    <row r="1064" s="14" customFormat="1">
      <c r="A1064" s="14"/>
      <c r="B1064" s="266"/>
      <c r="C1064" s="267"/>
      <c r="D1064" s="257" t="s">
        <v>260</v>
      </c>
      <c r="E1064" s="268" t="s">
        <v>1</v>
      </c>
      <c r="F1064" s="269" t="s">
        <v>1424</v>
      </c>
      <c r="G1064" s="267"/>
      <c r="H1064" s="270">
        <v>6</v>
      </c>
      <c r="I1064" s="271"/>
      <c r="J1064" s="267"/>
      <c r="K1064" s="267"/>
      <c r="L1064" s="272"/>
      <c r="M1064" s="273"/>
      <c r="N1064" s="274"/>
      <c r="O1064" s="274"/>
      <c r="P1064" s="274"/>
      <c r="Q1064" s="274"/>
      <c r="R1064" s="274"/>
      <c r="S1064" s="274"/>
      <c r="T1064" s="275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76" t="s">
        <v>260</v>
      </c>
      <c r="AU1064" s="276" t="s">
        <v>86</v>
      </c>
      <c r="AV1064" s="14" t="s">
        <v>86</v>
      </c>
      <c r="AW1064" s="14" t="s">
        <v>31</v>
      </c>
      <c r="AX1064" s="14" t="s">
        <v>76</v>
      </c>
      <c r="AY1064" s="276" t="s">
        <v>251</v>
      </c>
    </row>
    <row r="1065" s="2" customFormat="1" ht="14.4" customHeight="1">
      <c r="A1065" s="39"/>
      <c r="B1065" s="40"/>
      <c r="C1065" s="288" t="s">
        <v>1425</v>
      </c>
      <c r="D1065" s="288" t="s">
        <v>295</v>
      </c>
      <c r="E1065" s="289" t="s">
        <v>1426</v>
      </c>
      <c r="F1065" s="290" t="s">
        <v>1427</v>
      </c>
      <c r="G1065" s="291" t="s">
        <v>369</v>
      </c>
      <c r="H1065" s="292">
        <v>6</v>
      </c>
      <c r="I1065" s="293"/>
      <c r="J1065" s="292">
        <f>ROUND(I1065*H1065,2)</f>
        <v>0</v>
      </c>
      <c r="K1065" s="290" t="s">
        <v>257</v>
      </c>
      <c r="L1065" s="294"/>
      <c r="M1065" s="295" t="s">
        <v>1</v>
      </c>
      <c r="N1065" s="296" t="s">
        <v>41</v>
      </c>
      <c r="O1065" s="92"/>
      <c r="P1065" s="251">
        <f>O1065*H1065</f>
        <v>0</v>
      </c>
      <c r="Q1065" s="251">
        <v>0.035999999999999997</v>
      </c>
      <c r="R1065" s="251">
        <f>Q1065*H1065</f>
        <v>0.21599999999999997</v>
      </c>
      <c r="S1065" s="251">
        <v>0</v>
      </c>
      <c r="T1065" s="252">
        <f>S1065*H1065</f>
        <v>0</v>
      </c>
      <c r="U1065" s="39"/>
      <c r="V1065" s="39"/>
      <c r="W1065" s="39"/>
      <c r="X1065" s="39"/>
      <c r="Y1065" s="39"/>
      <c r="Z1065" s="39"/>
      <c r="AA1065" s="39"/>
      <c r="AB1065" s="39"/>
      <c r="AC1065" s="39"/>
      <c r="AD1065" s="39"/>
      <c r="AE1065" s="39"/>
      <c r="AR1065" s="253" t="s">
        <v>447</v>
      </c>
      <c r="AT1065" s="253" t="s">
        <v>295</v>
      </c>
      <c r="AU1065" s="253" t="s">
        <v>86</v>
      </c>
      <c r="AY1065" s="18" t="s">
        <v>251</v>
      </c>
      <c r="BE1065" s="254">
        <f>IF(N1065="základní",J1065,0)</f>
        <v>0</v>
      </c>
      <c r="BF1065" s="254">
        <f>IF(N1065="snížená",J1065,0)</f>
        <v>0</v>
      </c>
      <c r="BG1065" s="254">
        <f>IF(N1065="zákl. přenesená",J1065,0)</f>
        <v>0</v>
      </c>
      <c r="BH1065" s="254">
        <f>IF(N1065="sníž. přenesená",J1065,0)</f>
        <v>0</v>
      </c>
      <c r="BI1065" s="254">
        <f>IF(N1065="nulová",J1065,0)</f>
        <v>0</v>
      </c>
      <c r="BJ1065" s="18" t="s">
        <v>84</v>
      </c>
      <c r="BK1065" s="254">
        <f>ROUND(I1065*H1065,2)</f>
        <v>0</v>
      </c>
      <c r="BL1065" s="18" t="s">
        <v>344</v>
      </c>
      <c r="BM1065" s="253" t="s">
        <v>1428</v>
      </c>
    </row>
    <row r="1066" s="2" customFormat="1">
      <c r="A1066" s="39"/>
      <c r="B1066" s="40"/>
      <c r="C1066" s="41"/>
      <c r="D1066" s="257" t="s">
        <v>863</v>
      </c>
      <c r="E1066" s="41"/>
      <c r="F1066" s="308" t="s">
        <v>1397</v>
      </c>
      <c r="G1066" s="41"/>
      <c r="H1066" s="41"/>
      <c r="I1066" s="211"/>
      <c r="J1066" s="41"/>
      <c r="K1066" s="41"/>
      <c r="L1066" s="45"/>
      <c r="M1066" s="309"/>
      <c r="N1066" s="310"/>
      <c r="O1066" s="92"/>
      <c r="P1066" s="92"/>
      <c r="Q1066" s="92"/>
      <c r="R1066" s="92"/>
      <c r="S1066" s="92"/>
      <c r="T1066" s="93"/>
      <c r="U1066" s="39"/>
      <c r="V1066" s="39"/>
      <c r="W1066" s="39"/>
      <c r="X1066" s="39"/>
      <c r="Y1066" s="39"/>
      <c r="Z1066" s="39"/>
      <c r="AA1066" s="39"/>
      <c r="AB1066" s="39"/>
      <c r="AC1066" s="39"/>
      <c r="AD1066" s="39"/>
      <c r="AE1066" s="39"/>
      <c r="AT1066" s="18" t="s">
        <v>863</v>
      </c>
      <c r="AU1066" s="18" t="s">
        <v>86</v>
      </c>
    </row>
    <row r="1067" s="14" customFormat="1">
      <c r="A1067" s="14"/>
      <c r="B1067" s="266"/>
      <c r="C1067" s="267"/>
      <c r="D1067" s="257" t="s">
        <v>260</v>
      </c>
      <c r="E1067" s="268" t="s">
        <v>1</v>
      </c>
      <c r="F1067" s="269" t="s">
        <v>1424</v>
      </c>
      <c r="G1067" s="267"/>
      <c r="H1067" s="270">
        <v>6</v>
      </c>
      <c r="I1067" s="271"/>
      <c r="J1067" s="267"/>
      <c r="K1067" s="267"/>
      <c r="L1067" s="272"/>
      <c r="M1067" s="273"/>
      <c r="N1067" s="274"/>
      <c r="O1067" s="274"/>
      <c r="P1067" s="274"/>
      <c r="Q1067" s="274"/>
      <c r="R1067" s="274"/>
      <c r="S1067" s="274"/>
      <c r="T1067" s="275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76" t="s">
        <v>260</v>
      </c>
      <c r="AU1067" s="276" t="s">
        <v>86</v>
      </c>
      <c r="AV1067" s="14" t="s">
        <v>86</v>
      </c>
      <c r="AW1067" s="14" t="s">
        <v>31</v>
      </c>
      <c r="AX1067" s="14" t="s">
        <v>76</v>
      </c>
      <c r="AY1067" s="276" t="s">
        <v>251</v>
      </c>
    </row>
    <row r="1068" s="2" customFormat="1" ht="14.4" customHeight="1">
      <c r="A1068" s="39"/>
      <c r="B1068" s="40"/>
      <c r="C1068" s="243" t="s">
        <v>1429</v>
      </c>
      <c r="D1068" s="243" t="s">
        <v>253</v>
      </c>
      <c r="E1068" s="244" t="s">
        <v>1430</v>
      </c>
      <c r="F1068" s="245" t="s">
        <v>1431</v>
      </c>
      <c r="G1068" s="246" t="s">
        <v>369</v>
      </c>
      <c r="H1068" s="247">
        <v>9</v>
      </c>
      <c r="I1068" s="248"/>
      <c r="J1068" s="247">
        <f>ROUND(I1068*H1068,2)</f>
        <v>0</v>
      </c>
      <c r="K1068" s="245" t="s">
        <v>257</v>
      </c>
      <c r="L1068" s="45"/>
      <c r="M1068" s="249" t="s">
        <v>1</v>
      </c>
      <c r="N1068" s="250" t="s">
        <v>41</v>
      </c>
      <c r="O1068" s="92"/>
      <c r="P1068" s="251">
        <f>O1068*H1068</f>
        <v>0</v>
      </c>
      <c r="Q1068" s="251">
        <v>0</v>
      </c>
      <c r="R1068" s="251">
        <f>Q1068*H1068</f>
        <v>0</v>
      </c>
      <c r="S1068" s="251">
        <v>0</v>
      </c>
      <c r="T1068" s="252">
        <f>S1068*H1068</f>
        <v>0</v>
      </c>
      <c r="U1068" s="39"/>
      <c r="V1068" s="39"/>
      <c r="W1068" s="39"/>
      <c r="X1068" s="39"/>
      <c r="Y1068" s="39"/>
      <c r="Z1068" s="39"/>
      <c r="AA1068" s="39"/>
      <c r="AB1068" s="39"/>
      <c r="AC1068" s="39"/>
      <c r="AD1068" s="39"/>
      <c r="AE1068" s="39"/>
      <c r="AR1068" s="253" t="s">
        <v>344</v>
      </c>
      <c r="AT1068" s="253" t="s">
        <v>253</v>
      </c>
      <c r="AU1068" s="253" t="s">
        <v>86</v>
      </c>
      <c r="AY1068" s="18" t="s">
        <v>251</v>
      </c>
      <c r="BE1068" s="254">
        <f>IF(N1068="základní",J1068,0)</f>
        <v>0</v>
      </c>
      <c r="BF1068" s="254">
        <f>IF(N1068="snížená",J1068,0)</f>
        <v>0</v>
      </c>
      <c r="BG1068" s="254">
        <f>IF(N1068="zákl. přenesená",J1068,0)</f>
        <v>0</v>
      </c>
      <c r="BH1068" s="254">
        <f>IF(N1068="sníž. přenesená",J1068,0)</f>
        <v>0</v>
      </c>
      <c r="BI1068" s="254">
        <f>IF(N1068="nulová",J1068,0)</f>
        <v>0</v>
      </c>
      <c r="BJ1068" s="18" t="s">
        <v>84</v>
      </c>
      <c r="BK1068" s="254">
        <f>ROUND(I1068*H1068,2)</f>
        <v>0</v>
      </c>
      <c r="BL1068" s="18" t="s">
        <v>344</v>
      </c>
      <c r="BM1068" s="253" t="s">
        <v>1432</v>
      </c>
    </row>
    <row r="1069" s="13" customFormat="1">
      <c r="A1069" s="13"/>
      <c r="B1069" s="255"/>
      <c r="C1069" s="256"/>
      <c r="D1069" s="257" t="s">
        <v>260</v>
      </c>
      <c r="E1069" s="258" t="s">
        <v>1</v>
      </c>
      <c r="F1069" s="259" t="s">
        <v>737</v>
      </c>
      <c r="G1069" s="256"/>
      <c r="H1069" s="258" t="s">
        <v>1</v>
      </c>
      <c r="I1069" s="260"/>
      <c r="J1069" s="256"/>
      <c r="K1069" s="256"/>
      <c r="L1069" s="261"/>
      <c r="M1069" s="262"/>
      <c r="N1069" s="263"/>
      <c r="O1069" s="263"/>
      <c r="P1069" s="263"/>
      <c r="Q1069" s="263"/>
      <c r="R1069" s="263"/>
      <c r="S1069" s="263"/>
      <c r="T1069" s="264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65" t="s">
        <v>260</v>
      </c>
      <c r="AU1069" s="265" t="s">
        <v>86</v>
      </c>
      <c r="AV1069" s="13" t="s">
        <v>84</v>
      </c>
      <c r="AW1069" s="13" t="s">
        <v>31</v>
      </c>
      <c r="AX1069" s="13" t="s">
        <v>76</v>
      </c>
      <c r="AY1069" s="265" t="s">
        <v>251</v>
      </c>
    </row>
    <row r="1070" s="14" customFormat="1">
      <c r="A1070" s="14"/>
      <c r="B1070" s="266"/>
      <c r="C1070" s="267"/>
      <c r="D1070" s="257" t="s">
        <v>260</v>
      </c>
      <c r="E1070" s="268" t="s">
        <v>1</v>
      </c>
      <c r="F1070" s="269" t="s">
        <v>738</v>
      </c>
      <c r="G1070" s="267"/>
      <c r="H1070" s="270">
        <v>3</v>
      </c>
      <c r="I1070" s="271"/>
      <c r="J1070" s="267"/>
      <c r="K1070" s="267"/>
      <c r="L1070" s="272"/>
      <c r="M1070" s="273"/>
      <c r="N1070" s="274"/>
      <c r="O1070" s="274"/>
      <c r="P1070" s="274"/>
      <c r="Q1070" s="274"/>
      <c r="R1070" s="274"/>
      <c r="S1070" s="274"/>
      <c r="T1070" s="275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76" t="s">
        <v>260</v>
      </c>
      <c r="AU1070" s="276" t="s">
        <v>86</v>
      </c>
      <c r="AV1070" s="14" t="s">
        <v>86</v>
      </c>
      <c r="AW1070" s="14" t="s">
        <v>31</v>
      </c>
      <c r="AX1070" s="14" t="s">
        <v>76</v>
      </c>
      <c r="AY1070" s="276" t="s">
        <v>251</v>
      </c>
    </row>
    <row r="1071" s="14" customFormat="1">
      <c r="A1071" s="14"/>
      <c r="B1071" s="266"/>
      <c r="C1071" s="267"/>
      <c r="D1071" s="257" t="s">
        <v>260</v>
      </c>
      <c r="E1071" s="268" t="s">
        <v>1</v>
      </c>
      <c r="F1071" s="269" t="s">
        <v>739</v>
      </c>
      <c r="G1071" s="267"/>
      <c r="H1071" s="270">
        <v>6</v>
      </c>
      <c r="I1071" s="271"/>
      <c r="J1071" s="267"/>
      <c r="K1071" s="267"/>
      <c r="L1071" s="272"/>
      <c r="M1071" s="273"/>
      <c r="N1071" s="274"/>
      <c r="O1071" s="274"/>
      <c r="P1071" s="274"/>
      <c r="Q1071" s="274"/>
      <c r="R1071" s="274"/>
      <c r="S1071" s="274"/>
      <c r="T1071" s="275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76" t="s">
        <v>260</v>
      </c>
      <c r="AU1071" s="276" t="s">
        <v>86</v>
      </c>
      <c r="AV1071" s="14" t="s">
        <v>86</v>
      </c>
      <c r="AW1071" s="14" t="s">
        <v>31</v>
      </c>
      <c r="AX1071" s="14" t="s">
        <v>76</v>
      </c>
      <c r="AY1071" s="276" t="s">
        <v>251</v>
      </c>
    </row>
    <row r="1072" s="2" customFormat="1" ht="14.4" customHeight="1">
      <c r="A1072" s="39"/>
      <c r="B1072" s="40"/>
      <c r="C1072" s="288" t="s">
        <v>1433</v>
      </c>
      <c r="D1072" s="288" t="s">
        <v>295</v>
      </c>
      <c r="E1072" s="289" t="s">
        <v>1434</v>
      </c>
      <c r="F1072" s="290" t="s">
        <v>1435</v>
      </c>
      <c r="G1072" s="291" t="s">
        <v>369</v>
      </c>
      <c r="H1072" s="292">
        <v>3</v>
      </c>
      <c r="I1072" s="293"/>
      <c r="J1072" s="292">
        <f>ROUND(I1072*H1072,2)</f>
        <v>0</v>
      </c>
      <c r="K1072" s="290" t="s">
        <v>257</v>
      </c>
      <c r="L1072" s="294"/>
      <c r="M1072" s="295" t="s">
        <v>1</v>
      </c>
      <c r="N1072" s="296" t="s">
        <v>41</v>
      </c>
      <c r="O1072" s="92"/>
      <c r="P1072" s="251">
        <f>O1072*H1072</f>
        <v>0</v>
      </c>
      <c r="Q1072" s="251">
        <v>0.021600000000000001</v>
      </c>
      <c r="R1072" s="251">
        <f>Q1072*H1072</f>
        <v>0.064799999999999996</v>
      </c>
      <c r="S1072" s="251">
        <v>0</v>
      </c>
      <c r="T1072" s="252">
        <f>S1072*H1072</f>
        <v>0</v>
      </c>
      <c r="U1072" s="39"/>
      <c r="V1072" s="39"/>
      <c r="W1072" s="39"/>
      <c r="X1072" s="39"/>
      <c r="Y1072" s="39"/>
      <c r="Z1072" s="39"/>
      <c r="AA1072" s="39"/>
      <c r="AB1072" s="39"/>
      <c r="AC1072" s="39"/>
      <c r="AD1072" s="39"/>
      <c r="AE1072" s="39"/>
      <c r="AR1072" s="253" t="s">
        <v>447</v>
      </c>
      <c r="AT1072" s="253" t="s">
        <v>295</v>
      </c>
      <c r="AU1072" s="253" t="s">
        <v>86</v>
      </c>
      <c r="AY1072" s="18" t="s">
        <v>251</v>
      </c>
      <c r="BE1072" s="254">
        <f>IF(N1072="základní",J1072,0)</f>
        <v>0</v>
      </c>
      <c r="BF1072" s="254">
        <f>IF(N1072="snížená",J1072,0)</f>
        <v>0</v>
      </c>
      <c r="BG1072" s="254">
        <f>IF(N1072="zákl. přenesená",J1072,0)</f>
        <v>0</v>
      </c>
      <c r="BH1072" s="254">
        <f>IF(N1072="sníž. přenesená",J1072,0)</f>
        <v>0</v>
      </c>
      <c r="BI1072" s="254">
        <f>IF(N1072="nulová",J1072,0)</f>
        <v>0</v>
      </c>
      <c r="BJ1072" s="18" t="s">
        <v>84</v>
      </c>
      <c r="BK1072" s="254">
        <f>ROUND(I1072*H1072,2)</f>
        <v>0</v>
      </c>
      <c r="BL1072" s="18" t="s">
        <v>344</v>
      </c>
      <c r="BM1072" s="253" t="s">
        <v>1436</v>
      </c>
    </row>
    <row r="1073" s="2" customFormat="1">
      <c r="A1073" s="39"/>
      <c r="B1073" s="40"/>
      <c r="C1073" s="41"/>
      <c r="D1073" s="257" t="s">
        <v>863</v>
      </c>
      <c r="E1073" s="41"/>
      <c r="F1073" s="308" t="s">
        <v>1437</v>
      </c>
      <c r="G1073" s="41"/>
      <c r="H1073" s="41"/>
      <c r="I1073" s="211"/>
      <c r="J1073" s="41"/>
      <c r="K1073" s="41"/>
      <c r="L1073" s="45"/>
      <c r="M1073" s="309"/>
      <c r="N1073" s="310"/>
      <c r="O1073" s="92"/>
      <c r="P1073" s="92"/>
      <c r="Q1073" s="92"/>
      <c r="R1073" s="92"/>
      <c r="S1073" s="92"/>
      <c r="T1073" s="93"/>
      <c r="U1073" s="39"/>
      <c r="V1073" s="39"/>
      <c r="W1073" s="39"/>
      <c r="X1073" s="39"/>
      <c r="Y1073" s="39"/>
      <c r="Z1073" s="39"/>
      <c r="AA1073" s="39"/>
      <c r="AB1073" s="39"/>
      <c r="AC1073" s="39"/>
      <c r="AD1073" s="39"/>
      <c r="AE1073" s="39"/>
      <c r="AT1073" s="18" t="s">
        <v>863</v>
      </c>
      <c r="AU1073" s="18" t="s">
        <v>86</v>
      </c>
    </row>
    <row r="1074" s="13" customFormat="1">
      <c r="A1074" s="13"/>
      <c r="B1074" s="255"/>
      <c r="C1074" s="256"/>
      <c r="D1074" s="257" t="s">
        <v>260</v>
      </c>
      <c r="E1074" s="258" t="s">
        <v>1</v>
      </c>
      <c r="F1074" s="259" t="s">
        <v>737</v>
      </c>
      <c r="G1074" s="256"/>
      <c r="H1074" s="258" t="s">
        <v>1</v>
      </c>
      <c r="I1074" s="260"/>
      <c r="J1074" s="256"/>
      <c r="K1074" s="256"/>
      <c r="L1074" s="261"/>
      <c r="M1074" s="262"/>
      <c r="N1074" s="263"/>
      <c r="O1074" s="263"/>
      <c r="P1074" s="263"/>
      <c r="Q1074" s="263"/>
      <c r="R1074" s="263"/>
      <c r="S1074" s="263"/>
      <c r="T1074" s="264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65" t="s">
        <v>260</v>
      </c>
      <c r="AU1074" s="265" t="s">
        <v>86</v>
      </c>
      <c r="AV1074" s="13" t="s">
        <v>84</v>
      </c>
      <c r="AW1074" s="13" t="s">
        <v>31</v>
      </c>
      <c r="AX1074" s="13" t="s">
        <v>76</v>
      </c>
      <c r="AY1074" s="265" t="s">
        <v>251</v>
      </c>
    </row>
    <row r="1075" s="14" customFormat="1">
      <c r="A1075" s="14"/>
      <c r="B1075" s="266"/>
      <c r="C1075" s="267"/>
      <c r="D1075" s="257" t="s">
        <v>260</v>
      </c>
      <c r="E1075" s="268" t="s">
        <v>1</v>
      </c>
      <c r="F1075" s="269" t="s">
        <v>738</v>
      </c>
      <c r="G1075" s="267"/>
      <c r="H1075" s="270">
        <v>3</v>
      </c>
      <c r="I1075" s="271"/>
      <c r="J1075" s="267"/>
      <c r="K1075" s="267"/>
      <c r="L1075" s="272"/>
      <c r="M1075" s="273"/>
      <c r="N1075" s="274"/>
      <c r="O1075" s="274"/>
      <c r="P1075" s="274"/>
      <c r="Q1075" s="274"/>
      <c r="R1075" s="274"/>
      <c r="S1075" s="274"/>
      <c r="T1075" s="275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76" t="s">
        <v>260</v>
      </c>
      <c r="AU1075" s="276" t="s">
        <v>86</v>
      </c>
      <c r="AV1075" s="14" t="s">
        <v>86</v>
      </c>
      <c r="AW1075" s="14" t="s">
        <v>31</v>
      </c>
      <c r="AX1075" s="14" t="s">
        <v>76</v>
      </c>
      <c r="AY1075" s="276" t="s">
        <v>251</v>
      </c>
    </row>
    <row r="1076" s="2" customFormat="1" ht="14.4" customHeight="1">
      <c r="A1076" s="39"/>
      <c r="B1076" s="40"/>
      <c r="C1076" s="288" t="s">
        <v>1438</v>
      </c>
      <c r="D1076" s="288" t="s">
        <v>295</v>
      </c>
      <c r="E1076" s="289" t="s">
        <v>1439</v>
      </c>
      <c r="F1076" s="290" t="s">
        <v>1440</v>
      </c>
      <c r="G1076" s="291" t="s">
        <v>369</v>
      </c>
      <c r="H1076" s="292">
        <v>6</v>
      </c>
      <c r="I1076" s="293"/>
      <c r="J1076" s="292">
        <f>ROUND(I1076*H1076,2)</f>
        <v>0</v>
      </c>
      <c r="K1076" s="290" t="s">
        <v>1</v>
      </c>
      <c r="L1076" s="294"/>
      <c r="M1076" s="295" t="s">
        <v>1</v>
      </c>
      <c r="N1076" s="296" t="s">
        <v>41</v>
      </c>
      <c r="O1076" s="92"/>
      <c r="P1076" s="251">
        <f>O1076*H1076</f>
        <v>0</v>
      </c>
      <c r="Q1076" s="251">
        <v>0.020500000000000001</v>
      </c>
      <c r="R1076" s="251">
        <f>Q1076*H1076</f>
        <v>0.123</v>
      </c>
      <c r="S1076" s="251">
        <v>0</v>
      </c>
      <c r="T1076" s="252">
        <f>S1076*H1076</f>
        <v>0</v>
      </c>
      <c r="U1076" s="39"/>
      <c r="V1076" s="39"/>
      <c r="W1076" s="39"/>
      <c r="X1076" s="39"/>
      <c r="Y1076" s="39"/>
      <c r="Z1076" s="39"/>
      <c r="AA1076" s="39"/>
      <c r="AB1076" s="39"/>
      <c r="AC1076" s="39"/>
      <c r="AD1076" s="39"/>
      <c r="AE1076" s="39"/>
      <c r="AR1076" s="253" t="s">
        <v>447</v>
      </c>
      <c r="AT1076" s="253" t="s">
        <v>295</v>
      </c>
      <c r="AU1076" s="253" t="s">
        <v>86</v>
      </c>
      <c r="AY1076" s="18" t="s">
        <v>251</v>
      </c>
      <c r="BE1076" s="254">
        <f>IF(N1076="základní",J1076,0)</f>
        <v>0</v>
      </c>
      <c r="BF1076" s="254">
        <f>IF(N1076="snížená",J1076,0)</f>
        <v>0</v>
      </c>
      <c r="BG1076" s="254">
        <f>IF(N1076="zákl. přenesená",J1076,0)</f>
        <v>0</v>
      </c>
      <c r="BH1076" s="254">
        <f>IF(N1076="sníž. přenesená",J1076,0)</f>
        <v>0</v>
      </c>
      <c r="BI1076" s="254">
        <f>IF(N1076="nulová",J1076,0)</f>
        <v>0</v>
      </c>
      <c r="BJ1076" s="18" t="s">
        <v>84</v>
      </c>
      <c r="BK1076" s="254">
        <f>ROUND(I1076*H1076,2)</f>
        <v>0</v>
      </c>
      <c r="BL1076" s="18" t="s">
        <v>344</v>
      </c>
      <c r="BM1076" s="253" t="s">
        <v>1441</v>
      </c>
    </row>
    <row r="1077" s="2" customFormat="1">
      <c r="A1077" s="39"/>
      <c r="B1077" s="40"/>
      <c r="C1077" s="41"/>
      <c r="D1077" s="257" t="s">
        <v>863</v>
      </c>
      <c r="E1077" s="41"/>
      <c r="F1077" s="308" t="s">
        <v>1397</v>
      </c>
      <c r="G1077" s="41"/>
      <c r="H1077" s="41"/>
      <c r="I1077" s="211"/>
      <c r="J1077" s="41"/>
      <c r="K1077" s="41"/>
      <c r="L1077" s="45"/>
      <c r="M1077" s="309"/>
      <c r="N1077" s="310"/>
      <c r="O1077" s="92"/>
      <c r="P1077" s="92"/>
      <c r="Q1077" s="92"/>
      <c r="R1077" s="92"/>
      <c r="S1077" s="92"/>
      <c r="T1077" s="93"/>
      <c r="U1077" s="39"/>
      <c r="V1077" s="39"/>
      <c r="W1077" s="39"/>
      <c r="X1077" s="39"/>
      <c r="Y1077" s="39"/>
      <c r="Z1077" s="39"/>
      <c r="AA1077" s="39"/>
      <c r="AB1077" s="39"/>
      <c r="AC1077" s="39"/>
      <c r="AD1077" s="39"/>
      <c r="AE1077" s="39"/>
      <c r="AT1077" s="18" t="s">
        <v>863</v>
      </c>
      <c r="AU1077" s="18" t="s">
        <v>86</v>
      </c>
    </row>
    <row r="1078" s="14" customFormat="1">
      <c r="A1078" s="14"/>
      <c r="B1078" s="266"/>
      <c r="C1078" s="267"/>
      <c r="D1078" s="257" t="s">
        <v>260</v>
      </c>
      <c r="E1078" s="268" t="s">
        <v>1</v>
      </c>
      <c r="F1078" s="269" t="s">
        <v>739</v>
      </c>
      <c r="G1078" s="267"/>
      <c r="H1078" s="270">
        <v>6</v>
      </c>
      <c r="I1078" s="271"/>
      <c r="J1078" s="267"/>
      <c r="K1078" s="267"/>
      <c r="L1078" s="272"/>
      <c r="M1078" s="273"/>
      <c r="N1078" s="274"/>
      <c r="O1078" s="274"/>
      <c r="P1078" s="274"/>
      <c r="Q1078" s="274"/>
      <c r="R1078" s="274"/>
      <c r="S1078" s="274"/>
      <c r="T1078" s="275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76" t="s">
        <v>260</v>
      </c>
      <c r="AU1078" s="276" t="s">
        <v>86</v>
      </c>
      <c r="AV1078" s="14" t="s">
        <v>86</v>
      </c>
      <c r="AW1078" s="14" t="s">
        <v>31</v>
      </c>
      <c r="AX1078" s="14" t="s">
        <v>76</v>
      </c>
      <c r="AY1078" s="276" t="s">
        <v>251</v>
      </c>
    </row>
    <row r="1079" s="2" customFormat="1" ht="14.4" customHeight="1">
      <c r="A1079" s="39"/>
      <c r="B1079" s="40"/>
      <c r="C1079" s="243" t="s">
        <v>1442</v>
      </c>
      <c r="D1079" s="243" t="s">
        <v>253</v>
      </c>
      <c r="E1079" s="244" t="s">
        <v>1443</v>
      </c>
      <c r="F1079" s="245" t="s">
        <v>1444</v>
      </c>
      <c r="G1079" s="246" t="s">
        <v>369</v>
      </c>
      <c r="H1079" s="247">
        <v>4</v>
      </c>
      <c r="I1079" s="248"/>
      <c r="J1079" s="247">
        <f>ROUND(I1079*H1079,2)</f>
        <v>0</v>
      </c>
      <c r="K1079" s="245" t="s">
        <v>257</v>
      </c>
      <c r="L1079" s="45"/>
      <c r="M1079" s="249" t="s">
        <v>1</v>
      </c>
      <c r="N1079" s="250" t="s">
        <v>41</v>
      </c>
      <c r="O1079" s="92"/>
      <c r="P1079" s="251">
        <f>O1079*H1079</f>
        <v>0</v>
      </c>
      <c r="Q1079" s="251">
        <v>0</v>
      </c>
      <c r="R1079" s="251">
        <f>Q1079*H1079</f>
        <v>0</v>
      </c>
      <c r="S1079" s="251">
        <v>0</v>
      </c>
      <c r="T1079" s="252">
        <f>S1079*H1079</f>
        <v>0</v>
      </c>
      <c r="U1079" s="39"/>
      <c r="V1079" s="39"/>
      <c r="W1079" s="39"/>
      <c r="X1079" s="39"/>
      <c r="Y1079" s="39"/>
      <c r="Z1079" s="39"/>
      <c r="AA1079" s="39"/>
      <c r="AB1079" s="39"/>
      <c r="AC1079" s="39"/>
      <c r="AD1079" s="39"/>
      <c r="AE1079" s="39"/>
      <c r="AR1079" s="253" t="s">
        <v>344</v>
      </c>
      <c r="AT1079" s="253" t="s">
        <v>253</v>
      </c>
      <c r="AU1079" s="253" t="s">
        <v>86</v>
      </c>
      <c r="AY1079" s="18" t="s">
        <v>251</v>
      </c>
      <c r="BE1079" s="254">
        <f>IF(N1079="základní",J1079,0)</f>
        <v>0</v>
      </c>
      <c r="BF1079" s="254">
        <f>IF(N1079="snížená",J1079,0)</f>
        <v>0</v>
      </c>
      <c r="BG1079" s="254">
        <f>IF(N1079="zákl. přenesená",J1079,0)</f>
        <v>0</v>
      </c>
      <c r="BH1079" s="254">
        <f>IF(N1079="sníž. přenesená",J1079,0)</f>
        <v>0</v>
      </c>
      <c r="BI1079" s="254">
        <f>IF(N1079="nulová",J1079,0)</f>
        <v>0</v>
      </c>
      <c r="BJ1079" s="18" t="s">
        <v>84</v>
      </c>
      <c r="BK1079" s="254">
        <f>ROUND(I1079*H1079,2)</f>
        <v>0</v>
      </c>
      <c r="BL1079" s="18" t="s">
        <v>344</v>
      </c>
      <c r="BM1079" s="253" t="s">
        <v>1445</v>
      </c>
    </row>
    <row r="1080" s="13" customFormat="1">
      <c r="A1080" s="13"/>
      <c r="B1080" s="255"/>
      <c r="C1080" s="256"/>
      <c r="D1080" s="257" t="s">
        <v>260</v>
      </c>
      <c r="E1080" s="258" t="s">
        <v>1</v>
      </c>
      <c r="F1080" s="259" t="s">
        <v>737</v>
      </c>
      <c r="G1080" s="256"/>
      <c r="H1080" s="258" t="s">
        <v>1</v>
      </c>
      <c r="I1080" s="260"/>
      <c r="J1080" s="256"/>
      <c r="K1080" s="256"/>
      <c r="L1080" s="261"/>
      <c r="M1080" s="262"/>
      <c r="N1080" s="263"/>
      <c r="O1080" s="263"/>
      <c r="P1080" s="263"/>
      <c r="Q1080" s="263"/>
      <c r="R1080" s="263"/>
      <c r="S1080" s="263"/>
      <c r="T1080" s="264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65" t="s">
        <v>260</v>
      </c>
      <c r="AU1080" s="265" t="s">
        <v>86</v>
      </c>
      <c r="AV1080" s="13" t="s">
        <v>84</v>
      </c>
      <c r="AW1080" s="13" t="s">
        <v>31</v>
      </c>
      <c r="AX1080" s="13" t="s">
        <v>76</v>
      </c>
      <c r="AY1080" s="265" t="s">
        <v>251</v>
      </c>
    </row>
    <row r="1081" s="14" customFormat="1">
      <c r="A1081" s="14"/>
      <c r="B1081" s="266"/>
      <c r="C1081" s="267"/>
      <c r="D1081" s="257" t="s">
        <v>260</v>
      </c>
      <c r="E1081" s="268" t="s">
        <v>1</v>
      </c>
      <c r="F1081" s="269" t="s">
        <v>740</v>
      </c>
      <c r="G1081" s="267"/>
      <c r="H1081" s="270">
        <v>1</v>
      </c>
      <c r="I1081" s="271"/>
      <c r="J1081" s="267"/>
      <c r="K1081" s="267"/>
      <c r="L1081" s="272"/>
      <c r="M1081" s="273"/>
      <c r="N1081" s="274"/>
      <c r="O1081" s="274"/>
      <c r="P1081" s="274"/>
      <c r="Q1081" s="274"/>
      <c r="R1081" s="274"/>
      <c r="S1081" s="274"/>
      <c r="T1081" s="275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76" t="s">
        <v>260</v>
      </c>
      <c r="AU1081" s="276" t="s">
        <v>86</v>
      </c>
      <c r="AV1081" s="14" t="s">
        <v>86</v>
      </c>
      <c r="AW1081" s="14" t="s">
        <v>31</v>
      </c>
      <c r="AX1081" s="14" t="s">
        <v>76</v>
      </c>
      <c r="AY1081" s="276" t="s">
        <v>251</v>
      </c>
    </row>
    <row r="1082" s="14" customFormat="1">
      <c r="A1082" s="14"/>
      <c r="B1082" s="266"/>
      <c r="C1082" s="267"/>
      <c r="D1082" s="257" t="s">
        <v>260</v>
      </c>
      <c r="E1082" s="268" t="s">
        <v>1</v>
      </c>
      <c r="F1082" s="269" t="s">
        <v>741</v>
      </c>
      <c r="G1082" s="267"/>
      <c r="H1082" s="270">
        <v>3</v>
      </c>
      <c r="I1082" s="271"/>
      <c r="J1082" s="267"/>
      <c r="K1082" s="267"/>
      <c r="L1082" s="272"/>
      <c r="M1082" s="273"/>
      <c r="N1082" s="274"/>
      <c r="O1082" s="274"/>
      <c r="P1082" s="274"/>
      <c r="Q1082" s="274"/>
      <c r="R1082" s="274"/>
      <c r="S1082" s="274"/>
      <c r="T1082" s="275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76" t="s">
        <v>260</v>
      </c>
      <c r="AU1082" s="276" t="s">
        <v>86</v>
      </c>
      <c r="AV1082" s="14" t="s">
        <v>86</v>
      </c>
      <c r="AW1082" s="14" t="s">
        <v>31</v>
      </c>
      <c r="AX1082" s="14" t="s">
        <v>76</v>
      </c>
      <c r="AY1082" s="276" t="s">
        <v>251</v>
      </c>
    </row>
    <row r="1083" s="2" customFormat="1" ht="19.8" customHeight="1">
      <c r="A1083" s="39"/>
      <c r="B1083" s="40"/>
      <c r="C1083" s="288" t="s">
        <v>1446</v>
      </c>
      <c r="D1083" s="288" t="s">
        <v>295</v>
      </c>
      <c r="E1083" s="289" t="s">
        <v>1447</v>
      </c>
      <c r="F1083" s="290" t="s">
        <v>1448</v>
      </c>
      <c r="G1083" s="291" t="s">
        <v>369</v>
      </c>
      <c r="H1083" s="292">
        <v>3</v>
      </c>
      <c r="I1083" s="293"/>
      <c r="J1083" s="292">
        <f>ROUND(I1083*H1083,2)</f>
        <v>0</v>
      </c>
      <c r="K1083" s="290" t="s">
        <v>1</v>
      </c>
      <c r="L1083" s="294"/>
      <c r="M1083" s="295" t="s">
        <v>1</v>
      </c>
      <c r="N1083" s="296" t="s">
        <v>41</v>
      </c>
      <c r="O1083" s="92"/>
      <c r="P1083" s="251">
        <f>O1083*H1083</f>
        <v>0</v>
      </c>
      <c r="Q1083" s="251">
        <v>0.024299999999999999</v>
      </c>
      <c r="R1083" s="251">
        <f>Q1083*H1083</f>
        <v>0.072899999999999993</v>
      </c>
      <c r="S1083" s="251">
        <v>0</v>
      </c>
      <c r="T1083" s="252">
        <f>S1083*H1083</f>
        <v>0</v>
      </c>
      <c r="U1083" s="39"/>
      <c r="V1083" s="39"/>
      <c r="W1083" s="39"/>
      <c r="X1083" s="39"/>
      <c r="Y1083" s="39"/>
      <c r="Z1083" s="39"/>
      <c r="AA1083" s="39"/>
      <c r="AB1083" s="39"/>
      <c r="AC1083" s="39"/>
      <c r="AD1083" s="39"/>
      <c r="AE1083" s="39"/>
      <c r="AR1083" s="253" t="s">
        <v>447</v>
      </c>
      <c r="AT1083" s="253" t="s">
        <v>295</v>
      </c>
      <c r="AU1083" s="253" t="s">
        <v>86</v>
      </c>
      <c r="AY1083" s="18" t="s">
        <v>251</v>
      </c>
      <c r="BE1083" s="254">
        <f>IF(N1083="základní",J1083,0)</f>
        <v>0</v>
      </c>
      <c r="BF1083" s="254">
        <f>IF(N1083="snížená",J1083,0)</f>
        <v>0</v>
      </c>
      <c r="BG1083" s="254">
        <f>IF(N1083="zákl. přenesená",J1083,0)</f>
        <v>0</v>
      </c>
      <c r="BH1083" s="254">
        <f>IF(N1083="sníž. přenesená",J1083,0)</f>
        <v>0</v>
      </c>
      <c r="BI1083" s="254">
        <f>IF(N1083="nulová",J1083,0)</f>
        <v>0</v>
      </c>
      <c r="BJ1083" s="18" t="s">
        <v>84</v>
      </c>
      <c r="BK1083" s="254">
        <f>ROUND(I1083*H1083,2)</f>
        <v>0</v>
      </c>
      <c r="BL1083" s="18" t="s">
        <v>344</v>
      </c>
      <c r="BM1083" s="253" t="s">
        <v>1449</v>
      </c>
    </row>
    <row r="1084" s="2" customFormat="1">
      <c r="A1084" s="39"/>
      <c r="B1084" s="40"/>
      <c r="C1084" s="41"/>
      <c r="D1084" s="257" t="s">
        <v>863</v>
      </c>
      <c r="E1084" s="41"/>
      <c r="F1084" s="308" t="s">
        <v>1397</v>
      </c>
      <c r="G1084" s="41"/>
      <c r="H1084" s="41"/>
      <c r="I1084" s="211"/>
      <c r="J1084" s="41"/>
      <c r="K1084" s="41"/>
      <c r="L1084" s="45"/>
      <c r="M1084" s="309"/>
      <c r="N1084" s="310"/>
      <c r="O1084" s="92"/>
      <c r="P1084" s="92"/>
      <c r="Q1084" s="92"/>
      <c r="R1084" s="92"/>
      <c r="S1084" s="92"/>
      <c r="T1084" s="93"/>
      <c r="U1084" s="39"/>
      <c r="V1084" s="39"/>
      <c r="W1084" s="39"/>
      <c r="X1084" s="39"/>
      <c r="Y1084" s="39"/>
      <c r="Z1084" s="39"/>
      <c r="AA1084" s="39"/>
      <c r="AB1084" s="39"/>
      <c r="AC1084" s="39"/>
      <c r="AD1084" s="39"/>
      <c r="AE1084" s="39"/>
      <c r="AT1084" s="18" t="s">
        <v>863</v>
      </c>
      <c r="AU1084" s="18" t="s">
        <v>86</v>
      </c>
    </row>
    <row r="1085" s="13" customFormat="1">
      <c r="A1085" s="13"/>
      <c r="B1085" s="255"/>
      <c r="C1085" s="256"/>
      <c r="D1085" s="257" t="s">
        <v>260</v>
      </c>
      <c r="E1085" s="258" t="s">
        <v>1</v>
      </c>
      <c r="F1085" s="259" t="s">
        <v>737</v>
      </c>
      <c r="G1085" s="256"/>
      <c r="H1085" s="258" t="s">
        <v>1</v>
      </c>
      <c r="I1085" s="260"/>
      <c r="J1085" s="256"/>
      <c r="K1085" s="256"/>
      <c r="L1085" s="261"/>
      <c r="M1085" s="262"/>
      <c r="N1085" s="263"/>
      <c r="O1085" s="263"/>
      <c r="P1085" s="263"/>
      <c r="Q1085" s="263"/>
      <c r="R1085" s="263"/>
      <c r="S1085" s="263"/>
      <c r="T1085" s="264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65" t="s">
        <v>260</v>
      </c>
      <c r="AU1085" s="265" t="s">
        <v>86</v>
      </c>
      <c r="AV1085" s="13" t="s">
        <v>84</v>
      </c>
      <c r="AW1085" s="13" t="s">
        <v>31</v>
      </c>
      <c r="AX1085" s="13" t="s">
        <v>76</v>
      </c>
      <c r="AY1085" s="265" t="s">
        <v>251</v>
      </c>
    </row>
    <row r="1086" s="14" customFormat="1">
      <c r="A1086" s="14"/>
      <c r="B1086" s="266"/>
      <c r="C1086" s="267"/>
      <c r="D1086" s="257" t="s">
        <v>260</v>
      </c>
      <c r="E1086" s="268" t="s">
        <v>1</v>
      </c>
      <c r="F1086" s="269" t="s">
        <v>741</v>
      </c>
      <c r="G1086" s="267"/>
      <c r="H1086" s="270">
        <v>3</v>
      </c>
      <c r="I1086" s="271"/>
      <c r="J1086" s="267"/>
      <c r="K1086" s="267"/>
      <c r="L1086" s="272"/>
      <c r="M1086" s="273"/>
      <c r="N1086" s="274"/>
      <c r="O1086" s="274"/>
      <c r="P1086" s="274"/>
      <c r="Q1086" s="274"/>
      <c r="R1086" s="274"/>
      <c r="S1086" s="274"/>
      <c r="T1086" s="275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76" t="s">
        <v>260</v>
      </c>
      <c r="AU1086" s="276" t="s">
        <v>86</v>
      </c>
      <c r="AV1086" s="14" t="s">
        <v>86</v>
      </c>
      <c r="AW1086" s="14" t="s">
        <v>31</v>
      </c>
      <c r="AX1086" s="14" t="s">
        <v>76</v>
      </c>
      <c r="AY1086" s="276" t="s">
        <v>251</v>
      </c>
    </row>
    <row r="1087" s="2" customFormat="1" ht="22.2" customHeight="1">
      <c r="A1087" s="39"/>
      <c r="B1087" s="40"/>
      <c r="C1087" s="288" t="s">
        <v>1450</v>
      </c>
      <c r="D1087" s="288" t="s">
        <v>295</v>
      </c>
      <c r="E1087" s="289" t="s">
        <v>1451</v>
      </c>
      <c r="F1087" s="290" t="s">
        <v>1452</v>
      </c>
      <c r="G1087" s="291" t="s">
        <v>1453</v>
      </c>
      <c r="H1087" s="292">
        <v>1</v>
      </c>
      <c r="I1087" s="293"/>
      <c r="J1087" s="292">
        <f>ROUND(I1087*H1087,2)</f>
        <v>0</v>
      </c>
      <c r="K1087" s="290" t="s">
        <v>1</v>
      </c>
      <c r="L1087" s="294"/>
      <c r="M1087" s="295" t="s">
        <v>1</v>
      </c>
      <c r="N1087" s="296" t="s">
        <v>41</v>
      </c>
      <c r="O1087" s="92"/>
      <c r="P1087" s="251">
        <f>O1087*H1087</f>
        <v>0</v>
      </c>
      <c r="Q1087" s="251">
        <v>0</v>
      </c>
      <c r="R1087" s="251">
        <f>Q1087*H1087</f>
        <v>0</v>
      </c>
      <c r="S1087" s="251">
        <v>0</v>
      </c>
      <c r="T1087" s="252">
        <f>S1087*H1087</f>
        <v>0</v>
      </c>
      <c r="U1087" s="39"/>
      <c r="V1087" s="39"/>
      <c r="W1087" s="39"/>
      <c r="X1087" s="39"/>
      <c r="Y1087" s="39"/>
      <c r="Z1087" s="39"/>
      <c r="AA1087" s="39"/>
      <c r="AB1087" s="39"/>
      <c r="AC1087" s="39"/>
      <c r="AD1087" s="39"/>
      <c r="AE1087" s="39"/>
      <c r="AR1087" s="253" t="s">
        <v>447</v>
      </c>
      <c r="AT1087" s="253" t="s">
        <v>295</v>
      </c>
      <c r="AU1087" s="253" t="s">
        <v>86</v>
      </c>
      <c r="AY1087" s="18" t="s">
        <v>251</v>
      </c>
      <c r="BE1087" s="254">
        <f>IF(N1087="základní",J1087,0)</f>
        <v>0</v>
      </c>
      <c r="BF1087" s="254">
        <f>IF(N1087="snížená",J1087,0)</f>
        <v>0</v>
      </c>
      <c r="BG1087" s="254">
        <f>IF(N1087="zákl. přenesená",J1087,0)</f>
        <v>0</v>
      </c>
      <c r="BH1087" s="254">
        <f>IF(N1087="sníž. přenesená",J1087,0)</f>
        <v>0</v>
      </c>
      <c r="BI1087" s="254">
        <f>IF(N1087="nulová",J1087,0)</f>
        <v>0</v>
      </c>
      <c r="BJ1087" s="18" t="s">
        <v>84</v>
      </c>
      <c r="BK1087" s="254">
        <f>ROUND(I1087*H1087,2)</f>
        <v>0</v>
      </c>
      <c r="BL1087" s="18" t="s">
        <v>344</v>
      </c>
      <c r="BM1087" s="253" t="s">
        <v>1454</v>
      </c>
    </row>
    <row r="1088" s="2" customFormat="1">
      <c r="A1088" s="39"/>
      <c r="B1088" s="40"/>
      <c r="C1088" s="41"/>
      <c r="D1088" s="257" t="s">
        <v>863</v>
      </c>
      <c r="E1088" s="41"/>
      <c r="F1088" s="308" t="s">
        <v>1455</v>
      </c>
      <c r="G1088" s="41"/>
      <c r="H1088" s="41"/>
      <c r="I1088" s="211"/>
      <c r="J1088" s="41"/>
      <c r="K1088" s="41"/>
      <c r="L1088" s="45"/>
      <c r="M1088" s="309"/>
      <c r="N1088" s="310"/>
      <c r="O1088" s="92"/>
      <c r="P1088" s="92"/>
      <c r="Q1088" s="92"/>
      <c r="R1088" s="92"/>
      <c r="S1088" s="92"/>
      <c r="T1088" s="93"/>
      <c r="U1088" s="39"/>
      <c r="V1088" s="39"/>
      <c r="W1088" s="39"/>
      <c r="X1088" s="39"/>
      <c r="Y1088" s="39"/>
      <c r="Z1088" s="39"/>
      <c r="AA1088" s="39"/>
      <c r="AB1088" s="39"/>
      <c r="AC1088" s="39"/>
      <c r="AD1088" s="39"/>
      <c r="AE1088" s="39"/>
      <c r="AT1088" s="18" t="s">
        <v>863</v>
      </c>
      <c r="AU1088" s="18" t="s">
        <v>86</v>
      </c>
    </row>
    <row r="1089" s="13" customFormat="1">
      <c r="A1089" s="13"/>
      <c r="B1089" s="255"/>
      <c r="C1089" s="256"/>
      <c r="D1089" s="257" t="s">
        <v>260</v>
      </c>
      <c r="E1089" s="258" t="s">
        <v>1</v>
      </c>
      <c r="F1089" s="259" t="s">
        <v>737</v>
      </c>
      <c r="G1089" s="256"/>
      <c r="H1089" s="258" t="s">
        <v>1</v>
      </c>
      <c r="I1089" s="260"/>
      <c r="J1089" s="256"/>
      <c r="K1089" s="256"/>
      <c r="L1089" s="261"/>
      <c r="M1089" s="262"/>
      <c r="N1089" s="263"/>
      <c r="O1089" s="263"/>
      <c r="P1089" s="263"/>
      <c r="Q1089" s="263"/>
      <c r="R1089" s="263"/>
      <c r="S1089" s="263"/>
      <c r="T1089" s="264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65" t="s">
        <v>260</v>
      </c>
      <c r="AU1089" s="265" t="s">
        <v>86</v>
      </c>
      <c r="AV1089" s="13" t="s">
        <v>84</v>
      </c>
      <c r="AW1089" s="13" t="s">
        <v>31</v>
      </c>
      <c r="AX1089" s="13" t="s">
        <v>76</v>
      </c>
      <c r="AY1089" s="265" t="s">
        <v>251</v>
      </c>
    </row>
    <row r="1090" s="14" customFormat="1">
      <c r="A1090" s="14"/>
      <c r="B1090" s="266"/>
      <c r="C1090" s="267"/>
      <c r="D1090" s="257" t="s">
        <v>260</v>
      </c>
      <c r="E1090" s="268" t="s">
        <v>1</v>
      </c>
      <c r="F1090" s="269" t="s">
        <v>740</v>
      </c>
      <c r="G1090" s="267"/>
      <c r="H1090" s="270">
        <v>1</v>
      </c>
      <c r="I1090" s="271"/>
      <c r="J1090" s="267"/>
      <c r="K1090" s="267"/>
      <c r="L1090" s="272"/>
      <c r="M1090" s="273"/>
      <c r="N1090" s="274"/>
      <c r="O1090" s="274"/>
      <c r="P1090" s="274"/>
      <c r="Q1090" s="274"/>
      <c r="R1090" s="274"/>
      <c r="S1090" s="274"/>
      <c r="T1090" s="275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76" t="s">
        <v>260</v>
      </c>
      <c r="AU1090" s="276" t="s">
        <v>86</v>
      </c>
      <c r="AV1090" s="14" t="s">
        <v>86</v>
      </c>
      <c r="AW1090" s="14" t="s">
        <v>31</v>
      </c>
      <c r="AX1090" s="14" t="s">
        <v>76</v>
      </c>
      <c r="AY1090" s="276" t="s">
        <v>251</v>
      </c>
    </row>
    <row r="1091" s="2" customFormat="1" ht="14.4" customHeight="1">
      <c r="A1091" s="39"/>
      <c r="B1091" s="40"/>
      <c r="C1091" s="243" t="s">
        <v>1456</v>
      </c>
      <c r="D1091" s="243" t="s">
        <v>253</v>
      </c>
      <c r="E1091" s="244" t="s">
        <v>1457</v>
      </c>
      <c r="F1091" s="245" t="s">
        <v>1458</v>
      </c>
      <c r="G1091" s="246" t="s">
        <v>369</v>
      </c>
      <c r="H1091" s="247">
        <v>10</v>
      </c>
      <c r="I1091" s="248"/>
      <c r="J1091" s="247">
        <f>ROUND(I1091*H1091,2)</f>
        <v>0</v>
      </c>
      <c r="K1091" s="245" t="s">
        <v>257</v>
      </c>
      <c r="L1091" s="45"/>
      <c r="M1091" s="249" t="s">
        <v>1</v>
      </c>
      <c r="N1091" s="250" t="s">
        <v>41</v>
      </c>
      <c r="O1091" s="92"/>
      <c r="P1091" s="251">
        <f>O1091*H1091</f>
        <v>0</v>
      </c>
      <c r="Q1091" s="251">
        <v>0</v>
      </c>
      <c r="R1091" s="251">
        <f>Q1091*H1091</f>
        <v>0</v>
      </c>
      <c r="S1091" s="251">
        <v>0</v>
      </c>
      <c r="T1091" s="252">
        <f>S1091*H1091</f>
        <v>0</v>
      </c>
      <c r="U1091" s="39"/>
      <c r="V1091" s="39"/>
      <c r="W1091" s="39"/>
      <c r="X1091" s="39"/>
      <c r="Y1091" s="39"/>
      <c r="Z1091" s="39"/>
      <c r="AA1091" s="39"/>
      <c r="AB1091" s="39"/>
      <c r="AC1091" s="39"/>
      <c r="AD1091" s="39"/>
      <c r="AE1091" s="39"/>
      <c r="AR1091" s="253" t="s">
        <v>344</v>
      </c>
      <c r="AT1091" s="253" t="s">
        <v>253</v>
      </c>
      <c r="AU1091" s="253" t="s">
        <v>86</v>
      </c>
      <c r="AY1091" s="18" t="s">
        <v>251</v>
      </c>
      <c r="BE1091" s="254">
        <f>IF(N1091="základní",J1091,0)</f>
        <v>0</v>
      </c>
      <c r="BF1091" s="254">
        <f>IF(N1091="snížená",J1091,0)</f>
        <v>0</v>
      </c>
      <c r="BG1091" s="254">
        <f>IF(N1091="zákl. přenesená",J1091,0)</f>
        <v>0</v>
      </c>
      <c r="BH1091" s="254">
        <f>IF(N1091="sníž. přenesená",J1091,0)</f>
        <v>0</v>
      </c>
      <c r="BI1091" s="254">
        <f>IF(N1091="nulová",J1091,0)</f>
        <v>0</v>
      </c>
      <c r="BJ1091" s="18" t="s">
        <v>84</v>
      </c>
      <c r="BK1091" s="254">
        <f>ROUND(I1091*H1091,2)</f>
        <v>0</v>
      </c>
      <c r="BL1091" s="18" t="s">
        <v>344</v>
      </c>
      <c r="BM1091" s="253" t="s">
        <v>1459</v>
      </c>
    </row>
    <row r="1092" s="13" customFormat="1">
      <c r="A1092" s="13"/>
      <c r="B1092" s="255"/>
      <c r="C1092" s="256"/>
      <c r="D1092" s="257" t="s">
        <v>260</v>
      </c>
      <c r="E1092" s="258" t="s">
        <v>1</v>
      </c>
      <c r="F1092" s="259" t="s">
        <v>737</v>
      </c>
      <c r="G1092" s="256"/>
      <c r="H1092" s="258" t="s">
        <v>1</v>
      </c>
      <c r="I1092" s="260"/>
      <c r="J1092" s="256"/>
      <c r="K1092" s="256"/>
      <c r="L1092" s="261"/>
      <c r="M1092" s="262"/>
      <c r="N1092" s="263"/>
      <c r="O1092" s="263"/>
      <c r="P1092" s="263"/>
      <c r="Q1092" s="263"/>
      <c r="R1092" s="263"/>
      <c r="S1092" s="263"/>
      <c r="T1092" s="264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65" t="s">
        <v>260</v>
      </c>
      <c r="AU1092" s="265" t="s">
        <v>86</v>
      </c>
      <c r="AV1092" s="13" t="s">
        <v>84</v>
      </c>
      <c r="AW1092" s="13" t="s">
        <v>31</v>
      </c>
      <c r="AX1092" s="13" t="s">
        <v>76</v>
      </c>
      <c r="AY1092" s="265" t="s">
        <v>251</v>
      </c>
    </row>
    <row r="1093" s="14" customFormat="1">
      <c r="A1093" s="14"/>
      <c r="B1093" s="266"/>
      <c r="C1093" s="267"/>
      <c r="D1093" s="257" t="s">
        <v>260</v>
      </c>
      <c r="E1093" s="268" t="s">
        <v>1</v>
      </c>
      <c r="F1093" s="269" t="s">
        <v>755</v>
      </c>
      <c r="G1093" s="267"/>
      <c r="H1093" s="270">
        <v>8</v>
      </c>
      <c r="I1093" s="271"/>
      <c r="J1093" s="267"/>
      <c r="K1093" s="267"/>
      <c r="L1093" s="272"/>
      <c r="M1093" s="273"/>
      <c r="N1093" s="274"/>
      <c r="O1093" s="274"/>
      <c r="P1093" s="274"/>
      <c r="Q1093" s="274"/>
      <c r="R1093" s="274"/>
      <c r="S1093" s="274"/>
      <c r="T1093" s="275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76" t="s">
        <v>260</v>
      </c>
      <c r="AU1093" s="276" t="s">
        <v>86</v>
      </c>
      <c r="AV1093" s="14" t="s">
        <v>86</v>
      </c>
      <c r="AW1093" s="14" t="s">
        <v>31</v>
      </c>
      <c r="AX1093" s="14" t="s">
        <v>76</v>
      </c>
      <c r="AY1093" s="276" t="s">
        <v>251</v>
      </c>
    </row>
    <row r="1094" s="14" customFormat="1">
      <c r="A1094" s="14"/>
      <c r="B1094" s="266"/>
      <c r="C1094" s="267"/>
      <c r="D1094" s="257" t="s">
        <v>260</v>
      </c>
      <c r="E1094" s="268" t="s">
        <v>1</v>
      </c>
      <c r="F1094" s="269" t="s">
        <v>756</v>
      </c>
      <c r="G1094" s="267"/>
      <c r="H1094" s="270">
        <v>1</v>
      </c>
      <c r="I1094" s="271"/>
      <c r="J1094" s="267"/>
      <c r="K1094" s="267"/>
      <c r="L1094" s="272"/>
      <c r="M1094" s="273"/>
      <c r="N1094" s="274"/>
      <c r="O1094" s="274"/>
      <c r="P1094" s="274"/>
      <c r="Q1094" s="274"/>
      <c r="R1094" s="274"/>
      <c r="S1094" s="274"/>
      <c r="T1094" s="275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76" t="s">
        <v>260</v>
      </c>
      <c r="AU1094" s="276" t="s">
        <v>86</v>
      </c>
      <c r="AV1094" s="14" t="s">
        <v>86</v>
      </c>
      <c r="AW1094" s="14" t="s">
        <v>31</v>
      </c>
      <c r="AX1094" s="14" t="s">
        <v>76</v>
      </c>
      <c r="AY1094" s="276" t="s">
        <v>251</v>
      </c>
    </row>
    <row r="1095" s="14" customFormat="1">
      <c r="A1095" s="14"/>
      <c r="B1095" s="266"/>
      <c r="C1095" s="267"/>
      <c r="D1095" s="257" t="s">
        <v>260</v>
      </c>
      <c r="E1095" s="268" t="s">
        <v>1</v>
      </c>
      <c r="F1095" s="269" t="s">
        <v>757</v>
      </c>
      <c r="G1095" s="267"/>
      <c r="H1095" s="270">
        <v>1</v>
      </c>
      <c r="I1095" s="271"/>
      <c r="J1095" s="267"/>
      <c r="K1095" s="267"/>
      <c r="L1095" s="272"/>
      <c r="M1095" s="273"/>
      <c r="N1095" s="274"/>
      <c r="O1095" s="274"/>
      <c r="P1095" s="274"/>
      <c r="Q1095" s="274"/>
      <c r="R1095" s="274"/>
      <c r="S1095" s="274"/>
      <c r="T1095" s="275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76" t="s">
        <v>260</v>
      </c>
      <c r="AU1095" s="276" t="s">
        <v>86</v>
      </c>
      <c r="AV1095" s="14" t="s">
        <v>86</v>
      </c>
      <c r="AW1095" s="14" t="s">
        <v>31</v>
      </c>
      <c r="AX1095" s="14" t="s">
        <v>76</v>
      </c>
      <c r="AY1095" s="276" t="s">
        <v>251</v>
      </c>
    </row>
    <row r="1096" s="2" customFormat="1" ht="19.8" customHeight="1">
      <c r="A1096" s="39"/>
      <c r="B1096" s="40"/>
      <c r="C1096" s="288" t="s">
        <v>1460</v>
      </c>
      <c r="D1096" s="288" t="s">
        <v>295</v>
      </c>
      <c r="E1096" s="289" t="s">
        <v>1461</v>
      </c>
      <c r="F1096" s="290" t="s">
        <v>1462</v>
      </c>
      <c r="G1096" s="291" t="s">
        <v>369</v>
      </c>
      <c r="H1096" s="292">
        <v>7</v>
      </c>
      <c r="I1096" s="293"/>
      <c r="J1096" s="292">
        <f>ROUND(I1096*H1096,2)</f>
        <v>0</v>
      </c>
      <c r="K1096" s="290" t="s">
        <v>257</v>
      </c>
      <c r="L1096" s="294"/>
      <c r="M1096" s="295" t="s">
        <v>1</v>
      </c>
      <c r="N1096" s="296" t="s">
        <v>41</v>
      </c>
      <c r="O1096" s="92"/>
      <c r="P1096" s="251">
        <f>O1096*H1096</f>
        <v>0</v>
      </c>
      <c r="Q1096" s="251">
        <v>0.047559999999999998</v>
      </c>
      <c r="R1096" s="251">
        <f>Q1096*H1096</f>
        <v>0.33291999999999999</v>
      </c>
      <c r="S1096" s="251">
        <v>0</v>
      </c>
      <c r="T1096" s="252">
        <f>S1096*H1096</f>
        <v>0</v>
      </c>
      <c r="U1096" s="39"/>
      <c r="V1096" s="39"/>
      <c r="W1096" s="39"/>
      <c r="X1096" s="39"/>
      <c r="Y1096" s="39"/>
      <c r="Z1096" s="39"/>
      <c r="AA1096" s="39"/>
      <c r="AB1096" s="39"/>
      <c r="AC1096" s="39"/>
      <c r="AD1096" s="39"/>
      <c r="AE1096" s="39"/>
      <c r="AR1096" s="253" t="s">
        <v>447</v>
      </c>
      <c r="AT1096" s="253" t="s">
        <v>295</v>
      </c>
      <c r="AU1096" s="253" t="s">
        <v>86</v>
      </c>
      <c r="AY1096" s="18" t="s">
        <v>251</v>
      </c>
      <c r="BE1096" s="254">
        <f>IF(N1096="základní",J1096,0)</f>
        <v>0</v>
      </c>
      <c r="BF1096" s="254">
        <f>IF(N1096="snížená",J1096,0)</f>
        <v>0</v>
      </c>
      <c r="BG1096" s="254">
        <f>IF(N1096="zákl. přenesená",J1096,0)</f>
        <v>0</v>
      </c>
      <c r="BH1096" s="254">
        <f>IF(N1096="sníž. přenesená",J1096,0)</f>
        <v>0</v>
      </c>
      <c r="BI1096" s="254">
        <f>IF(N1096="nulová",J1096,0)</f>
        <v>0</v>
      </c>
      <c r="BJ1096" s="18" t="s">
        <v>84</v>
      </c>
      <c r="BK1096" s="254">
        <f>ROUND(I1096*H1096,2)</f>
        <v>0</v>
      </c>
      <c r="BL1096" s="18" t="s">
        <v>344</v>
      </c>
      <c r="BM1096" s="253" t="s">
        <v>1463</v>
      </c>
    </row>
    <row r="1097" s="2" customFormat="1">
      <c r="A1097" s="39"/>
      <c r="B1097" s="40"/>
      <c r="C1097" s="41"/>
      <c r="D1097" s="257" t="s">
        <v>863</v>
      </c>
      <c r="E1097" s="41"/>
      <c r="F1097" s="308" t="s">
        <v>1464</v>
      </c>
      <c r="G1097" s="41"/>
      <c r="H1097" s="41"/>
      <c r="I1097" s="211"/>
      <c r="J1097" s="41"/>
      <c r="K1097" s="41"/>
      <c r="L1097" s="45"/>
      <c r="M1097" s="309"/>
      <c r="N1097" s="310"/>
      <c r="O1097" s="92"/>
      <c r="P1097" s="92"/>
      <c r="Q1097" s="92"/>
      <c r="R1097" s="92"/>
      <c r="S1097" s="92"/>
      <c r="T1097" s="93"/>
      <c r="U1097" s="39"/>
      <c r="V1097" s="39"/>
      <c r="W1097" s="39"/>
      <c r="X1097" s="39"/>
      <c r="Y1097" s="39"/>
      <c r="Z1097" s="39"/>
      <c r="AA1097" s="39"/>
      <c r="AB1097" s="39"/>
      <c r="AC1097" s="39"/>
      <c r="AD1097" s="39"/>
      <c r="AE1097" s="39"/>
      <c r="AT1097" s="18" t="s">
        <v>863</v>
      </c>
      <c r="AU1097" s="18" t="s">
        <v>86</v>
      </c>
    </row>
    <row r="1098" s="14" customFormat="1">
      <c r="A1098" s="14"/>
      <c r="B1098" s="266"/>
      <c r="C1098" s="267"/>
      <c r="D1098" s="257" t="s">
        <v>260</v>
      </c>
      <c r="E1098" s="268" t="s">
        <v>1</v>
      </c>
      <c r="F1098" s="269" t="s">
        <v>1465</v>
      </c>
      <c r="G1098" s="267"/>
      <c r="H1098" s="270">
        <v>7</v>
      </c>
      <c r="I1098" s="271"/>
      <c r="J1098" s="267"/>
      <c r="K1098" s="267"/>
      <c r="L1098" s="272"/>
      <c r="M1098" s="273"/>
      <c r="N1098" s="274"/>
      <c r="O1098" s="274"/>
      <c r="P1098" s="274"/>
      <c r="Q1098" s="274"/>
      <c r="R1098" s="274"/>
      <c r="S1098" s="274"/>
      <c r="T1098" s="275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76" t="s">
        <v>260</v>
      </c>
      <c r="AU1098" s="276" t="s">
        <v>86</v>
      </c>
      <c r="AV1098" s="14" t="s">
        <v>86</v>
      </c>
      <c r="AW1098" s="14" t="s">
        <v>31</v>
      </c>
      <c r="AX1098" s="14" t="s">
        <v>76</v>
      </c>
      <c r="AY1098" s="276" t="s">
        <v>251</v>
      </c>
    </row>
    <row r="1099" s="2" customFormat="1" ht="19.8" customHeight="1">
      <c r="A1099" s="39"/>
      <c r="B1099" s="40"/>
      <c r="C1099" s="288" t="s">
        <v>1466</v>
      </c>
      <c r="D1099" s="288" t="s">
        <v>295</v>
      </c>
      <c r="E1099" s="289" t="s">
        <v>1467</v>
      </c>
      <c r="F1099" s="290" t="s">
        <v>1468</v>
      </c>
      <c r="G1099" s="291" t="s">
        <v>369</v>
      </c>
      <c r="H1099" s="292">
        <v>1</v>
      </c>
      <c r="I1099" s="293"/>
      <c r="J1099" s="292">
        <f>ROUND(I1099*H1099,2)</f>
        <v>0</v>
      </c>
      <c r="K1099" s="290" t="s">
        <v>1</v>
      </c>
      <c r="L1099" s="294"/>
      <c r="M1099" s="295" t="s">
        <v>1</v>
      </c>
      <c r="N1099" s="296" t="s">
        <v>41</v>
      </c>
      <c r="O1099" s="92"/>
      <c r="P1099" s="251">
        <f>O1099*H1099</f>
        <v>0</v>
      </c>
      <c r="Q1099" s="251">
        <v>0.065000000000000002</v>
      </c>
      <c r="R1099" s="251">
        <f>Q1099*H1099</f>
        <v>0.065000000000000002</v>
      </c>
      <c r="S1099" s="251">
        <v>0</v>
      </c>
      <c r="T1099" s="252">
        <f>S1099*H1099</f>
        <v>0</v>
      </c>
      <c r="U1099" s="39"/>
      <c r="V1099" s="39"/>
      <c r="W1099" s="39"/>
      <c r="X1099" s="39"/>
      <c r="Y1099" s="39"/>
      <c r="Z1099" s="39"/>
      <c r="AA1099" s="39"/>
      <c r="AB1099" s="39"/>
      <c r="AC1099" s="39"/>
      <c r="AD1099" s="39"/>
      <c r="AE1099" s="39"/>
      <c r="AR1099" s="253" t="s">
        <v>447</v>
      </c>
      <c r="AT1099" s="253" t="s">
        <v>295</v>
      </c>
      <c r="AU1099" s="253" t="s">
        <v>86</v>
      </c>
      <c r="AY1099" s="18" t="s">
        <v>251</v>
      </c>
      <c r="BE1099" s="254">
        <f>IF(N1099="základní",J1099,0)</f>
        <v>0</v>
      </c>
      <c r="BF1099" s="254">
        <f>IF(N1099="snížená",J1099,0)</f>
        <v>0</v>
      </c>
      <c r="BG1099" s="254">
        <f>IF(N1099="zákl. přenesená",J1099,0)</f>
        <v>0</v>
      </c>
      <c r="BH1099" s="254">
        <f>IF(N1099="sníž. přenesená",J1099,0)</f>
        <v>0</v>
      </c>
      <c r="BI1099" s="254">
        <f>IF(N1099="nulová",J1099,0)</f>
        <v>0</v>
      </c>
      <c r="BJ1099" s="18" t="s">
        <v>84</v>
      </c>
      <c r="BK1099" s="254">
        <f>ROUND(I1099*H1099,2)</f>
        <v>0</v>
      </c>
      <c r="BL1099" s="18" t="s">
        <v>344</v>
      </c>
      <c r="BM1099" s="253" t="s">
        <v>1469</v>
      </c>
    </row>
    <row r="1100" s="2" customFormat="1">
      <c r="A1100" s="39"/>
      <c r="B1100" s="40"/>
      <c r="C1100" s="41"/>
      <c r="D1100" s="257" t="s">
        <v>863</v>
      </c>
      <c r="E1100" s="41"/>
      <c r="F1100" s="308" t="s">
        <v>1470</v>
      </c>
      <c r="G1100" s="41"/>
      <c r="H1100" s="41"/>
      <c r="I1100" s="211"/>
      <c r="J1100" s="41"/>
      <c r="K1100" s="41"/>
      <c r="L1100" s="45"/>
      <c r="M1100" s="309"/>
      <c r="N1100" s="310"/>
      <c r="O1100" s="92"/>
      <c r="P1100" s="92"/>
      <c r="Q1100" s="92"/>
      <c r="R1100" s="92"/>
      <c r="S1100" s="92"/>
      <c r="T1100" s="93"/>
      <c r="U1100" s="39"/>
      <c r="V1100" s="39"/>
      <c r="W1100" s="39"/>
      <c r="X1100" s="39"/>
      <c r="Y1100" s="39"/>
      <c r="Z1100" s="39"/>
      <c r="AA1100" s="39"/>
      <c r="AB1100" s="39"/>
      <c r="AC1100" s="39"/>
      <c r="AD1100" s="39"/>
      <c r="AE1100" s="39"/>
      <c r="AT1100" s="18" t="s">
        <v>863</v>
      </c>
      <c r="AU1100" s="18" t="s">
        <v>86</v>
      </c>
    </row>
    <row r="1101" s="2" customFormat="1" ht="19.8" customHeight="1">
      <c r="A1101" s="39"/>
      <c r="B1101" s="40"/>
      <c r="C1101" s="288" t="s">
        <v>1471</v>
      </c>
      <c r="D1101" s="288" t="s">
        <v>295</v>
      </c>
      <c r="E1101" s="289" t="s">
        <v>1472</v>
      </c>
      <c r="F1101" s="290" t="s">
        <v>1473</v>
      </c>
      <c r="G1101" s="291" t="s">
        <v>369</v>
      </c>
      <c r="H1101" s="292">
        <v>1</v>
      </c>
      <c r="I1101" s="293"/>
      <c r="J1101" s="292">
        <f>ROUND(I1101*H1101,2)</f>
        <v>0</v>
      </c>
      <c r="K1101" s="290" t="s">
        <v>1</v>
      </c>
      <c r="L1101" s="294"/>
      <c r="M1101" s="295" t="s">
        <v>1</v>
      </c>
      <c r="N1101" s="296" t="s">
        <v>41</v>
      </c>
      <c r="O1101" s="92"/>
      <c r="P1101" s="251">
        <f>O1101*H1101</f>
        <v>0</v>
      </c>
      <c r="Q1101" s="251">
        <v>0.041000000000000002</v>
      </c>
      <c r="R1101" s="251">
        <f>Q1101*H1101</f>
        <v>0.041000000000000002</v>
      </c>
      <c r="S1101" s="251">
        <v>0</v>
      </c>
      <c r="T1101" s="252">
        <f>S1101*H1101</f>
        <v>0</v>
      </c>
      <c r="U1101" s="39"/>
      <c r="V1101" s="39"/>
      <c r="W1101" s="39"/>
      <c r="X1101" s="39"/>
      <c r="Y1101" s="39"/>
      <c r="Z1101" s="39"/>
      <c r="AA1101" s="39"/>
      <c r="AB1101" s="39"/>
      <c r="AC1101" s="39"/>
      <c r="AD1101" s="39"/>
      <c r="AE1101" s="39"/>
      <c r="AR1101" s="253" t="s">
        <v>447</v>
      </c>
      <c r="AT1101" s="253" t="s">
        <v>295</v>
      </c>
      <c r="AU1101" s="253" t="s">
        <v>86</v>
      </c>
      <c r="AY1101" s="18" t="s">
        <v>251</v>
      </c>
      <c r="BE1101" s="254">
        <f>IF(N1101="základní",J1101,0)</f>
        <v>0</v>
      </c>
      <c r="BF1101" s="254">
        <f>IF(N1101="snížená",J1101,0)</f>
        <v>0</v>
      </c>
      <c r="BG1101" s="254">
        <f>IF(N1101="zákl. přenesená",J1101,0)</f>
        <v>0</v>
      </c>
      <c r="BH1101" s="254">
        <f>IF(N1101="sníž. přenesená",J1101,0)</f>
        <v>0</v>
      </c>
      <c r="BI1101" s="254">
        <f>IF(N1101="nulová",J1101,0)</f>
        <v>0</v>
      </c>
      <c r="BJ1101" s="18" t="s">
        <v>84</v>
      </c>
      <c r="BK1101" s="254">
        <f>ROUND(I1101*H1101,2)</f>
        <v>0</v>
      </c>
      <c r="BL1101" s="18" t="s">
        <v>344</v>
      </c>
      <c r="BM1101" s="253" t="s">
        <v>1474</v>
      </c>
    </row>
    <row r="1102" s="2" customFormat="1">
      <c r="A1102" s="39"/>
      <c r="B1102" s="40"/>
      <c r="C1102" s="41"/>
      <c r="D1102" s="257" t="s">
        <v>863</v>
      </c>
      <c r="E1102" s="41"/>
      <c r="F1102" s="308" t="s">
        <v>1475</v>
      </c>
      <c r="G1102" s="41"/>
      <c r="H1102" s="41"/>
      <c r="I1102" s="211"/>
      <c r="J1102" s="41"/>
      <c r="K1102" s="41"/>
      <c r="L1102" s="45"/>
      <c r="M1102" s="309"/>
      <c r="N1102" s="310"/>
      <c r="O1102" s="92"/>
      <c r="P1102" s="92"/>
      <c r="Q1102" s="92"/>
      <c r="R1102" s="92"/>
      <c r="S1102" s="92"/>
      <c r="T1102" s="93"/>
      <c r="U1102" s="39"/>
      <c r="V1102" s="39"/>
      <c r="W1102" s="39"/>
      <c r="X1102" s="39"/>
      <c r="Y1102" s="39"/>
      <c r="Z1102" s="39"/>
      <c r="AA1102" s="39"/>
      <c r="AB1102" s="39"/>
      <c r="AC1102" s="39"/>
      <c r="AD1102" s="39"/>
      <c r="AE1102" s="39"/>
      <c r="AT1102" s="18" t="s">
        <v>863</v>
      </c>
      <c r="AU1102" s="18" t="s">
        <v>86</v>
      </c>
    </row>
    <row r="1103" s="14" customFormat="1">
      <c r="A1103" s="14"/>
      <c r="B1103" s="266"/>
      <c r="C1103" s="267"/>
      <c r="D1103" s="257" t="s">
        <v>260</v>
      </c>
      <c r="E1103" s="268" t="s">
        <v>1</v>
      </c>
      <c r="F1103" s="269" t="s">
        <v>756</v>
      </c>
      <c r="G1103" s="267"/>
      <c r="H1103" s="270">
        <v>1</v>
      </c>
      <c r="I1103" s="271"/>
      <c r="J1103" s="267"/>
      <c r="K1103" s="267"/>
      <c r="L1103" s="272"/>
      <c r="M1103" s="273"/>
      <c r="N1103" s="274"/>
      <c r="O1103" s="274"/>
      <c r="P1103" s="274"/>
      <c r="Q1103" s="274"/>
      <c r="R1103" s="274"/>
      <c r="S1103" s="274"/>
      <c r="T1103" s="275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76" t="s">
        <v>260</v>
      </c>
      <c r="AU1103" s="276" t="s">
        <v>86</v>
      </c>
      <c r="AV1103" s="14" t="s">
        <v>86</v>
      </c>
      <c r="AW1103" s="14" t="s">
        <v>31</v>
      </c>
      <c r="AX1103" s="14" t="s">
        <v>76</v>
      </c>
      <c r="AY1103" s="276" t="s">
        <v>251</v>
      </c>
    </row>
    <row r="1104" s="2" customFormat="1" ht="19.8" customHeight="1">
      <c r="A1104" s="39"/>
      <c r="B1104" s="40"/>
      <c r="C1104" s="288" t="s">
        <v>1476</v>
      </c>
      <c r="D1104" s="288" t="s">
        <v>295</v>
      </c>
      <c r="E1104" s="289" t="s">
        <v>1477</v>
      </c>
      <c r="F1104" s="290" t="s">
        <v>1478</v>
      </c>
      <c r="G1104" s="291" t="s">
        <v>369</v>
      </c>
      <c r="H1104" s="292">
        <v>1</v>
      </c>
      <c r="I1104" s="293"/>
      <c r="J1104" s="292">
        <f>ROUND(I1104*H1104,2)</f>
        <v>0</v>
      </c>
      <c r="K1104" s="290" t="s">
        <v>1</v>
      </c>
      <c r="L1104" s="294"/>
      <c r="M1104" s="295" t="s">
        <v>1</v>
      </c>
      <c r="N1104" s="296" t="s">
        <v>41</v>
      </c>
      <c r="O1104" s="92"/>
      <c r="P1104" s="251">
        <f>O1104*H1104</f>
        <v>0</v>
      </c>
      <c r="Q1104" s="251">
        <v>0.052479999999999999</v>
      </c>
      <c r="R1104" s="251">
        <f>Q1104*H1104</f>
        <v>0.052479999999999999</v>
      </c>
      <c r="S1104" s="251">
        <v>0</v>
      </c>
      <c r="T1104" s="252">
        <f>S1104*H1104</f>
        <v>0</v>
      </c>
      <c r="U1104" s="39"/>
      <c r="V1104" s="39"/>
      <c r="W1104" s="39"/>
      <c r="X1104" s="39"/>
      <c r="Y1104" s="39"/>
      <c r="Z1104" s="39"/>
      <c r="AA1104" s="39"/>
      <c r="AB1104" s="39"/>
      <c r="AC1104" s="39"/>
      <c r="AD1104" s="39"/>
      <c r="AE1104" s="39"/>
      <c r="AR1104" s="253" t="s">
        <v>447</v>
      </c>
      <c r="AT1104" s="253" t="s">
        <v>295</v>
      </c>
      <c r="AU1104" s="253" t="s">
        <v>86</v>
      </c>
      <c r="AY1104" s="18" t="s">
        <v>251</v>
      </c>
      <c r="BE1104" s="254">
        <f>IF(N1104="základní",J1104,0)</f>
        <v>0</v>
      </c>
      <c r="BF1104" s="254">
        <f>IF(N1104="snížená",J1104,0)</f>
        <v>0</v>
      </c>
      <c r="BG1104" s="254">
        <f>IF(N1104="zákl. přenesená",J1104,0)</f>
        <v>0</v>
      </c>
      <c r="BH1104" s="254">
        <f>IF(N1104="sníž. přenesená",J1104,0)</f>
        <v>0</v>
      </c>
      <c r="BI1104" s="254">
        <f>IF(N1104="nulová",J1104,0)</f>
        <v>0</v>
      </c>
      <c r="BJ1104" s="18" t="s">
        <v>84</v>
      </c>
      <c r="BK1104" s="254">
        <f>ROUND(I1104*H1104,2)</f>
        <v>0</v>
      </c>
      <c r="BL1104" s="18" t="s">
        <v>344</v>
      </c>
      <c r="BM1104" s="253" t="s">
        <v>1479</v>
      </c>
    </row>
    <row r="1105" s="2" customFormat="1">
      <c r="A1105" s="39"/>
      <c r="B1105" s="40"/>
      <c r="C1105" s="41"/>
      <c r="D1105" s="257" t="s">
        <v>863</v>
      </c>
      <c r="E1105" s="41"/>
      <c r="F1105" s="308" t="s">
        <v>1480</v>
      </c>
      <c r="G1105" s="41"/>
      <c r="H1105" s="41"/>
      <c r="I1105" s="211"/>
      <c r="J1105" s="41"/>
      <c r="K1105" s="41"/>
      <c r="L1105" s="45"/>
      <c r="M1105" s="309"/>
      <c r="N1105" s="310"/>
      <c r="O1105" s="92"/>
      <c r="P1105" s="92"/>
      <c r="Q1105" s="92"/>
      <c r="R1105" s="92"/>
      <c r="S1105" s="92"/>
      <c r="T1105" s="93"/>
      <c r="U1105" s="39"/>
      <c r="V1105" s="39"/>
      <c r="W1105" s="39"/>
      <c r="X1105" s="39"/>
      <c r="Y1105" s="39"/>
      <c r="Z1105" s="39"/>
      <c r="AA1105" s="39"/>
      <c r="AB1105" s="39"/>
      <c r="AC1105" s="39"/>
      <c r="AD1105" s="39"/>
      <c r="AE1105" s="39"/>
      <c r="AT1105" s="18" t="s">
        <v>863</v>
      </c>
      <c r="AU1105" s="18" t="s">
        <v>86</v>
      </c>
    </row>
    <row r="1106" s="14" customFormat="1">
      <c r="A1106" s="14"/>
      <c r="B1106" s="266"/>
      <c r="C1106" s="267"/>
      <c r="D1106" s="257" t="s">
        <v>260</v>
      </c>
      <c r="E1106" s="268" t="s">
        <v>1</v>
      </c>
      <c r="F1106" s="269" t="s">
        <v>757</v>
      </c>
      <c r="G1106" s="267"/>
      <c r="H1106" s="270">
        <v>1</v>
      </c>
      <c r="I1106" s="271"/>
      <c r="J1106" s="267"/>
      <c r="K1106" s="267"/>
      <c r="L1106" s="272"/>
      <c r="M1106" s="273"/>
      <c r="N1106" s="274"/>
      <c r="O1106" s="274"/>
      <c r="P1106" s="274"/>
      <c r="Q1106" s="274"/>
      <c r="R1106" s="274"/>
      <c r="S1106" s="274"/>
      <c r="T1106" s="275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76" t="s">
        <v>260</v>
      </c>
      <c r="AU1106" s="276" t="s">
        <v>86</v>
      </c>
      <c r="AV1106" s="14" t="s">
        <v>86</v>
      </c>
      <c r="AW1106" s="14" t="s">
        <v>31</v>
      </c>
      <c r="AX1106" s="14" t="s">
        <v>76</v>
      </c>
      <c r="AY1106" s="276" t="s">
        <v>251</v>
      </c>
    </row>
    <row r="1107" s="2" customFormat="1" ht="14.4" customHeight="1">
      <c r="A1107" s="39"/>
      <c r="B1107" s="40"/>
      <c r="C1107" s="243" t="s">
        <v>1481</v>
      </c>
      <c r="D1107" s="243" t="s">
        <v>253</v>
      </c>
      <c r="E1107" s="244" t="s">
        <v>1482</v>
      </c>
      <c r="F1107" s="245" t="s">
        <v>1483</v>
      </c>
      <c r="G1107" s="246" t="s">
        <v>369</v>
      </c>
      <c r="H1107" s="247">
        <v>2</v>
      </c>
      <c r="I1107" s="248"/>
      <c r="J1107" s="247">
        <f>ROUND(I1107*H1107,2)</f>
        <v>0</v>
      </c>
      <c r="K1107" s="245" t="s">
        <v>257</v>
      </c>
      <c r="L1107" s="45"/>
      <c r="M1107" s="249" t="s">
        <v>1</v>
      </c>
      <c r="N1107" s="250" t="s">
        <v>41</v>
      </c>
      <c r="O1107" s="92"/>
      <c r="P1107" s="251">
        <f>O1107*H1107</f>
        <v>0</v>
      </c>
      <c r="Q1107" s="251">
        <v>0.00084000000000000003</v>
      </c>
      <c r="R1107" s="251">
        <f>Q1107*H1107</f>
        <v>0.0016800000000000001</v>
      </c>
      <c r="S1107" s="251">
        <v>0</v>
      </c>
      <c r="T1107" s="252">
        <f>S1107*H1107</f>
        <v>0</v>
      </c>
      <c r="U1107" s="39"/>
      <c r="V1107" s="39"/>
      <c r="W1107" s="39"/>
      <c r="X1107" s="39"/>
      <c r="Y1107" s="39"/>
      <c r="Z1107" s="39"/>
      <c r="AA1107" s="39"/>
      <c r="AB1107" s="39"/>
      <c r="AC1107" s="39"/>
      <c r="AD1107" s="39"/>
      <c r="AE1107" s="39"/>
      <c r="AR1107" s="253" t="s">
        <v>344</v>
      </c>
      <c r="AT1107" s="253" t="s">
        <v>253</v>
      </c>
      <c r="AU1107" s="253" t="s">
        <v>86</v>
      </c>
      <c r="AY1107" s="18" t="s">
        <v>251</v>
      </c>
      <c r="BE1107" s="254">
        <f>IF(N1107="základní",J1107,0)</f>
        <v>0</v>
      </c>
      <c r="BF1107" s="254">
        <f>IF(N1107="snížená",J1107,0)</f>
        <v>0</v>
      </c>
      <c r="BG1107" s="254">
        <f>IF(N1107="zákl. přenesená",J1107,0)</f>
        <v>0</v>
      </c>
      <c r="BH1107" s="254">
        <f>IF(N1107="sníž. přenesená",J1107,0)</f>
        <v>0</v>
      </c>
      <c r="BI1107" s="254">
        <f>IF(N1107="nulová",J1107,0)</f>
        <v>0</v>
      </c>
      <c r="BJ1107" s="18" t="s">
        <v>84</v>
      </c>
      <c r="BK1107" s="254">
        <f>ROUND(I1107*H1107,2)</f>
        <v>0</v>
      </c>
      <c r="BL1107" s="18" t="s">
        <v>344</v>
      </c>
      <c r="BM1107" s="253" t="s">
        <v>1484</v>
      </c>
    </row>
    <row r="1108" s="13" customFormat="1">
      <c r="A1108" s="13"/>
      <c r="B1108" s="255"/>
      <c r="C1108" s="256"/>
      <c r="D1108" s="257" t="s">
        <v>260</v>
      </c>
      <c r="E1108" s="258" t="s">
        <v>1</v>
      </c>
      <c r="F1108" s="259" t="s">
        <v>1485</v>
      </c>
      <c r="G1108" s="256"/>
      <c r="H1108" s="258" t="s">
        <v>1</v>
      </c>
      <c r="I1108" s="260"/>
      <c r="J1108" s="256"/>
      <c r="K1108" s="256"/>
      <c r="L1108" s="261"/>
      <c r="M1108" s="262"/>
      <c r="N1108" s="263"/>
      <c r="O1108" s="263"/>
      <c r="P1108" s="263"/>
      <c r="Q1108" s="263"/>
      <c r="R1108" s="263"/>
      <c r="S1108" s="263"/>
      <c r="T1108" s="264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65" t="s">
        <v>260</v>
      </c>
      <c r="AU1108" s="265" t="s">
        <v>86</v>
      </c>
      <c r="AV1108" s="13" t="s">
        <v>84</v>
      </c>
      <c r="AW1108" s="13" t="s">
        <v>31</v>
      </c>
      <c r="AX1108" s="13" t="s">
        <v>76</v>
      </c>
      <c r="AY1108" s="265" t="s">
        <v>251</v>
      </c>
    </row>
    <row r="1109" s="14" customFormat="1">
      <c r="A1109" s="14"/>
      <c r="B1109" s="266"/>
      <c r="C1109" s="267"/>
      <c r="D1109" s="257" t="s">
        <v>260</v>
      </c>
      <c r="E1109" s="268" t="s">
        <v>1</v>
      </c>
      <c r="F1109" s="269" t="s">
        <v>1486</v>
      </c>
      <c r="G1109" s="267"/>
      <c r="H1109" s="270">
        <v>2</v>
      </c>
      <c r="I1109" s="271"/>
      <c r="J1109" s="267"/>
      <c r="K1109" s="267"/>
      <c r="L1109" s="272"/>
      <c r="M1109" s="273"/>
      <c r="N1109" s="274"/>
      <c r="O1109" s="274"/>
      <c r="P1109" s="274"/>
      <c r="Q1109" s="274"/>
      <c r="R1109" s="274"/>
      <c r="S1109" s="274"/>
      <c r="T1109" s="275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76" t="s">
        <v>260</v>
      </c>
      <c r="AU1109" s="276" t="s">
        <v>86</v>
      </c>
      <c r="AV1109" s="14" t="s">
        <v>86</v>
      </c>
      <c r="AW1109" s="14" t="s">
        <v>31</v>
      </c>
      <c r="AX1109" s="14" t="s">
        <v>76</v>
      </c>
      <c r="AY1109" s="276" t="s">
        <v>251</v>
      </c>
    </row>
    <row r="1110" s="2" customFormat="1" ht="14.4" customHeight="1">
      <c r="A1110" s="39"/>
      <c r="B1110" s="40"/>
      <c r="C1110" s="288" t="s">
        <v>1487</v>
      </c>
      <c r="D1110" s="288" t="s">
        <v>295</v>
      </c>
      <c r="E1110" s="289" t="s">
        <v>1488</v>
      </c>
      <c r="F1110" s="290" t="s">
        <v>1489</v>
      </c>
      <c r="G1110" s="291" t="s">
        <v>149</v>
      </c>
      <c r="H1110" s="292">
        <v>2</v>
      </c>
      <c r="I1110" s="293"/>
      <c r="J1110" s="292">
        <f>ROUND(I1110*H1110,2)</f>
        <v>0</v>
      </c>
      <c r="K1110" s="290" t="s">
        <v>1</v>
      </c>
      <c r="L1110" s="294"/>
      <c r="M1110" s="295" t="s">
        <v>1</v>
      </c>
      <c r="N1110" s="296" t="s">
        <v>41</v>
      </c>
      <c r="O1110" s="92"/>
      <c r="P1110" s="251">
        <f>O1110*H1110</f>
        <v>0</v>
      </c>
      <c r="Q1110" s="251">
        <v>0.025440000000000001</v>
      </c>
      <c r="R1110" s="251">
        <f>Q1110*H1110</f>
        <v>0.050880000000000002</v>
      </c>
      <c r="S1110" s="251">
        <v>0</v>
      </c>
      <c r="T1110" s="252">
        <f>S1110*H1110</f>
        <v>0</v>
      </c>
      <c r="U1110" s="39"/>
      <c r="V1110" s="39"/>
      <c r="W1110" s="39"/>
      <c r="X1110" s="39"/>
      <c r="Y1110" s="39"/>
      <c r="Z1110" s="39"/>
      <c r="AA1110" s="39"/>
      <c r="AB1110" s="39"/>
      <c r="AC1110" s="39"/>
      <c r="AD1110" s="39"/>
      <c r="AE1110" s="39"/>
      <c r="AR1110" s="253" t="s">
        <v>447</v>
      </c>
      <c r="AT1110" s="253" t="s">
        <v>295</v>
      </c>
      <c r="AU1110" s="253" t="s">
        <v>86</v>
      </c>
      <c r="AY1110" s="18" t="s">
        <v>251</v>
      </c>
      <c r="BE1110" s="254">
        <f>IF(N1110="základní",J1110,0)</f>
        <v>0</v>
      </c>
      <c r="BF1110" s="254">
        <f>IF(N1110="snížená",J1110,0)</f>
        <v>0</v>
      </c>
      <c r="BG1110" s="254">
        <f>IF(N1110="zákl. přenesená",J1110,0)</f>
        <v>0</v>
      </c>
      <c r="BH1110" s="254">
        <f>IF(N1110="sníž. přenesená",J1110,0)</f>
        <v>0</v>
      </c>
      <c r="BI1110" s="254">
        <f>IF(N1110="nulová",J1110,0)</f>
        <v>0</v>
      </c>
      <c r="BJ1110" s="18" t="s">
        <v>84</v>
      </c>
      <c r="BK1110" s="254">
        <f>ROUND(I1110*H1110,2)</f>
        <v>0</v>
      </c>
      <c r="BL1110" s="18" t="s">
        <v>344</v>
      </c>
      <c r="BM1110" s="253" t="s">
        <v>1490</v>
      </c>
    </row>
    <row r="1111" s="2" customFormat="1">
      <c r="A1111" s="39"/>
      <c r="B1111" s="40"/>
      <c r="C1111" s="41"/>
      <c r="D1111" s="257" t="s">
        <v>863</v>
      </c>
      <c r="E1111" s="41"/>
      <c r="F1111" s="308" t="s">
        <v>1491</v>
      </c>
      <c r="G1111" s="41"/>
      <c r="H1111" s="41"/>
      <c r="I1111" s="211"/>
      <c r="J1111" s="41"/>
      <c r="K1111" s="41"/>
      <c r="L1111" s="45"/>
      <c r="M1111" s="309"/>
      <c r="N1111" s="310"/>
      <c r="O1111" s="92"/>
      <c r="P1111" s="92"/>
      <c r="Q1111" s="92"/>
      <c r="R1111" s="92"/>
      <c r="S1111" s="92"/>
      <c r="T1111" s="93"/>
      <c r="U1111" s="39"/>
      <c r="V1111" s="39"/>
      <c r="W1111" s="39"/>
      <c r="X1111" s="39"/>
      <c r="Y1111" s="39"/>
      <c r="Z1111" s="39"/>
      <c r="AA1111" s="39"/>
      <c r="AB1111" s="39"/>
      <c r="AC1111" s="39"/>
      <c r="AD1111" s="39"/>
      <c r="AE1111" s="39"/>
      <c r="AT1111" s="18" t="s">
        <v>863</v>
      </c>
      <c r="AU1111" s="18" t="s">
        <v>86</v>
      </c>
    </row>
    <row r="1112" s="14" customFormat="1">
      <c r="A1112" s="14"/>
      <c r="B1112" s="266"/>
      <c r="C1112" s="267"/>
      <c r="D1112" s="257" t="s">
        <v>260</v>
      </c>
      <c r="E1112" s="267"/>
      <c r="F1112" s="269" t="s">
        <v>1492</v>
      </c>
      <c r="G1112" s="267"/>
      <c r="H1112" s="270">
        <v>2</v>
      </c>
      <c r="I1112" s="271"/>
      <c r="J1112" s="267"/>
      <c r="K1112" s="267"/>
      <c r="L1112" s="272"/>
      <c r="M1112" s="273"/>
      <c r="N1112" s="274"/>
      <c r="O1112" s="274"/>
      <c r="P1112" s="274"/>
      <c r="Q1112" s="274"/>
      <c r="R1112" s="274"/>
      <c r="S1112" s="274"/>
      <c r="T1112" s="275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76" t="s">
        <v>260</v>
      </c>
      <c r="AU1112" s="276" t="s">
        <v>86</v>
      </c>
      <c r="AV1112" s="14" t="s">
        <v>86</v>
      </c>
      <c r="AW1112" s="14" t="s">
        <v>4</v>
      </c>
      <c r="AX1112" s="14" t="s">
        <v>84</v>
      </c>
      <c r="AY1112" s="276" t="s">
        <v>251</v>
      </c>
    </row>
    <row r="1113" s="2" customFormat="1" ht="14.4" customHeight="1">
      <c r="A1113" s="39"/>
      <c r="B1113" s="40"/>
      <c r="C1113" s="243" t="s">
        <v>1493</v>
      </c>
      <c r="D1113" s="243" t="s">
        <v>253</v>
      </c>
      <c r="E1113" s="244" t="s">
        <v>1494</v>
      </c>
      <c r="F1113" s="245" t="s">
        <v>1495</v>
      </c>
      <c r="G1113" s="246" t="s">
        <v>369</v>
      </c>
      <c r="H1113" s="247">
        <v>55</v>
      </c>
      <c r="I1113" s="248"/>
      <c r="J1113" s="247">
        <f>ROUND(I1113*H1113,2)</f>
        <v>0</v>
      </c>
      <c r="K1113" s="245" t="s">
        <v>257</v>
      </c>
      <c r="L1113" s="45"/>
      <c r="M1113" s="249" t="s">
        <v>1</v>
      </c>
      <c r="N1113" s="250" t="s">
        <v>41</v>
      </c>
      <c r="O1113" s="92"/>
      <c r="P1113" s="251">
        <f>O1113*H1113</f>
        <v>0</v>
      </c>
      <c r="Q1113" s="251">
        <v>0</v>
      </c>
      <c r="R1113" s="251">
        <f>Q1113*H1113</f>
        <v>0</v>
      </c>
      <c r="S1113" s="251">
        <v>0</v>
      </c>
      <c r="T1113" s="252">
        <f>S1113*H1113</f>
        <v>0</v>
      </c>
      <c r="U1113" s="39"/>
      <c r="V1113" s="39"/>
      <c r="W1113" s="39"/>
      <c r="X1113" s="39"/>
      <c r="Y1113" s="39"/>
      <c r="Z1113" s="39"/>
      <c r="AA1113" s="39"/>
      <c r="AB1113" s="39"/>
      <c r="AC1113" s="39"/>
      <c r="AD1113" s="39"/>
      <c r="AE1113" s="39"/>
      <c r="AR1113" s="253" t="s">
        <v>344</v>
      </c>
      <c r="AT1113" s="253" t="s">
        <v>253</v>
      </c>
      <c r="AU1113" s="253" t="s">
        <v>86</v>
      </c>
      <c r="AY1113" s="18" t="s">
        <v>251</v>
      </c>
      <c r="BE1113" s="254">
        <f>IF(N1113="základní",J1113,0)</f>
        <v>0</v>
      </c>
      <c r="BF1113" s="254">
        <f>IF(N1113="snížená",J1113,0)</f>
        <v>0</v>
      </c>
      <c r="BG1113" s="254">
        <f>IF(N1113="zákl. přenesená",J1113,0)</f>
        <v>0</v>
      </c>
      <c r="BH1113" s="254">
        <f>IF(N1113="sníž. přenesená",J1113,0)</f>
        <v>0</v>
      </c>
      <c r="BI1113" s="254">
        <f>IF(N1113="nulová",J1113,0)</f>
        <v>0</v>
      </c>
      <c r="BJ1113" s="18" t="s">
        <v>84</v>
      </c>
      <c r="BK1113" s="254">
        <f>ROUND(I1113*H1113,2)</f>
        <v>0</v>
      </c>
      <c r="BL1113" s="18" t="s">
        <v>344</v>
      </c>
      <c r="BM1113" s="253" t="s">
        <v>1496</v>
      </c>
    </row>
    <row r="1114" s="14" customFormat="1">
      <c r="A1114" s="14"/>
      <c r="B1114" s="266"/>
      <c r="C1114" s="267"/>
      <c r="D1114" s="257" t="s">
        <v>260</v>
      </c>
      <c r="E1114" s="268" t="s">
        <v>1</v>
      </c>
      <c r="F1114" s="269" t="s">
        <v>1497</v>
      </c>
      <c r="G1114" s="267"/>
      <c r="H1114" s="270">
        <v>2</v>
      </c>
      <c r="I1114" s="271"/>
      <c r="J1114" s="267"/>
      <c r="K1114" s="267"/>
      <c r="L1114" s="272"/>
      <c r="M1114" s="273"/>
      <c r="N1114" s="274"/>
      <c r="O1114" s="274"/>
      <c r="P1114" s="274"/>
      <c r="Q1114" s="274"/>
      <c r="R1114" s="274"/>
      <c r="S1114" s="274"/>
      <c r="T1114" s="275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76" t="s">
        <v>260</v>
      </c>
      <c r="AU1114" s="276" t="s">
        <v>86</v>
      </c>
      <c r="AV1114" s="14" t="s">
        <v>86</v>
      </c>
      <c r="AW1114" s="14" t="s">
        <v>31</v>
      </c>
      <c r="AX1114" s="14" t="s">
        <v>76</v>
      </c>
      <c r="AY1114" s="276" t="s">
        <v>251</v>
      </c>
    </row>
    <row r="1115" s="14" customFormat="1">
      <c r="A1115" s="14"/>
      <c r="B1115" s="266"/>
      <c r="C1115" s="267"/>
      <c r="D1115" s="257" t="s">
        <v>260</v>
      </c>
      <c r="E1115" s="268" t="s">
        <v>1</v>
      </c>
      <c r="F1115" s="269" t="s">
        <v>1498</v>
      </c>
      <c r="G1115" s="267"/>
      <c r="H1115" s="270">
        <v>7</v>
      </c>
      <c r="I1115" s="271"/>
      <c r="J1115" s="267"/>
      <c r="K1115" s="267"/>
      <c r="L1115" s="272"/>
      <c r="M1115" s="273"/>
      <c r="N1115" s="274"/>
      <c r="O1115" s="274"/>
      <c r="P1115" s="274"/>
      <c r="Q1115" s="274"/>
      <c r="R1115" s="274"/>
      <c r="S1115" s="274"/>
      <c r="T1115" s="275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76" t="s">
        <v>260</v>
      </c>
      <c r="AU1115" s="276" t="s">
        <v>86</v>
      </c>
      <c r="AV1115" s="14" t="s">
        <v>86</v>
      </c>
      <c r="AW1115" s="14" t="s">
        <v>31</v>
      </c>
      <c r="AX1115" s="14" t="s">
        <v>76</v>
      </c>
      <c r="AY1115" s="276" t="s">
        <v>251</v>
      </c>
    </row>
    <row r="1116" s="14" customFormat="1">
      <c r="A1116" s="14"/>
      <c r="B1116" s="266"/>
      <c r="C1116" s="267"/>
      <c r="D1116" s="257" t="s">
        <v>260</v>
      </c>
      <c r="E1116" s="268" t="s">
        <v>1</v>
      </c>
      <c r="F1116" s="269" t="s">
        <v>685</v>
      </c>
      <c r="G1116" s="267"/>
      <c r="H1116" s="270">
        <v>15</v>
      </c>
      <c r="I1116" s="271"/>
      <c r="J1116" s="267"/>
      <c r="K1116" s="267"/>
      <c r="L1116" s="272"/>
      <c r="M1116" s="273"/>
      <c r="N1116" s="274"/>
      <c r="O1116" s="274"/>
      <c r="P1116" s="274"/>
      <c r="Q1116" s="274"/>
      <c r="R1116" s="274"/>
      <c r="S1116" s="274"/>
      <c r="T1116" s="275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76" t="s">
        <v>260</v>
      </c>
      <c r="AU1116" s="276" t="s">
        <v>86</v>
      </c>
      <c r="AV1116" s="14" t="s">
        <v>86</v>
      </c>
      <c r="AW1116" s="14" t="s">
        <v>31</v>
      </c>
      <c r="AX1116" s="14" t="s">
        <v>76</v>
      </c>
      <c r="AY1116" s="276" t="s">
        <v>251</v>
      </c>
    </row>
    <row r="1117" s="14" customFormat="1">
      <c r="A1117" s="14"/>
      <c r="B1117" s="266"/>
      <c r="C1117" s="267"/>
      <c r="D1117" s="257" t="s">
        <v>260</v>
      </c>
      <c r="E1117" s="268" t="s">
        <v>1</v>
      </c>
      <c r="F1117" s="269" t="s">
        <v>1499</v>
      </c>
      <c r="G1117" s="267"/>
      <c r="H1117" s="270">
        <v>7</v>
      </c>
      <c r="I1117" s="271"/>
      <c r="J1117" s="267"/>
      <c r="K1117" s="267"/>
      <c r="L1117" s="272"/>
      <c r="M1117" s="273"/>
      <c r="N1117" s="274"/>
      <c r="O1117" s="274"/>
      <c r="P1117" s="274"/>
      <c r="Q1117" s="274"/>
      <c r="R1117" s="274"/>
      <c r="S1117" s="274"/>
      <c r="T1117" s="275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76" t="s">
        <v>260</v>
      </c>
      <c r="AU1117" s="276" t="s">
        <v>86</v>
      </c>
      <c r="AV1117" s="14" t="s">
        <v>86</v>
      </c>
      <c r="AW1117" s="14" t="s">
        <v>31</v>
      </c>
      <c r="AX1117" s="14" t="s">
        <v>76</v>
      </c>
      <c r="AY1117" s="276" t="s">
        <v>251</v>
      </c>
    </row>
    <row r="1118" s="14" customFormat="1">
      <c r="A1118" s="14"/>
      <c r="B1118" s="266"/>
      <c r="C1118" s="267"/>
      <c r="D1118" s="257" t="s">
        <v>260</v>
      </c>
      <c r="E1118" s="268" t="s">
        <v>1</v>
      </c>
      <c r="F1118" s="269" t="s">
        <v>688</v>
      </c>
      <c r="G1118" s="267"/>
      <c r="H1118" s="270">
        <v>1</v>
      </c>
      <c r="I1118" s="271"/>
      <c r="J1118" s="267"/>
      <c r="K1118" s="267"/>
      <c r="L1118" s="272"/>
      <c r="M1118" s="273"/>
      <c r="N1118" s="274"/>
      <c r="O1118" s="274"/>
      <c r="P1118" s="274"/>
      <c r="Q1118" s="274"/>
      <c r="R1118" s="274"/>
      <c r="S1118" s="274"/>
      <c r="T1118" s="275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76" t="s">
        <v>260</v>
      </c>
      <c r="AU1118" s="276" t="s">
        <v>86</v>
      </c>
      <c r="AV1118" s="14" t="s">
        <v>86</v>
      </c>
      <c r="AW1118" s="14" t="s">
        <v>31</v>
      </c>
      <c r="AX1118" s="14" t="s">
        <v>76</v>
      </c>
      <c r="AY1118" s="276" t="s">
        <v>251</v>
      </c>
    </row>
    <row r="1119" s="13" customFormat="1">
      <c r="A1119" s="13"/>
      <c r="B1119" s="255"/>
      <c r="C1119" s="256"/>
      <c r="D1119" s="257" t="s">
        <v>260</v>
      </c>
      <c r="E1119" s="258" t="s">
        <v>1</v>
      </c>
      <c r="F1119" s="259" t="s">
        <v>727</v>
      </c>
      <c r="G1119" s="256"/>
      <c r="H1119" s="258" t="s">
        <v>1</v>
      </c>
      <c r="I1119" s="260"/>
      <c r="J1119" s="256"/>
      <c r="K1119" s="256"/>
      <c r="L1119" s="261"/>
      <c r="M1119" s="262"/>
      <c r="N1119" s="263"/>
      <c r="O1119" s="263"/>
      <c r="P1119" s="263"/>
      <c r="Q1119" s="263"/>
      <c r="R1119" s="263"/>
      <c r="S1119" s="263"/>
      <c r="T1119" s="264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65" t="s">
        <v>260</v>
      </c>
      <c r="AU1119" s="265" t="s">
        <v>86</v>
      </c>
      <c r="AV1119" s="13" t="s">
        <v>84</v>
      </c>
      <c r="AW1119" s="13" t="s">
        <v>31</v>
      </c>
      <c r="AX1119" s="13" t="s">
        <v>76</v>
      </c>
      <c r="AY1119" s="265" t="s">
        <v>251</v>
      </c>
    </row>
    <row r="1120" s="14" customFormat="1">
      <c r="A1120" s="14"/>
      <c r="B1120" s="266"/>
      <c r="C1120" s="267"/>
      <c r="D1120" s="257" t="s">
        <v>260</v>
      </c>
      <c r="E1120" s="268" t="s">
        <v>1</v>
      </c>
      <c r="F1120" s="269" t="s">
        <v>1424</v>
      </c>
      <c r="G1120" s="267"/>
      <c r="H1120" s="270">
        <v>6</v>
      </c>
      <c r="I1120" s="271"/>
      <c r="J1120" s="267"/>
      <c r="K1120" s="267"/>
      <c r="L1120" s="272"/>
      <c r="M1120" s="273"/>
      <c r="N1120" s="274"/>
      <c r="O1120" s="274"/>
      <c r="P1120" s="274"/>
      <c r="Q1120" s="274"/>
      <c r="R1120" s="274"/>
      <c r="S1120" s="274"/>
      <c r="T1120" s="275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76" t="s">
        <v>260</v>
      </c>
      <c r="AU1120" s="276" t="s">
        <v>86</v>
      </c>
      <c r="AV1120" s="14" t="s">
        <v>86</v>
      </c>
      <c r="AW1120" s="14" t="s">
        <v>31</v>
      </c>
      <c r="AX1120" s="14" t="s">
        <v>76</v>
      </c>
      <c r="AY1120" s="276" t="s">
        <v>251</v>
      </c>
    </row>
    <row r="1121" s="13" customFormat="1">
      <c r="A1121" s="13"/>
      <c r="B1121" s="255"/>
      <c r="C1121" s="256"/>
      <c r="D1121" s="257" t="s">
        <v>260</v>
      </c>
      <c r="E1121" s="258" t="s">
        <v>1</v>
      </c>
      <c r="F1121" s="259" t="s">
        <v>737</v>
      </c>
      <c r="G1121" s="256"/>
      <c r="H1121" s="258" t="s">
        <v>1</v>
      </c>
      <c r="I1121" s="260"/>
      <c r="J1121" s="256"/>
      <c r="K1121" s="256"/>
      <c r="L1121" s="261"/>
      <c r="M1121" s="262"/>
      <c r="N1121" s="263"/>
      <c r="O1121" s="263"/>
      <c r="P1121" s="263"/>
      <c r="Q1121" s="263"/>
      <c r="R1121" s="263"/>
      <c r="S1121" s="263"/>
      <c r="T1121" s="264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65" t="s">
        <v>260</v>
      </c>
      <c r="AU1121" s="265" t="s">
        <v>86</v>
      </c>
      <c r="AV1121" s="13" t="s">
        <v>84</v>
      </c>
      <c r="AW1121" s="13" t="s">
        <v>31</v>
      </c>
      <c r="AX1121" s="13" t="s">
        <v>76</v>
      </c>
      <c r="AY1121" s="265" t="s">
        <v>251</v>
      </c>
    </row>
    <row r="1122" s="14" customFormat="1">
      <c r="A1122" s="14"/>
      <c r="B1122" s="266"/>
      <c r="C1122" s="267"/>
      <c r="D1122" s="257" t="s">
        <v>260</v>
      </c>
      <c r="E1122" s="268" t="s">
        <v>1</v>
      </c>
      <c r="F1122" s="269" t="s">
        <v>738</v>
      </c>
      <c r="G1122" s="267"/>
      <c r="H1122" s="270">
        <v>3</v>
      </c>
      <c r="I1122" s="271"/>
      <c r="J1122" s="267"/>
      <c r="K1122" s="267"/>
      <c r="L1122" s="272"/>
      <c r="M1122" s="273"/>
      <c r="N1122" s="274"/>
      <c r="O1122" s="274"/>
      <c r="P1122" s="274"/>
      <c r="Q1122" s="274"/>
      <c r="R1122" s="274"/>
      <c r="S1122" s="274"/>
      <c r="T1122" s="275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76" t="s">
        <v>260</v>
      </c>
      <c r="AU1122" s="276" t="s">
        <v>86</v>
      </c>
      <c r="AV1122" s="14" t="s">
        <v>86</v>
      </c>
      <c r="AW1122" s="14" t="s">
        <v>31</v>
      </c>
      <c r="AX1122" s="14" t="s">
        <v>76</v>
      </c>
      <c r="AY1122" s="276" t="s">
        <v>251</v>
      </c>
    </row>
    <row r="1123" s="14" customFormat="1">
      <c r="A1123" s="14"/>
      <c r="B1123" s="266"/>
      <c r="C1123" s="267"/>
      <c r="D1123" s="257" t="s">
        <v>260</v>
      </c>
      <c r="E1123" s="268" t="s">
        <v>1</v>
      </c>
      <c r="F1123" s="269" t="s">
        <v>739</v>
      </c>
      <c r="G1123" s="267"/>
      <c r="H1123" s="270">
        <v>6</v>
      </c>
      <c r="I1123" s="271"/>
      <c r="J1123" s="267"/>
      <c r="K1123" s="267"/>
      <c r="L1123" s="272"/>
      <c r="M1123" s="273"/>
      <c r="N1123" s="274"/>
      <c r="O1123" s="274"/>
      <c r="P1123" s="274"/>
      <c r="Q1123" s="274"/>
      <c r="R1123" s="274"/>
      <c r="S1123" s="274"/>
      <c r="T1123" s="275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76" t="s">
        <v>260</v>
      </c>
      <c r="AU1123" s="276" t="s">
        <v>86</v>
      </c>
      <c r="AV1123" s="14" t="s">
        <v>86</v>
      </c>
      <c r="AW1123" s="14" t="s">
        <v>31</v>
      </c>
      <c r="AX1123" s="14" t="s">
        <v>76</v>
      </c>
      <c r="AY1123" s="276" t="s">
        <v>251</v>
      </c>
    </row>
    <row r="1124" s="14" customFormat="1">
      <c r="A1124" s="14"/>
      <c r="B1124" s="266"/>
      <c r="C1124" s="267"/>
      <c r="D1124" s="257" t="s">
        <v>260</v>
      </c>
      <c r="E1124" s="268" t="s">
        <v>1</v>
      </c>
      <c r="F1124" s="269" t="s">
        <v>741</v>
      </c>
      <c r="G1124" s="267"/>
      <c r="H1124" s="270">
        <v>3</v>
      </c>
      <c r="I1124" s="271"/>
      <c r="J1124" s="267"/>
      <c r="K1124" s="267"/>
      <c r="L1124" s="272"/>
      <c r="M1124" s="273"/>
      <c r="N1124" s="274"/>
      <c r="O1124" s="274"/>
      <c r="P1124" s="274"/>
      <c r="Q1124" s="274"/>
      <c r="R1124" s="274"/>
      <c r="S1124" s="274"/>
      <c r="T1124" s="275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76" t="s">
        <v>260</v>
      </c>
      <c r="AU1124" s="276" t="s">
        <v>86</v>
      </c>
      <c r="AV1124" s="14" t="s">
        <v>86</v>
      </c>
      <c r="AW1124" s="14" t="s">
        <v>31</v>
      </c>
      <c r="AX1124" s="14" t="s">
        <v>76</v>
      </c>
      <c r="AY1124" s="276" t="s">
        <v>251</v>
      </c>
    </row>
    <row r="1125" s="13" customFormat="1">
      <c r="A1125" s="13"/>
      <c r="B1125" s="255"/>
      <c r="C1125" s="256"/>
      <c r="D1125" s="257" t="s">
        <v>260</v>
      </c>
      <c r="E1125" s="258" t="s">
        <v>1</v>
      </c>
      <c r="F1125" s="259" t="s">
        <v>727</v>
      </c>
      <c r="G1125" s="256"/>
      <c r="H1125" s="258" t="s">
        <v>1</v>
      </c>
      <c r="I1125" s="260"/>
      <c r="J1125" s="256"/>
      <c r="K1125" s="256"/>
      <c r="L1125" s="261"/>
      <c r="M1125" s="262"/>
      <c r="N1125" s="263"/>
      <c r="O1125" s="263"/>
      <c r="P1125" s="263"/>
      <c r="Q1125" s="263"/>
      <c r="R1125" s="263"/>
      <c r="S1125" s="263"/>
      <c r="T1125" s="264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65" t="s">
        <v>260</v>
      </c>
      <c r="AU1125" s="265" t="s">
        <v>86</v>
      </c>
      <c r="AV1125" s="13" t="s">
        <v>84</v>
      </c>
      <c r="AW1125" s="13" t="s">
        <v>31</v>
      </c>
      <c r="AX1125" s="13" t="s">
        <v>76</v>
      </c>
      <c r="AY1125" s="265" t="s">
        <v>251</v>
      </c>
    </row>
    <row r="1126" s="14" customFormat="1">
      <c r="A1126" s="14"/>
      <c r="B1126" s="266"/>
      <c r="C1126" s="267"/>
      <c r="D1126" s="257" t="s">
        <v>260</v>
      </c>
      <c r="E1126" s="268" t="s">
        <v>1</v>
      </c>
      <c r="F1126" s="269" t="s">
        <v>1500</v>
      </c>
      <c r="G1126" s="267"/>
      <c r="H1126" s="270">
        <v>3</v>
      </c>
      <c r="I1126" s="271"/>
      <c r="J1126" s="267"/>
      <c r="K1126" s="267"/>
      <c r="L1126" s="272"/>
      <c r="M1126" s="273"/>
      <c r="N1126" s="274"/>
      <c r="O1126" s="274"/>
      <c r="P1126" s="274"/>
      <c r="Q1126" s="274"/>
      <c r="R1126" s="274"/>
      <c r="S1126" s="274"/>
      <c r="T1126" s="275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76" t="s">
        <v>260</v>
      </c>
      <c r="AU1126" s="276" t="s">
        <v>86</v>
      </c>
      <c r="AV1126" s="14" t="s">
        <v>86</v>
      </c>
      <c r="AW1126" s="14" t="s">
        <v>31</v>
      </c>
      <c r="AX1126" s="14" t="s">
        <v>76</v>
      </c>
      <c r="AY1126" s="276" t="s">
        <v>251</v>
      </c>
    </row>
    <row r="1127" s="14" customFormat="1">
      <c r="A1127" s="14"/>
      <c r="B1127" s="266"/>
      <c r="C1127" s="267"/>
      <c r="D1127" s="257" t="s">
        <v>260</v>
      </c>
      <c r="E1127" s="268" t="s">
        <v>1</v>
      </c>
      <c r="F1127" s="269" t="s">
        <v>756</v>
      </c>
      <c r="G1127" s="267"/>
      <c r="H1127" s="270">
        <v>1</v>
      </c>
      <c r="I1127" s="271"/>
      <c r="J1127" s="267"/>
      <c r="K1127" s="267"/>
      <c r="L1127" s="272"/>
      <c r="M1127" s="273"/>
      <c r="N1127" s="274"/>
      <c r="O1127" s="274"/>
      <c r="P1127" s="274"/>
      <c r="Q1127" s="274"/>
      <c r="R1127" s="274"/>
      <c r="S1127" s="274"/>
      <c r="T1127" s="275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76" t="s">
        <v>260</v>
      </c>
      <c r="AU1127" s="276" t="s">
        <v>86</v>
      </c>
      <c r="AV1127" s="14" t="s">
        <v>86</v>
      </c>
      <c r="AW1127" s="14" t="s">
        <v>31</v>
      </c>
      <c r="AX1127" s="14" t="s">
        <v>76</v>
      </c>
      <c r="AY1127" s="276" t="s">
        <v>251</v>
      </c>
    </row>
    <row r="1128" s="13" customFormat="1">
      <c r="A1128" s="13"/>
      <c r="B1128" s="255"/>
      <c r="C1128" s="256"/>
      <c r="D1128" s="257" t="s">
        <v>260</v>
      </c>
      <c r="E1128" s="258" t="s">
        <v>1</v>
      </c>
      <c r="F1128" s="259" t="s">
        <v>1501</v>
      </c>
      <c r="G1128" s="256"/>
      <c r="H1128" s="258" t="s">
        <v>1</v>
      </c>
      <c r="I1128" s="260"/>
      <c r="J1128" s="256"/>
      <c r="K1128" s="256"/>
      <c r="L1128" s="261"/>
      <c r="M1128" s="262"/>
      <c r="N1128" s="263"/>
      <c r="O1128" s="263"/>
      <c r="P1128" s="263"/>
      <c r="Q1128" s="263"/>
      <c r="R1128" s="263"/>
      <c r="S1128" s="263"/>
      <c r="T1128" s="264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65" t="s">
        <v>260</v>
      </c>
      <c r="AU1128" s="265" t="s">
        <v>86</v>
      </c>
      <c r="AV1128" s="13" t="s">
        <v>84</v>
      </c>
      <c r="AW1128" s="13" t="s">
        <v>31</v>
      </c>
      <c r="AX1128" s="13" t="s">
        <v>76</v>
      </c>
      <c r="AY1128" s="265" t="s">
        <v>251</v>
      </c>
    </row>
    <row r="1129" s="14" customFormat="1">
      <c r="A1129" s="14"/>
      <c r="B1129" s="266"/>
      <c r="C1129" s="267"/>
      <c r="D1129" s="257" t="s">
        <v>260</v>
      </c>
      <c r="E1129" s="268" t="s">
        <v>1</v>
      </c>
      <c r="F1129" s="269" t="s">
        <v>758</v>
      </c>
      <c r="G1129" s="267"/>
      <c r="H1129" s="270">
        <v>1</v>
      </c>
      <c r="I1129" s="271"/>
      <c r="J1129" s="267"/>
      <c r="K1129" s="267"/>
      <c r="L1129" s="272"/>
      <c r="M1129" s="273"/>
      <c r="N1129" s="274"/>
      <c r="O1129" s="274"/>
      <c r="P1129" s="274"/>
      <c r="Q1129" s="274"/>
      <c r="R1129" s="274"/>
      <c r="S1129" s="274"/>
      <c r="T1129" s="275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76" t="s">
        <v>260</v>
      </c>
      <c r="AU1129" s="276" t="s">
        <v>86</v>
      </c>
      <c r="AV1129" s="14" t="s">
        <v>86</v>
      </c>
      <c r="AW1129" s="14" t="s">
        <v>31</v>
      </c>
      <c r="AX1129" s="14" t="s">
        <v>76</v>
      </c>
      <c r="AY1129" s="276" t="s">
        <v>251</v>
      </c>
    </row>
    <row r="1130" s="2" customFormat="1" ht="14.4" customHeight="1">
      <c r="A1130" s="39"/>
      <c r="B1130" s="40"/>
      <c r="C1130" s="288" t="s">
        <v>1502</v>
      </c>
      <c r="D1130" s="288" t="s">
        <v>295</v>
      </c>
      <c r="E1130" s="289" t="s">
        <v>1503</v>
      </c>
      <c r="F1130" s="290" t="s">
        <v>1504</v>
      </c>
      <c r="G1130" s="291" t="s">
        <v>369</v>
      </c>
      <c r="H1130" s="292">
        <v>55</v>
      </c>
      <c r="I1130" s="293"/>
      <c r="J1130" s="292">
        <f>ROUND(I1130*H1130,2)</f>
        <v>0</v>
      </c>
      <c r="K1130" s="290" t="s">
        <v>257</v>
      </c>
      <c r="L1130" s="294"/>
      <c r="M1130" s="295" t="s">
        <v>1</v>
      </c>
      <c r="N1130" s="296" t="s">
        <v>41</v>
      </c>
      <c r="O1130" s="92"/>
      <c r="P1130" s="251">
        <f>O1130*H1130</f>
        <v>0</v>
      </c>
      <c r="Q1130" s="251">
        <v>0.00014999999999999999</v>
      </c>
      <c r="R1130" s="251">
        <f>Q1130*H1130</f>
        <v>0.0082499999999999987</v>
      </c>
      <c r="S1130" s="251">
        <v>0</v>
      </c>
      <c r="T1130" s="252">
        <f>S1130*H1130</f>
        <v>0</v>
      </c>
      <c r="U1130" s="39"/>
      <c r="V1130" s="39"/>
      <c r="W1130" s="39"/>
      <c r="X1130" s="39"/>
      <c r="Y1130" s="39"/>
      <c r="Z1130" s="39"/>
      <c r="AA1130" s="39"/>
      <c r="AB1130" s="39"/>
      <c r="AC1130" s="39"/>
      <c r="AD1130" s="39"/>
      <c r="AE1130" s="39"/>
      <c r="AR1130" s="253" t="s">
        <v>447</v>
      </c>
      <c r="AT1130" s="253" t="s">
        <v>295</v>
      </c>
      <c r="AU1130" s="253" t="s">
        <v>86</v>
      </c>
      <c r="AY1130" s="18" t="s">
        <v>251</v>
      </c>
      <c r="BE1130" s="254">
        <f>IF(N1130="základní",J1130,0)</f>
        <v>0</v>
      </c>
      <c r="BF1130" s="254">
        <f>IF(N1130="snížená",J1130,0)</f>
        <v>0</v>
      </c>
      <c r="BG1130" s="254">
        <f>IF(N1130="zákl. přenesená",J1130,0)</f>
        <v>0</v>
      </c>
      <c r="BH1130" s="254">
        <f>IF(N1130="sníž. přenesená",J1130,0)</f>
        <v>0</v>
      </c>
      <c r="BI1130" s="254">
        <f>IF(N1130="nulová",J1130,0)</f>
        <v>0</v>
      </c>
      <c r="BJ1130" s="18" t="s">
        <v>84</v>
      </c>
      <c r="BK1130" s="254">
        <f>ROUND(I1130*H1130,2)</f>
        <v>0</v>
      </c>
      <c r="BL1130" s="18" t="s">
        <v>344</v>
      </c>
      <c r="BM1130" s="253" t="s">
        <v>1505</v>
      </c>
    </row>
    <row r="1131" s="2" customFormat="1" ht="14.4" customHeight="1">
      <c r="A1131" s="39"/>
      <c r="B1131" s="40"/>
      <c r="C1131" s="288" t="s">
        <v>1506</v>
      </c>
      <c r="D1131" s="288" t="s">
        <v>295</v>
      </c>
      <c r="E1131" s="289" t="s">
        <v>1507</v>
      </c>
      <c r="F1131" s="290" t="s">
        <v>1508</v>
      </c>
      <c r="G1131" s="291" t="s">
        <v>369</v>
      </c>
      <c r="H1131" s="292">
        <v>55</v>
      </c>
      <c r="I1131" s="293"/>
      <c r="J1131" s="292">
        <f>ROUND(I1131*H1131,2)</f>
        <v>0</v>
      </c>
      <c r="K1131" s="290" t="s">
        <v>257</v>
      </c>
      <c r="L1131" s="294"/>
      <c r="M1131" s="295" t="s">
        <v>1</v>
      </c>
      <c r="N1131" s="296" t="s">
        <v>41</v>
      </c>
      <c r="O1131" s="92"/>
      <c r="P1131" s="251">
        <f>O1131*H1131</f>
        <v>0</v>
      </c>
      <c r="Q1131" s="251">
        <v>0.00014999999999999999</v>
      </c>
      <c r="R1131" s="251">
        <f>Q1131*H1131</f>
        <v>0.0082499999999999987</v>
      </c>
      <c r="S1131" s="251">
        <v>0</v>
      </c>
      <c r="T1131" s="252">
        <f>S1131*H1131</f>
        <v>0</v>
      </c>
      <c r="U1131" s="39"/>
      <c r="V1131" s="39"/>
      <c r="W1131" s="39"/>
      <c r="X1131" s="39"/>
      <c r="Y1131" s="39"/>
      <c r="Z1131" s="39"/>
      <c r="AA1131" s="39"/>
      <c r="AB1131" s="39"/>
      <c r="AC1131" s="39"/>
      <c r="AD1131" s="39"/>
      <c r="AE1131" s="39"/>
      <c r="AR1131" s="253" t="s">
        <v>447</v>
      </c>
      <c r="AT1131" s="253" t="s">
        <v>295</v>
      </c>
      <c r="AU1131" s="253" t="s">
        <v>86</v>
      </c>
      <c r="AY1131" s="18" t="s">
        <v>251</v>
      </c>
      <c r="BE1131" s="254">
        <f>IF(N1131="základní",J1131,0)</f>
        <v>0</v>
      </c>
      <c r="BF1131" s="254">
        <f>IF(N1131="snížená",J1131,0)</f>
        <v>0</v>
      </c>
      <c r="BG1131" s="254">
        <f>IF(N1131="zákl. přenesená",J1131,0)</f>
        <v>0</v>
      </c>
      <c r="BH1131" s="254">
        <f>IF(N1131="sníž. přenesená",J1131,0)</f>
        <v>0</v>
      </c>
      <c r="BI1131" s="254">
        <f>IF(N1131="nulová",J1131,0)</f>
        <v>0</v>
      </c>
      <c r="BJ1131" s="18" t="s">
        <v>84</v>
      </c>
      <c r="BK1131" s="254">
        <f>ROUND(I1131*H1131,2)</f>
        <v>0</v>
      </c>
      <c r="BL1131" s="18" t="s">
        <v>344</v>
      </c>
      <c r="BM1131" s="253" t="s">
        <v>1509</v>
      </c>
    </row>
    <row r="1132" s="2" customFormat="1" ht="14.4" customHeight="1">
      <c r="A1132" s="39"/>
      <c r="B1132" s="40"/>
      <c r="C1132" s="243" t="s">
        <v>1510</v>
      </c>
      <c r="D1132" s="243" t="s">
        <v>253</v>
      </c>
      <c r="E1132" s="244" t="s">
        <v>1511</v>
      </c>
      <c r="F1132" s="245" t="s">
        <v>1512</v>
      </c>
      <c r="G1132" s="246" t="s">
        <v>369</v>
      </c>
      <c r="H1132" s="247">
        <v>55</v>
      </c>
      <c r="I1132" s="248"/>
      <c r="J1132" s="247">
        <f>ROUND(I1132*H1132,2)</f>
        <v>0</v>
      </c>
      <c r="K1132" s="245" t="s">
        <v>257</v>
      </c>
      <c r="L1132" s="45"/>
      <c r="M1132" s="249" t="s">
        <v>1</v>
      </c>
      <c r="N1132" s="250" t="s">
        <v>41</v>
      </c>
      <c r="O1132" s="92"/>
      <c r="P1132" s="251">
        <f>O1132*H1132</f>
        <v>0</v>
      </c>
      <c r="Q1132" s="251">
        <v>0</v>
      </c>
      <c r="R1132" s="251">
        <f>Q1132*H1132</f>
        <v>0</v>
      </c>
      <c r="S1132" s="251">
        <v>0</v>
      </c>
      <c r="T1132" s="252">
        <f>S1132*H1132</f>
        <v>0</v>
      </c>
      <c r="U1132" s="39"/>
      <c r="V1132" s="39"/>
      <c r="W1132" s="39"/>
      <c r="X1132" s="39"/>
      <c r="Y1132" s="39"/>
      <c r="Z1132" s="39"/>
      <c r="AA1132" s="39"/>
      <c r="AB1132" s="39"/>
      <c r="AC1132" s="39"/>
      <c r="AD1132" s="39"/>
      <c r="AE1132" s="39"/>
      <c r="AR1132" s="253" t="s">
        <v>344</v>
      </c>
      <c r="AT1132" s="253" t="s">
        <v>253</v>
      </c>
      <c r="AU1132" s="253" t="s">
        <v>86</v>
      </c>
      <c r="AY1132" s="18" t="s">
        <v>251</v>
      </c>
      <c r="BE1132" s="254">
        <f>IF(N1132="základní",J1132,0)</f>
        <v>0</v>
      </c>
      <c r="BF1132" s="254">
        <f>IF(N1132="snížená",J1132,0)</f>
        <v>0</v>
      </c>
      <c r="BG1132" s="254">
        <f>IF(N1132="zákl. přenesená",J1132,0)</f>
        <v>0</v>
      </c>
      <c r="BH1132" s="254">
        <f>IF(N1132="sníž. přenesená",J1132,0)</f>
        <v>0</v>
      </c>
      <c r="BI1132" s="254">
        <f>IF(N1132="nulová",J1132,0)</f>
        <v>0</v>
      </c>
      <c r="BJ1132" s="18" t="s">
        <v>84</v>
      </c>
      <c r="BK1132" s="254">
        <f>ROUND(I1132*H1132,2)</f>
        <v>0</v>
      </c>
      <c r="BL1132" s="18" t="s">
        <v>344</v>
      </c>
      <c r="BM1132" s="253" t="s">
        <v>1513</v>
      </c>
    </row>
    <row r="1133" s="14" customFormat="1">
      <c r="A1133" s="14"/>
      <c r="B1133" s="266"/>
      <c r="C1133" s="267"/>
      <c r="D1133" s="257" t="s">
        <v>260</v>
      </c>
      <c r="E1133" s="268" t="s">
        <v>1</v>
      </c>
      <c r="F1133" s="269" t="s">
        <v>1497</v>
      </c>
      <c r="G1133" s="267"/>
      <c r="H1133" s="270">
        <v>2</v>
      </c>
      <c r="I1133" s="271"/>
      <c r="J1133" s="267"/>
      <c r="K1133" s="267"/>
      <c r="L1133" s="272"/>
      <c r="M1133" s="273"/>
      <c r="N1133" s="274"/>
      <c r="O1133" s="274"/>
      <c r="P1133" s="274"/>
      <c r="Q1133" s="274"/>
      <c r="R1133" s="274"/>
      <c r="S1133" s="274"/>
      <c r="T1133" s="275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76" t="s">
        <v>260</v>
      </c>
      <c r="AU1133" s="276" t="s">
        <v>86</v>
      </c>
      <c r="AV1133" s="14" t="s">
        <v>86</v>
      </c>
      <c r="AW1133" s="14" t="s">
        <v>31</v>
      </c>
      <c r="AX1133" s="14" t="s">
        <v>76</v>
      </c>
      <c r="AY1133" s="276" t="s">
        <v>251</v>
      </c>
    </row>
    <row r="1134" s="14" customFormat="1">
      <c r="A1134" s="14"/>
      <c r="B1134" s="266"/>
      <c r="C1134" s="267"/>
      <c r="D1134" s="257" t="s">
        <v>260</v>
      </c>
      <c r="E1134" s="268" t="s">
        <v>1</v>
      </c>
      <c r="F1134" s="269" t="s">
        <v>1498</v>
      </c>
      <c r="G1134" s="267"/>
      <c r="H1134" s="270">
        <v>7</v>
      </c>
      <c r="I1134" s="271"/>
      <c r="J1134" s="267"/>
      <c r="K1134" s="267"/>
      <c r="L1134" s="272"/>
      <c r="M1134" s="273"/>
      <c r="N1134" s="274"/>
      <c r="O1134" s="274"/>
      <c r="P1134" s="274"/>
      <c r="Q1134" s="274"/>
      <c r="R1134" s="274"/>
      <c r="S1134" s="274"/>
      <c r="T1134" s="275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76" t="s">
        <v>260</v>
      </c>
      <c r="AU1134" s="276" t="s">
        <v>86</v>
      </c>
      <c r="AV1134" s="14" t="s">
        <v>86</v>
      </c>
      <c r="AW1134" s="14" t="s">
        <v>31</v>
      </c>
      <c r="AX1134" s="14" t="s">
        <v>76</v>
      </c>
      <c r="AY1134" s="276" t="s">
        <v>251</v>
      </c>
    </row>
    <row r="1135" s="14" customFormat="1">
      <c r="A1135" s="14"/>
      <c r="B1135" s="266"/>
      <c r="C1135" s="267"/>
      <c r="D1135" s="257" t="s">
        <v>260</v>
      </c>
      <c r="E1135" s="268" t="s">
        <v>1</v>
      </c>
      <c r="F1135" s="269" t="s">
        <v>685</v>
      </c>
      <c r="G1135" s="267"/>
      <c r="H1135" s="270">
        <v>15</v>
      </c>
      <c r="I1135" s="271"/>
      <c r="J1135" s="267"/>
      <c r="K1135" s="267"/>
      <c r="L1135" s="272"/>
      <c r="M1135" s="273"/>
      <c r="N1135" s="274"/>
      <c r="O1135" s="274"/>
      <c r="P1135" s="274"/>
      <c r="Q1135" s="274"/>
      <c r="R1135" s="274"/>
      <c r="S1135" s="274"/>
      <c r="T1135" s="275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76" t="s">
        <v>260</v>
      </c>
      <c r="AU1135" s="276" t="s">
        <v>86</v>
      </c>
      <c r="AV1135" s="14" t="s">
        <v>86</v>
      </c>
      <c r="AW1135" s="14" t="s">
        <v>31</v>
      </c>
      <c r="AX1135" s="14" t="s">
        <v>76</v>
      </c>
      <c r="AY1135" s="276" t="s">
        <v>251</v>
      </c>
    </row>
    <row r="1136" s="14" customFormat="1">
      <c r="A1136" s="14"/>
      <c r="B1136" s="266"/>
      <c r="C1136" s="267"/>
      <c r="D1136" s="257" t="s">
        <v>260</v>
      </c>
      <c r="E1136" s="268" t="s">
        <v>1</v>
      </c>
      <c r="F1136" s="269" t="s">
        <v>1499</v>
      </c>
      <c r="G1136" s="267"/>
      <c r="H1136" s="270">
        <v>7</v>
      </c>
      <c r="I1136" s="271"/>
      <c r="J1136" s="267"/>
      <c r="K1136" s="267"/>
      <c r="L1136" s="272"/>
      <c r="M1136" s="273"/>
      <c r="N1136" s="274"/>
      <c r="O1136" s="274"/>
      <c r="P1136" s="274"/>
      <c r="Q1136" s="274"/>
      <c r="R1136" s="274"/>
      <c r="S1136" s="274"/>
      <c r="T1136" s="275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76" t="s">
        <v>260</v>
      </c>
      <c r="AU1136" s="276" t="s">
        <v>86</v>
      </c>
      <c r="AV1136" s="14" t="s">
        <v>86</v>
      </c>
      <c r="AW1136" s="14" t="s">
        <v>31</v>
      </c>
      <c r="AX1136" s="14" t="s">
        <v>76</v>
      </c>
      <c r="AY1136" s="276" t="s">
        <v>251</v>
      </c>
    </row>
    <row r="1137" s="14" customFormat="1">
      <c r="A1137" s="14"/>
      <c r="B1137" s="266"/>
      <c r="C1137" s="267"/>
      <c r="D1137" s="257" t="s">
        <v>260</v>
      </c>
      <c r="E1137" s="268" t="s">
        <v>1</v>
      </c>
      <c r="F1137" s="269" t="s">
        <v>688</v>
      </c>
      <c r="G1137" s="267"/>
      <c r="H1137" s="270">
        <v>1</v>
      </c>
      <c r="I1137" s="271"/>
      <c r="J1137" s="267"/>
      <c r="K1137" s="267"/>
      <c r="L1137" s="272"/>
      <c r="M1137" s="273"/>
      <c r="N1137" s="274"/>
      <c r="O1137" s="274"/>
      <c r="P1137" s="274"/>
      <c r="Q1137" s="274"/>
      <c r="R1137" s="274"/>
      <c r="S1137" s="274"/>
      <c r="T1137" s="275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76" t="s">
        <v>260</v>
      </c>
      <c r="AU1137" s="276" t="s">
        <v>86</v>
      </c>
      <c r="AV1137" s="14" t="s">
        <v>86</v>
      </c>
      <c r="AW1137" s="14" t="s">
        <v>31</v>
      </c>
      <c r="AX1137" s="14" t="s">
        <v>76</v>
      </c>
      <c r="AY1137" s="276" t="s">
        <v>251</v>
      </c>
    </row>
    <row r="1138" s="13" customFormat="1">
      <c r="A1138" s="13"/>
      <c r="B1138" s="255"/>
      <c r="C1138" s="256"/>
      <c r="D1138" s="257" t="s">
        <v>260</v>
      </c>
      <c r="E1138" s="258" t="s">
        <v>1</v>
      </c>
      <c r="F1138" s="259" t="s">
        <v>727</v>
      </c>
      <c r="G1138" s="256"/>
      <c r="H1138" s="258" t="s">
        <v>1</v>
      </c>
      <c r="I1138" s="260"/>
      <c r="J1138" s="256"/>
      <c r="K1138" s="256"/>
      <c r="L1138" s="261"/>
      <c r="M1138" s="262"/>
      <c r="N1138" s="263"/>
      <c r="O1138" s="263"/>
      <c r="P1138" s="263"/>
      <c r="Q1138" s="263"/>
      <c r="R1138" s="263"/>
      <c r="S1138" s="263"/>
      <c r="T1138" s="264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65" t="s">
        <v>260</v>
      </c>
      <c r="AU1138" s="265" t="s">
        <v>86</v>
      </c>
      <c r="AV1138" s="13" t="s">
        <v>84</v>
      </c>
      <c r="AW1138" s="13" t="s">
        <v>31</v>
      </c>
      <c r="AX1138" s="13" t="s">
        <v>76</v>
      </c>
      <c r="AY1138" s="265" t="s">
        <v>251</v>
      </c>
    </row>
    <row r="1139" s="14" customFormat="1">
      <c r="A1139" s="14"/>
      <c r="B1139" s="266"/>
      <c r="C1139" s="267"/>
      <c r="D1139" s="257" t="s">
        <v>260</v>
      </c>
      <c r="E1139" s="268" t="s">
        <v>1</v>
      </c>
      <c r="F1139" s="269" t="s">
        <v>1424</v>
      </c>
      <c r="G1139" s="267"/>
      <c r="H1139" s="270">
        <v>6</v>
      </c>
      <c r="I1139" s="271"/>
      <c r="J1139" s="267"/>
      <c r="K1139" s="267"/>
      <c r="L1139" s="272"/>
      <c r="M1139" s="273"/>
      <c r="N1139" s="274"/>
      <c r="O1139" s="274"/>
      <c r="P1139" s="274"/>
      <c r="Q1139" s="274"/>
      <c r="R1139" s="274"/>
      <c r="S1139" s="274"/>
      <c r="T1139" s="275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76" t="s">
        <v>260</v>
      </c>
      <c r="AU1139" s="276" t="s">
        <v>86</v>
      </c>
      <c r="AV1139" s="14" t="s">
        <v>86</v>
      </c>
      <c r="AW1139" s="14" t="s">
        <v>31</v>
      </c>
      <c r="AX1139" s="14" t="s">
        <v>76</v>
      </c>
      <c r="AY1139" s="276" t="s">
        <v>251</v>
      </c>
    </row>
    <row r="1140" s="13" customFormat="1">
      <c r="A1140" s="13"/>
      <c r="B1140" s="255"/>
      <c r="C1140" s="256"/>
      <c r="D1140" s="257" t="s">
        <v>260</v>
      </c>
      <c r="E1140" s="258" t="s">
        <v>1</v>
      </c>
      <c r="F1140" s="259" t="s">
        <v>737</v>
      </c>
      <c r="G1140" s="256"/>
      <c r="H1140" s="258" t="s">
        <v>1</v>
      </c>
      <c r="I1140" s="260"/>
      <c r="J1140" s="256"/>
      <c r="K1140" s="256"/>
      <c r="L1140" s="261"/>
      <c r="M1140" s="262"/>
      <c r="N1140" s="263"/>
      <c r="O1140" s="263"/>
      <c r="P1140" s="263"/>
      <c r="Q1140" s="263"/>
      <c r="R1140" s="263"/>
      <c r="S1140" s="263"/>
      <c r="T1140" s="264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65" t="s">
        <v>260</v>
      </c>
      <c r="AU1140" s="265" t="s">
        <v>86</v>
      </c>
      <c r="AV1140" s="13" t="s">
        <v>84</v>
      </c>
      <c r="AW1140" s="13" t="s">
        <v>31</v>
      </c>
      <c r="AX1140" s="13" t="s">
        <v>76</v>
      </c>
      <c r="AY1140" s="265" t="s">
        <v>251</v>
      </c>
    </row>
    <row r="1141" s="14" customFormat="1">
      <c r="A1141" s="14"/>
      <c r="B1141" s="266"/>
      <c r="C1141" s="267"/>
      <c r="D1141" s="257" t="s">
        <v>260</v>
      </c>
      <c r="E1141" s="268" t="s">
        <v>1</v>
      </c>
      <c r="F1141" s="269" t="s">
        <v>738</v>
      </c>
      <c r="G1141" s="267"/>
      <c r="H1141" s="270">
        <v>3</v>
      </c>
      <c r="I1141" s="271"/>
      <c r="J1141" s="267"/>
      <c r="K1141" s="267"/>
      <c r="L1141" s="272"/>
      <c r="M1141" s="273"/>
      <c r="N1141" s="274"/>
      <c r="O1141" s="274"/>
      <c r="P1141" s="274"/>
      <c r="Q1141" s="274"/>
      <c r="R1141" s="274"/>
      <c r="S1141" s="274"/>
      <c r="T1141" s="275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76" t="s">
        <v>260</v>
      </c>
      <c r="AU1141" s="276" t="s">
        <v>86</v>
      </c>
      <c r="AV1141" s="14" t="s">
        <v>86</v>
      </c>
      <c r="AW1141" s="14" t="s">
        <v>31</v>
      </c>
      <c r="AX1141" s="14" t="s">
        <v>76</v>
      </c>
      <c r="AY1141" s="276" t="s">
        <v>251</v>
      </c>
    </row>
    <row r="1142" s="14" customFormat="1">
      <c r="A1142" s="14"/>
      <c r="B1142" s="266"/>
      <c r="C1142" s="267"/>
      <c r="D1142" s="257" t="s">
        <v>260</v>
      </c>
      <c r="E1142" s="268" t="s">
        <v>1</v>
      </c>
      <c r="F1142" s="269" t="s">
        <v>739</v>
      </c>
      <c r="G1142" s="267"/>
      <c r="H1142" s="270">
        <v>6</v>
      </c>
      <c r="I1142" s="271"/>
      <c r="J1142" s="267"/>
      <c r="K1142" s="267"/>
      <c r="L1142" s="272"/>
      <c r="M1142" s="273"/>
      <c r="N1142" s="274"/>
      <c r="O1142" s="274"/>
      <c r="P1142" s="274"/>
      <c r="Q1142" s="274"/>
      <c r="R1142" s="274"/>
      <c r="S1142" s="274"/>
      <c r="T1142" s="275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76" t="s">
        <v>260</v>
      </c>
      <c r="AU1142" s="276" t="s">
        <v>86</v>
      </c>
      <c r="AV1142" s="14" t="s">
        <v>86</v>
      </c>
      <c r="AW1142" s="14" t="s">
        <v>31</v>
      </c>
      <c r="AX1142" s="14" t="s">
        <v>76</v>
      </c>
      <c r="AY1142" s="276" t="s">
        <v>251</v>
      </c>
    </row>
    <row r="1143" s="14" customFormat="1">
      <c r="A1143" s="14"/>
      <c r="B1143" s="266"/>
      <c r="C1143" s="267"/>
      <c r="D1143" s="257" t="s">
        <v>260</v>
      </c>
      <c r="E1143" s="268" t="s">
        <v>1</v>
      </c>
      <c r="F1143" s="269" t="s">
        <v>741</v>
      </c>
      <c r="G1143" s="267"/>
      <c r="H1143" s="270">
        <v>3</v>
      </c>
      <c r="I1143" s="271"/>
      <c r="J1143" s="267"/>
      <c r="K1143" s="267"/>
      <c r="L1143" s="272"/>
      <c r="M1143" s="273"/>
      <c r="N1143" s="274"/>
      <c r="O1143" s="274"/>
      <c r="P1143" s="274"/>
      <c r="Q1143" s="274"/>
      <c r="R1143" s="274"/>
      <c r="S1143" s="274"/>
      <c r="T1143" s="275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76" t="s">
        <v>260</v>
      </c>
      <c r="AU1143" s="276" t="s">
        <v>86</v>
      </c>
      <c r="AV1143" s="14" t="s">
        <v>86</v>
      </c>
      <c r="AW1143" s="14" t="s">
        <v>31</v>
      </c>
      <c r="AX1143" s="14" t="s">
        <v>76</v>
      </c>
      <c r="AY1143" s="276" t="s">
        <v>251</v>
      </c>
    </row>
    <row r="1144" s="13" customFormat="1">
      <c r="A1144" s="13"/>
      <c r="B1144" s="255"/>
      <c r="C1144" s="256"/>
      <c r="D1144" s="257" t="s">
        <v>260</v>
      </c>
      <c r="E1144" s="258" t="s">
        <v>1</v>
      </c>
      <c r="F1144" s="259" t="s">
        <v>727</v>
      </c>
      <c r="G1144" s="256"/>
      <c r="H1144" s="258" t="s">
        <v>1</v>
      </c>
      <c r="I1144" s="260"/>
      <c r="J1144" s="256"/>
      <c r="K1144" s="256"/>
      <c r="L1144" s="261"/>
      <c r="M1144" s="262"/>
      <c r="N1144" s="263"/>
      <c r="O1144" s="263"/>
      <c r="P1144" s="263"/>
      <c r="Q1144" s="263"/>
      <c r="R1144" s="263"/>
      <c r="S1144" s="263"/>
      <c r="T1144" s="264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65" t="s">
        <v>260</v>
      </c>
      <c r="AU1144" s="265" t="s">
        <v>86</v>
      </c>
      <c r="AV1144" s="13" t="s">
        <v>84</v>
      </c>
      <c r="AW1144" s="13" t="s">
        <v>31</v>
      </c>
      <c r="AX1144" s="13" t="s">
        <v>76</v>
      </c>
      <c r="AY1144" s="265" t="s">
        <v>251</v>
      </c>
    </row>
    <row r="1145" s="14" customFormat="1">
      <c r="A1145" s="14"/>
      <c r="B1145" s="266"/>
      <c r="C1145" s="267"/>
      <c r="D1145" s="257" t="s">
        <v>260</v>
      </c>
      <c r="E1145" s="268" t="s">
        <v>1</v>
      </c>
      <c r="F1145" s="269" t="s">
        <v>1500</v>
      </c>
      <c r="G1145" s="267"/>
      <c r="H1145" s="270">
        <v>3</v>
      </c>
      <c r="I1145" s="271"/>
      <c r="J1145" s="267"/>
      <c r="K1145" s="267"/>
      <c r="L1145" s="272"/>
      <c r="M1145" s="273"/>
      <c r="N1145" s="274"/>
      <c r="O1145" s="274"/>
      <c r="P1145" s="274"/>
      <c r="Q1145" s="274"/>
      <c r="R1145" s="274"/>
      <c r="S1145" s="274"/>
      <c r="T1145" s="275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76" t="s">
        <v>260</v>
      </c>
      <c r="AU1145" s="276" t="s">
        <v>86</v>
      </c>
      <c r="AV1145" s="14" t="s">
        <v>86</v>
      </c>
      <c r="AW1145" s="14" t="s">
        <v>31</v>
      </c>
      <c r="AX1145" s="14" t="s">
        <v>76</v>
      </c>
      <c r="AY1145" s="276" t="s">
        <v>251</v>
      </c>
    </row>
    <row r="1146" s="14" customFormat="1">
      <c r="A1146" s="14"/>
      <c r="B1146" s="266"/>
      <c r="C1146" s="267"/>
      <c r="D1146" s="257" t="s">
        <v>260</v>
      </c>
      <c r="E1146" s="268" t="s">
        <v>1</v>
      </c>
      <c r="F1146" s="269" t="s">
        <v>756</v>
      </c>
      <c r="G1146" s="267"/>
      <c r="H1146" s="270">
        <v>1</v>
      </c>
      <c r="I1146" s="271"/>
      <c r="J1146" s="267"/>
      <c r="K1146" s="267"/>
      <c r="L1146" s="272"/>
      <c r="M1146" s="273"/>
      <c r="N1146" s="274"/>
      <c r="O1146" s="274"/>
      <c r="P1146" s="274"/>
      <c r="Q1146" s="274"/>
      <c r="R1146" s="274"/>
      <c r="S1146" s="274"/>
      <c r="T1146" s="275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76" t="s">
        <v>260</v>
      </c>
      <c r="AU1146" s="276" t="s">
        <v>86</v>
      </c>
      <c r="AV1146" s="14" t="s">
        <v>86</v>
      </c>
      <c r="AW1146" s="14" t="s">
        <v>31</v>
      </c>
      <c r="AX1146" s="14" t="s">
        <v>76</v>
      </c>
      <c r="AY1146" s="276" t="s">
        <v>251</v>
      </c>
    </row>
    <row r="1147" s="13" customFormat="1">
      <c r="A1147" s="13"/>
      <c r="B1147" s="255"/>
      <c r="C1147" s="256"/>
      <c r="D1147" s="257" t="s">
        <v>260</v>
      </c>
      <c r="E1147" s="258" t="s">
        <v>1</v>
      </c>
      <c r="F1147" s="259" t="s">
        <v>1501</v>
      </c>
      <c r="G1147" s="256"/>
      <c r="H1147" s="258" t="s">
        <v>1</v>
      </c>
      <c r="I1147" s="260"/>
      <c r="J1147" s="256"/>
      <c r="K1147" s="256"/>
      <c r="L1147" s="261"/>
      <c r="M1147" s="262"/>
      <c r="N1147" s="263"/>
      <c r="O1147" s="263"/>
      <c r="P1147" s="263"/>
      <c r="Q1147" s="263"/>
      <c r="R1147" s="263"/>
      <c r="S1147" s="263"/>
      <c r="T1147" s="264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65" t="s">
        <v>260</v>
      </c>
      <c r="AU1147" s="265" t="s">
        <v>86</v>
      </c>
      <c r="AV1147" s="13" t="s">
        <v>84</v>
      </c>
      <c r="AW1147" s="13" t="s">
        <v>31</v>
      </c>
      <c r="AX1147" s="13" t="s">
        <v>76</v>
      </c>
      <c r="AY1147" s="265" t="s">
        <v>251</v>
      </c>
    </row>
    <row r="1148" s="14" customFormat="1">
      <c r="A1148" s="14"/>
      <c r="B1148" s="266"/>
      <c r="C1148" s="267"/>
      <c r="D1148" s="257" t="s">
        <v>260</v>
      </c>
      <c r="E1148" s="268" t="s">
        <v>1</v>
      </c>
      <c r="F1148" s="269" t="s">
        <v>758</v>
      </c>
      <c r="G1148" s="267"/>
      <c r="H1148" s="270">
        <v>1</v>
      </c>
      <c r="I1148" s="271"/>
      <c r="J1148" s="267"/>
      <c r="K1148" s="267"/>
      <c r="L1148" s="272"/>
      <c r="M1148" s="273"/>
      <c r="N1148" s="274"/>
      <c r="O1148" s="274"/>
      <c r="P1148" s="274"/>
      <c r="Q1148" s="274"/>
      <c r="R1148" s="274"/>
      <c r="S1148" s="274"/>
      <c r="T1148" s="275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76" t="s">
        <v>260</v>
      </c>
      <c r="AU1148" s="276" t="s">
        <v>86</v>
      </c>
      <c r="AV1148" s="14" t="s">
        <v>86</v>
      </c>
      <c r="AW1148" s="14" t="s">
        <v>31</v>
      </c>
      <c r="AX1148" s="14" t="s">
        <v>76</v>
      </c>
      <c r="AY1148" s="276" t="s">
        <v>251</v>
      </c>
    </row>
    <row r="1149" s="2" customFormat="1" ht="14.4" customHeight="1">
      <c r="A1149" s="39"/>
      <c r="B1149" s="40"/>
      <c r="C1149" s="288" t="s">
        <v>1514</v>
      </c>
      <c r="D1149" s="288" t="s">
        <v>295</v>
      </c>
      <c r="E1149" s="289" t="s">
        <v>1515</v>
      </c>
      <c r="F1149" s="290" t="s">
        <v>1516</v>
      </c>
      <c r="G1149" s="291" t="s">
        <v>369</v>
      </c>
      <c r="H1149" s="292">
        <v>55</v>
      </c>
      <c r="I1149" s="293"/>
      <c r="J1149" s="292">
        <f>ROUND(I1149*H1149,2)</f>
        <v>0</v>
      </c>
      <c r="K1149" s="290" t="s">
        <v>257</v>
      </c>
      <c r="L1149" s="294"/>
      <c r="M1149" s="295" t="s">
        <v>1</v>
      </c>
      <c r="N1149" s="296" t="s">
        <v>41</v>
      </c>
      <c r="O1149" s="92"/>
      <c r="P1149" s="251">
        <f>O1149*H1149</f>
        <v>0</v>
      </c>
      <c r="Q1149" s="251">
        <v>0.0022000000000000001</v>
      </c>
      <c r="R1149" s="251">
        <f>Q1149*H1149</f>
        <v>0.12100000000000001</v>
      </c>
      <c r="S1149" s="251">
        <v>0</v>
      </c>
      <c r="T1149" s="252">
        <f>S1149*H1149</f>
        <v>0</v>
      </c>
      <c r="U1149" s="39"/>
      <c r="V1149" s="39"/>
      <c r="W1149" s="39"/>
      <c r="X1149" s="39"/>
      <c r="Y1149" s="39"/>
      <c r="Z1149" s="39"/>
      <c r="AA1149" s="39"/>
      <c r="AB1149" s="39"/>
      <c r="AC1149" s="39"/>
      <c r="AD1149" s="39"/>
      <c r="AE1149" s="39"/>
      <c r="AR1149" s="253" t="s">
        <v>447</v>
      </c>
      <c r="AT1149" s="253" t="s">
        <v>295</v>
      </c>
      <c r="AU1149" s="253" t="s">
        <v>86</v>
      </c>
      <c r="AY1149" s="18" t="s">
        <v>251</v>
      </c>
      <c r="BE1149" s="254">
        <f>IF(N1149="základní",J1149,0)</f>
        <v>0</v>
      </c>
      <c r="BF1149" s="254">
        <f>IF(N1149="snížená",J1149,0)</f>
        <v>0</v>
      </c>
      <c r="BG1149" s="254">
        <f>IF(N1149="zákl. přenesená",J1149,0)</f>
        <v>0</v>
      </c>
      <c r="BH1149" s="254">
        <f>IF(N1149="sníž. přenesená",J1149,0)</f>
        <v>0</v>
      </c>
      <c r="BI1149" s="254">
        <f>IF(N1149="nulová",J1149,0)</f>
        <v>0</v>
      </c>
      <c r="BJ1149" s="18" t="s">
        <v>84</v>
      </c>
      <c r="BK1149" s="254">
        <f>ROUND(I1149*H1149,2)</f>
        <v>0</v>
      </c>
      <c r="BL1149" s="18" t="s">
        <v>344</v>
      </c>
      <c r="BM1149" s="253" t="s">
        <v>1517</v>
      </c>
    </row>
    <row r="1150" s="2" customFormat="1" ht="14.4" customHeight="1">
      <c r="A1150" s="39"/>
      <c r="B1150" s="40"/>
      <c r="C1150" s="243" t="s">
        <v>1518</v>
      </c>
      <c r="D1150" s="243" t="s">
        <v>253</v>
      </c>
      <c r="E1150" s="244" t="s">
        <v>1519</v>
      </c>
      <c r="F1150" s="245" t="s">
        <v>1520</v>
      </c>
      <c r="G1150" s="246" t="s">
        <v>369</v>
      </c>
      <c r="H1150" s="247">
        <v>13</v>
      </c>
      <c r="I1150" s="248"/>
      <c r="J1150" s="247">
        <f>ROUND(I1150*H1150,2)</f>
        <v>0</v>
      </c>
      <c r="K1150" s="245" t="s">
        <v>257</v>
      </c>
      <c r="L1150" s="45"/>
      <c r="M1150" s="249" t="s">
        <v>1</v>
      </c>
      <c r="N1150" s="250" t="s">
        <v>41</v>
      </c>
      <c r="O1150" s="92"/>
      <c r="P1150" s="251">
        <f>O1150*H1150</f>
        <v>0</v>
      </c>
      <c r="Q1150" s="251">
        <v>0</v>
      </c>
      <c r="R1150" s="251">
        <f>Q1150*H1150</f>
        <v>0</v>
      </c>
      <c r="S1150" s="251">
        <v>0</v>
      </c>
      <c r="T1150" s="252">
        <f>S1150*H1150</f>
        <v>0</v>
      </c>
      <c r="U1150" s="39"/>
      <c r="V1150" s="39"/>
      <c r="W1150" s="39"/>
      <c r="X1150" s="39"/>
      <c r="Y1150" s="39"/>
      <c r="Z1150" s="39"/>
      <c r="AA1150" s="39"/>
      <c r="AB1150" s="39"/>
      <c r="AC1150" s="39"/>
      <c r="AD1150" s="39"/>
      <c r="AE1150" s="39"/>
      <c r="AR1150" s="253" t="s">
        <v>344</v>
      </c>
      <c r="AT1150" s="253" t="s">
        <v>253</v>
      </c>
      <c r="AU1150" s="253" t="s">
        <v>86</v>
      </c>
      <c r="AY1150" s="18" t="s">
        <v>251</v>
      </c>
      <c r="BE1150" s="254">
        <f>IF(N1150="základní",J1150,0)</f>
        <v>0</v>
      </c>
      <c r="BF1150" s="254">
        <f>IF(N1150="snížená",J1150,0)</f>
        <v>0</v>
      </c>
      <c r="BG1150" s="254">
        <f>IF(N1150="zákl. přenesená",J1150,0)</f>
        <v>0</v>
      </c>
      <c r="BH1150" s="254">
        <f>IF(N1150="sníž. přenesená",J1150,0)</f>
        <v>0</v>
      </c>
      <c r="BI1150" s="254">
        <f>IF(N1150="nulová",J1150,0)</f>
        <v>0</v>
      </c>
      <c r="BJ1150" s="18" t="s">
        <v>84</v>
      </c>
      <c r="BK1150" s="254">
        <f>ROUND(I1150*H1150,2)</f>
        <v>0</v>
      </c>
      <c r="BL1150" s="18" t="s">
        <v>344</v>
      </c>
      <c r="BM1150" s="253" t="s">
        <v>1521</v>
      </c>
    </row>
    <row r="1151" s="14" customFormat="1">
      <c r="A1151" s="14"/>
      <c r="B1151" s="266"/>
      <c r="C1151" s="267"/>
      <c r="D1151" s="257" t="s">
        <v>260</v>
      </c>
      <c r="E1151" s="268" t="s">
        <v>1</v>
      </c>
      <c r="F1151" s="269" t="s">
        <v>1522</v>
      </c>
      <c r="G1151" s="267"/>
      <c r="H1151" s="270">
        <v>8</v>
      </c>
      <c r="I1151" s="271"/>
      <c r="J1151" s="267"/>
      <c r="K1151" s="267"/>
      <c r="L1151" s="272"/>
      <c r="M1151" s="273"/>
      <c r="N1151" s="274"/>
      <c r="O1151" s="274"/>
      <c r="P1151" s="274"/>
      <c r="Q1151" s="274"/>
      <c r="R1151" s="274"/>
      <c r="S1151" s="274"/>
      <c r="T1151" s="275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76" t="s">
        <v>260</v>
      </c>
      <c r="AU1151" s="276" t="s">
        <v>86</v>
      </c>
      <c r="AV1151" s="14" t="s">
        <v>86</v>
      </c>
      <c r="AW1151" s="14" t="s">
        <v>31</v>
      </c>
      <c r="AX1151" s="14" t="s">
        <v>76</v>
      </c>
      <c r="AY1151" s="276" t="s">
        <v>251</v>
      </c>
    </row>
    <row r="1152" s="14" customFormat="1">
      <c r="A1152" s="14"/>
      <c r="B1152" s="266"/>
      <c r="C1152" s="267"/>
      <c r="D1152" s="257" t="s">
        <v>260</v>
      </c>
      <c r="E1152" s="268" t="s">
        <v>1</v>
      </c>
      <c r="F1152" s="269" t="s">
        <v>1523</v>
      </c>
      <c r="G1152" s="267"/>
      <c r="H1152" s="270">
        <v>4</v>
      </c>
      <c r="I1152" s="271"/>
      <c r="J1152" s="267"/>
      <c r="K1152" s="267"/>
      <c r="L1152" s="272"/>
      <c r="M1152" s="273"/>
      <c r="N1152" s="274"/>
      <c r="O1152" s="274"/>
      <c r="P1152" s="274"/>
      <c r="Q1152" s="274"/>
      <c r="R1152" s="274"/>
      <c r="S1152" s="274"/>
      <c r="T1152" s="275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76" t="s">
        <v>260</v>
      </c>
      <c r="AU1152" s="276" t="s">
        <v>86</v>
      </c>
      <c r="AV1152" s="14" t="s">
        <v>86</v>
      </c>
      <c r="AW1152" s="14" t="s">
        <v>31</v>
      </c>
      <c r="AX1152" s="14" t="s">
        <v>76</v>
      </c>
      <c r="AY1152" s="276" t="s">
        <v>251</v>
      </c>
    </row>
    <row r="1153" s="14" customFormat="1">
      <c r="A1153" s="14"/>
      <c r="B1153" s="266"/>
      <c r="C1153" s="267"/>
      <c r="D1153" s="257" t="s">
        <v>260</v>
      </c>
      <c r="E1153" s="268" t="s">
        <v>1</v>
      </c>
      <c r="F1153" s="269" t="s">
        <v>686</v>
      </c>
      <c r="G1153" s="267"/>
      <c r="H1153" s="270">
        <v>1</v>
      </c>
      <c r="I1153" s="271"/>
      <c r="J1153" s="267"/>
      <c r="K1153" s="267"/>
      <c r="L1153" s="272"/>
      <c r="M1153" s="273"/>
      <c r="N1153" s="274"/>
      <c r="O1153" s="274"/>
      <c r="P1153" s="274"/>
      <c r="Q1153" s="274"/>
      <c r="R1153" s="274"/>
      <c r="S1153" s="274"/>
      <c r="T1153" s="275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76" t="s">
        <v>260</v>
      </c>
      <c r="AU1153" s="276" t="s">
        <v>86</v>
      </c>
      <c r="AV1153" s="14" t="s">
        <v>86</v>
      </c>
      <c r="AW1153" s="14" t="s">
        <v>31</v>
      </c>
      <c r="AX1153" s="14" t="s">
        <v>76</v>
      </c>
      <c r="AY1153" s="276" t="s">
        <v>251</v>
      </c>
    </row>
    <row r="1154" s="2" customFormat="1" ht="14.4" customHeight="1">
      <c r="A1154" s="39"/>
      <c r="B1154" s="40"/>
      <c r="C1154" s="288" t="s">
        <v>1524</v>
      </c>
      <c r="D1154" s="288" t="s">
        <v>295</v>
      </c>
      <c r="E1154" s="289" t="s">
        <v>1525</v>
      </c>
      <c r="F1154" s="290" t="s">
        <v>1526</v>
      </c>
      <c r="G1154" s="291" t="s">
        <v>369</v>
      </c>
      <c r="H1154" s="292">
        <v>13</v>
      </c>
      <c r="I1154" s="293"/>
      <c r="J1154" s="292">
        <f>ROUND(I1154*H1154,2)</f>
        <v>0</v>
      </c>
      <c r="K1154" s="290" t="s">
        <v>257</v>
      </c>
      <c r="L1154" s="294"/>
      <c r="M1154" s="295" t="s">
        <v>1</v>
      </c>
      <c r="N1154" s="296" t="s">
        <v>41</v>
      </c>
      <c r="O1154" s="92"/>
      <c r="P1154" s="251">
        <f>O1154*H1154</f>
        <v>0</v>
      </c>
      <c r="Q1154" s="251">
        <v>0.0022000000000000001</v>
      </c>
      <c r="R1154" s="251">
        <f>Q1154*H1154</f>
        <v>0.0286</v>
      </c>
      <c r="S1154" s="251">
        <v>0</v>
      </c>
      <c r="T1154" s="252">
        <f>S1154*H1154</f>
        <v>0</v>
      </c>
      <c r="U1154" s="39"/>
      <c r="V1154" s="39"/>
      <c r="W1154" s="39"/>
      <c r="X1154" s="39"/>
      <c r="Y1154" s="39"/>
      <c r="Z1154" s="39"/>
      <c r="AA1154" s="39"/>
      <c r="AB1154" s="39"/>
      <c r="AC1154" s="39"/>
      <c r="AD1154" s="39"/>
      <c r="AE1154" s="39"/>
      <c r="AR1154" s="253" t="s">
        <v>447</v>
      </c>
      <c r="AT1154" s="253" t="s">
        <v>295</v>
      </c>
      <c r="AU1154" s="253" t="s">
        <v>86</v>
      </c>
      <c r="AY1154" s="18" t="s">
        <v>251</v>
      </c>
      <c r="BE1154" s="254">
        <f>IF(N1154="základní",J1154,0)</f>
        <v>0</v>
      </c>
      <c r="BF1154" s="254">
        <f>IF(N1154="snížená",J1154,0)</f>
        <v>0</v>
      </c>
      <c r="BG1154" s="254">
        <f>IF(N1154="zákl. přenesená",J1154,0)</f>
        <v>0</v>
      </c>
      <c r="BH1154" s="254">
        <f>IF(N1154="sníž. přenesená",J1154,0)</f>
        <v>0</v>
      </c>
      <c r="BI1154" s="254">
        <f>IF(N1154="nulová",J1154,0)</f>
        <v>0</v>
      </c>
      <c r="BJ1154" s="18" t="s">
        <v>84</v>
      </c>
      <c r="BK1154" s="254">
        <f>ROUND(I1154*H1154,2)</f>
        <v>0</v>
      </c>
      <c r="BL1154" s="18" t="s">
        <v>344</v>
      </c>
      <c r="BM1154" s="253" t="s">
        <v>1527</v>
      </c>
    </row>
    <row r="1155" s="2" customFormat="1" ht="14.4" customHeight="1">
      <c r="A1155" s="39"/>
      <c r="B1155" s="40"/>
      <c r="C1155" s="288" t="s">
        <v>1528</v>
      </c>
      <c r="D1155" s="288" t="s">
        <v>295</v>
      </c>
      <c r="E1155" s="289" t="s">
        <v>1529</v>
      </c>
      <c r="F1155" s="290" t="s">
        <v>1530</v>
      </c>
      <c r="G1155" s="291" t="s">
        <v>369</v>
      </c>
      <c r="H1155" s="292">
        <v>13</v>
      </c>
      <c r="I1155" s="293"/>
      <c r="J1155" s="292">
        <f>ROUND(I1155*H1155,2)</f>
        <v>0</v>
      </c>
      <c r="K1155" s="290" t="s">
        <v>257</v>
      </c>
      <c r="L1155" s="294"/>
      <c r="M1155" s="295" t="s">
        <v>1</v>
      </c>
      <c r="N1155" s="296" t="s">
        <v>41</v>
      </c>
      <c r="O1155" s="92"/>
      <c r="P1155" s="251">
        <f>O1155*H1155</f>
        <v>0</v>
      </c>
      <c r="Q1155" s="251">
        <v>0.00014999999999999999</v>
      </c>
      <c r="R1155" s="251">
        <f>Q1155*H1155</f>
        <v>0.0019499999999999999</v>
      </c>
      <c r="S1155" s="251">
        <v>0</v>
      </c>
      <c r="T1155" s="252">
        <f>S1155*H1155</f>
        <v>0</v>
      </c>
      <c r="U1155" s="39"/>
      <c r="V1155" s="39"/>
      <c r="W1155" s="39"/>
      <c r="X1155" s="39"/>
      <c r="Y1155" s="39"/>
      <c r="Z1155" s="39"/>
      <c r="AA1155" s="39"/>
      <c r="AB1155" s="39"/>
      <c r="AC1155" s="39"/>
      <c r="AD1155" s="39"/>
      <c r="AE1155" s="39"/>
      <c r="AR1155" s="253" t="s">
        <v>447</v>
      </c>
      <c r="AT1155" s="253" t="s">
        <v>295</v>
      </c>
      <c r="AU1155" s="253" t="s">
        <v>86</v>
      </c>
      <c r="AY1155" s="18" t="s">
        <v>251</v>
      </c>
      <c r="BE1155" s="254">
        <f>IF(N1155="základní",J1155,0)</f>
        <v>0</v>
      </c>
      <c r="BF1155" s="254">
        <f>IF(N1155="snížená",J1155,0)</f>
        <v>0</v>
      </c>
      <c r="BG1155" s="254">
        <f>IF(N1155="zákl. přenesená",J1155,0)</f>
        <v>0</v>
      </c>
      <c r="BH1155" s="254">
        <f>IF(N1155="sníž. přenesená",J1155,0)</f>
        <v>0</v>
      </c>
      <c r="BI1155" s="254">
        <f>IF(N1155="nulová",J1155,0)</f>
        <v>0</v>
      </c>
      <c r="BJ1155" s="18" t="s">
        <v>84</v>
      </c>
      <c r="BK1155" s="254">
        <f>ROUND(I1155*H1155,2)</f>
        <v>0</v>
      </c>
      <c r="BL1155" s="18" t="s">
        <v>344</v>
      </c>
      <c r="BM1155" s="253" t="s">
        <v>1531</v>
      </c>
    </row>
    <row r="1156" s="2" customFormat="1" ht="14.4" customHeight="1">
      <c r="A1156" s="39"/>
      <c r="B1156" s="40"/>
      <c r="C1156" s="243" t="s">
        <v>1532</v>
      </c>
      <c r="D1156" s="243" t="s">
        <v>253</v>
      </c>
      <c r="E1156" s="244" t="s">
        <v>1533</v>
      </c>
      <c r="F1156" s="245" t="s">
        <v>1534</v>
      </c>
      <c r="G1156" s="246" t="s">
        <v>369</v>
      </c>
      <c r="H1156" s="247">
        <v>24</v>
      </c>
      <c r="I1156" s="248"/>
      <c r="J1156" s="247">
        <f>ROUND(I1156*H1156,2)</f>
        <v>0</v>
      </c>
      <c r="K1156" s="245" t="s">
        <v>257</v>
      </c>
      <c r="L1156" s="45"/>
      <c r="M1156" s="249" t="s">
        <v>1</v>
      </c>
      <c r="N1156" s="250" t="s">
        <v>41</v>
      </c>
      <c r="O1156" s="92"/>
      <c r="P1156" s="251">
        <f>O1156*H1156</f>
        <v>0</v>
      </c>
      <c r="Q1156" s="251">
        <v>0</v>
      </c>
      <c r="R1156" s="251">
        <f>Q1156*H1156</f>
        <v>0</v>
      </c>
      <c r="S1156" s="251">
        <v>0</v>
      </c>
      <c r="T1156" s="252">
        <f>S1156*H1156</f>
        <v>0</v>
      </c>
      <c r="U1156" s="39"/>
      <c r="V1156" s="39"/>
      <c r="W1156" s="39"/>
      <c r="X1156" s="39"/>
      <c r="Y1156" s="39"/>
      <c r="Z1156" s="39"/>
      <c r="AA1156" s="39"/>
      <c r="AB1156" s="39"/>
      <c r="AC1156" s="39"/>
      <c r="AD1156" s="39"/>
      <c r="AE1156" s="39"/>
      <c r="AR1156" s="253" t="s">
        <v>344</v>
      </c>
      <c r="AT1156" s="253" t="s">
        <v>253</v>
      </c>
      <c r="AU1156" s="253" t="s">
        <v>86</v>
      </c>
      <c r="AY1156" s="18" t="s">
        <v>251</v>
      </c>
      <c r="BE1156" s="254">
        <f>IF(N1156="základní",J1156,0)</f>
        <v>0</v>
      </c>
      <c r="BF1156" s="254">
        <f>IF(N1156="snížená",J1156,0)</f>
        <v>0</v>
      </c>
      <c r="BG1156" s="254">
        <f>IF(N1156="zákl. přenesená",J1156,0)</f>
        <v>0</v>
      </c>
      <c r="BH1156" s="254">
        <f>IF(N1156="sníž. přenesená",J1156,0)</f>
        <v>0</v>
      </c>
      <c r="BI1156" s="254">
        <f>IF(N1156="nulová",J1156,0)</f>
        <v>0</v>
      </c>
      <c r="BJ1156" s="18" t="s">
        <v>84</v>
      </c>
      <c r="BK1156" s="254">
        <f>ROUND(I1156*H1156,2)</f>
        <v>0</v>
      </c>
      <c r="BL1156" s="18" t="s">
        <v>344</v>
      </c>
      <c r="BM1156" s="253" t="s">
        <v>1535</v>
      </c>
    </row>
    <row r="1157" s="13" customFormat="1">
      <c r="A1157" s="13"/>
      <c r="B1157" s="255"/>
      <c r="C1157" s="256"/>
      <c r="D1157" s="257" t="s">
        <v>260</v>
      </c>
      <c r="E1157" s="258" t="s">
        <v>1</v>
      </c>
      <c r="F1157" s="259" t="s">
        <v>737</v>
      </c>
      <c r="G1157" s="256"/>
      <c r="H1157" s="258" t="s">
        <v>1</v>
      </c>
      <c r="I1157" s="260"/>
      <c r="J1157" s="256"/>
      <c r="K1157" s="256"/>
      <c r="L1157" s="261"/>
      <c r="M1157" s="262"/>
      <c r="N1157" s="263"/>
      <c r="O1157" s="263"/>
      <c r="P1157" s="263"/>
      <c r="Q1157" s="263"/>
      <c r="R1157" s="263"/>
      <c r="S1157" s="263"/>
      <c r="T1157" s="264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65" t="s">
        <v>260</v>
      </c>
      <c r="AU1157" s="265" t="s">
        <v>86</v>
      </c>
      <c r="AV1157" s="13" t="s">
        <v>84</v>
      </c>
      <c r="AW1157" s="13" t="s">
        <v>31</v>
      </c>
      <c r="AX1157" s="13" t="s">
        <v>76</v>
      </c>
      <c r="AY1157" s="265" t="s">
        <v>251</v>
      </c>
    </row>
    <row r="1158" s="14" customFormat="1">
      <c r="A1158" s="14"/>
      <c r="B1158" s="266"/>
      <c r="C1158" s="267"/>
      <c r="D1158" s="257" t="s">
        <v>260</v>
      </c>
      <c r="E1158" s="268" t="s">
        <v>1</v>
      </c>
      <c r="F1158" s="269" t="s">
        <v>738</v>
      </c>
      <c r="G1158" s="267"/>
      <c r="H1158" s="270">
        <v>3</v>
      </c>
      <c r="I1158" s="271"/>
      <c r="J1158" s="267"/>
      <c r="K1158" s="267"/>
      <c r="L1158" s="272"/>
      <c r="M1158" s="273"/>
      <c r="N1158" s="274"/>
      <c r="O1158" s="274"/>
      <c r="P1158" s="274"/>
      <c r="Q1158" s="274"/>
      <c r="R1158" s="274"/>
      <c r="S1158" s="274"/>
      <c r="T1158" s="275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76" t="s">
        <v>260</v>
      </c>
      <c r="AU1158" s="276" t="s">
        <v>86</v>
      </c>
      <c r="AV1158" s="14" t="s">
        <v>86</v>
      </c>
      <c r="AW1158" s="14" t="s">
        <v>31</v>
      </c>
      <c r="AX1158" s="14" t="s">
        <v>76</v>
      </c>
      <c r="AY1158" s="276" t="s">
        <v>251</v>
      </c>
    </row>
    <row r="1159" s="14" customFormat="1">
      <c r="A1159" s="14"/>
      <c r="B1159" s="266"/>
      <c r="C1159" s="267"/>
      <c r="D1159" s="257" t="s">
        <v>260</v>
      </c>
      <c r="E1159" s="268" t="s">
        <v>1</v>
      </c>
      <c r="F1159" s="269" t="s">
        <v>1536</v>
      </c>
      <c r="G1159" s="267"/>
      <c r="H1159" s="270">
        <v>7</v>
      </c>
      <c r="I1159" s="271"/>
      <c r="J1159" s="267"/>
      <c r="K1159" s="267"/>
      <c r="L1159" s="272"/>
      <c r="M1159" s="273"/>
      <c r="N1159" s="274"/>
      <c r="O1159" s="274"/>
      <c r="P1159" s="274"/>
      <c r="Q1159" s="274"/>
      <c r="R1159" s="274"/>
      <c r="S1159" s="274"/>
      <c r="T1159" s="275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76" t="s">
        <v>260</v>
      </c>
      <c r="AU1159" s="276" t="s">
        <v>86</v>
      </c>
      <c r="AV1159" s="14" t="s">
        <v>86</v>
      </c>
      <c r="AW1159" s="14" t="s">
        <v>31</v>
      </c>
      <c r="AX1159" s="14" t="s">
        <v>76</v>
      </c>
      <c r="AY1159" s="276" t="s">
        <v>251</v>
      </c>
    </row>
    <row r="1160" s="14" customFormat="1">
      <c r="A1160" s="14"/>
      <c r="B1160" s="266"/>
      <c r="C1160" s="267"/>
      <c r="D1160" s="257" t="s">
        <v>260</v>
      </c>
      <c r="E1160" s="268" t="s">
        <v>1</v>
      </c>
      <c r="F1160" s="269" t="s">
        <v>740</v>
      </c>
      <c r="G1160" s="267"/>
      <c r="H1160" s="270">
        <v>1</v>
      </c>
      <c r="I1160" s="271"/>
      <c r="J1160" s="267"/>
      <c r="K1160" s="267"/>
      <c r="L1160" s="272"/>
      <c r="M1160" s="273"/>
      <c r="N1160" s="274"/>
      <c r="O1160" s="274"/>
      <c r="P1160" s="274"/>
      <c r="Q1160" s="274"/>
      <c r="R1160" s="274"/>
      <c r="S1160" s="274"/>
      <c r="T1160" s="275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76" t="s">
        <v>260</v>
      </c>
      <c r="AU1160" s="276" t="s">
        <v>86</v>
      </c>
      <c r="AV1160" s="14" t="s">
        <v>86</v>
      </c>
      <c r="AW1160" s="14" t="s">
        <v>31</v>
      </c>
      <c r="AX1160" s="14" t="s">
        <v>76</v>
      </c>
      <c r="AY1160" s="276" t="s">
        <v>251</v>
      </c>
    </row>
    <row r="1161" s="14" customFormat="1">
      <c r="A1161" s="14"/>
      <c r="B1161" s="266"/>
      <c r="C1161" s="267"/>
      <c r="D1161" s="257" t="s">
        <v>260</v>
      </c>
      <c r="E1161" s="268" t="s">
        <v>1</v>
      </c>
      <c r="F1161" s="269" t="s">
        <v>741</v>
      </c>
      <c r="G1161" s="267"/>
      <c r="H1161" s="270">
        <v>3</v>
      </c>
      <c r="I1161" s="271"/>
      <c r="J1161" s="267"/>
      <c r="K1161" s="267"/>
      <c r="L1161" s="272"/>
      <c r="M1161" s="273"/>
      <c r="N1161" s="274"/>
      <c r="O1161" s="274"/>
      <c r="P1161" s="274"/>
      <c r="Q1161" s="274"/>
      <c r="R1161" s="274"/>
      <c r="S1161" s="274"/>
      <c r="T1161" s="275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76" t="s">
        <v>260</v>
      </c>
      <c r="AU1161" s="276" t="s">
        <v>86</v>
      </c>
      <c r="AV1161" s="14" t="s">
        <v>86</v>
      </c>
      <c r="AW1161" s="14" t="s">
        <v>31</v>
      </c>
      <c r="AX1161" s="14" t="s">
        <v>76</v>
      </c>
      <c r="AY1161" s="276" t="s">
        <v>251</v>
      </c>
    </row>
    <row r="1162" s="13" customFormat="1">
      <c r="A1162" s="13"/>
      <c r="B1162" s="255"/>
      <c r="C1162" s="256"/>
      <c r="D1162" s="257" t="s">
        <v>260</v>
      </c>
      <c r="E1162" s="258" t="s">
        <v>1</v>
      </c>
      <c r="F1162" s="259" t="s">
        <v>727</v>
      </c>
      <c r="G1162" s="256"/>
      <c r="H1162" s="258" t="s">
        <v>1</v>
      </c>
      <c r="I1162" s="260"/>
      <c r="J1162" s="256"/>
      <c r="K1162" s="256"/>
      <c r="L1162" s="261"/>
      <c r="M1162" s="262"/>
      <c r="N1162" s="263"/>
      <c r="O1162" s="263"/>
      <c r="P1162" s="263"/>
      <c r="Q1162" s="263"/>
      <c r="R1162" s="263"/>
      <c r="S1162" s="263"/>
      <c r="T1162" s="264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65" t="s">
        <v>260</v>
      </c>
      <c r="AU1162" s="265" t="s">
        <v>86</v>
      </c>
      <c r="AV1162" s="13" t="s">
        <v>84</v>
      </c>
      <c r="AW1162" s="13" t="s">
        <v>31</v>
      </c>
      <c r="AX1162" s="13" t="s">
        <v>76</v>
      </c>
      <c r="AY1162" s="265" t="s">
        <v>251</v>
      </c>
    </row>
    <row r="1163" s="14" customFormat="1">
      <c r="A1163" s="14"/>
      <c r="B1163" s="266"/>
      <c r="C1163" s="267"/>
      <c r="D1163" s="257" t="s">
        <v>260</v>
      </c>
      <c r="E1163" s="268" t="s">
        <v>1</v>
      </c>
      <c r="F1163" s="269" t="s">
        <v>755</v>
      </c>
      <c r="G1163" s="267"/>
      <c r="H1163" s="270">
        <v>8</v>
      </c>
      <c r="I1163" s="271"/>
      <c r="J1163" s="267"/>
      <c r="K1163" s="267"/>
      <c r="L1163" s="272"/>
      <c r="M1163" s="273"/>
      <c r="N1163" s="274"/>
      <c r="O1163" s="274"/>
      <c r="P1163" s="274"/>
      <c r="Q1163" s="274"/>
      <c r="R1163" s="274"/>
      <c r="S1163" s="274"/>
      <c r="T1163" s="275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76" t="s">
        <v>260</v>
      </c>
      <c r="AU1163" s="276" t="s">
        <v>86</v>
      </c>
      <c r="AV1163" s="14" t="s">
        <v>86</v>
      </c>
      <c r="AW1163" s="14" t="s">
        <v>31</v>
      </c>
      <c r="AX1163" s="14" t="s">
        <v>76</v>
      </c>
      <c r="AY1163" s="276" t="s">
        <v>251</v>
      </c>
    </row>
    <row r="1164" s="14" customFormat="1">
      <c r="A1164" s="14"/>
      <c r="B1164" s="266"/>
      <c r="C1164" s="267"/>
      <c r="D1164" s="257" t="s">
        <v>260</v>
      </c>
      <c r="E1164" s="268" t="s">
        <v>1</v>
      </c>
      <c r="F1164" s="269" t="s">
        <v>756</v>
      </c>
      <c r="G1164" s="267"/>
      <c r="H1164" s="270">
        <v>1</v>
      </c>
      <c r="I1164" s="271"/>
      <c r="J1164" s="267"/>
      <c r="K1164" s="267"/>
      <c r="L1164" s="272"/>
      <c r="M1164" s="273"/>
      <c r="N1164" s="274"/>
      <c r="O1164" s="274"/>
      <c r="P1164" s="274"/>
      <c r="Q1164" s="274"/>
      <c r="R1164" s="274"/>
      <c r="S1164" s="274"/>
      <c r="T1164" s="275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76" t="s">
        <v>260</v>
      </c>
      <c r="AU1164" s="276" t="s">
        <v>86</v>
      </c>
      <c r="AV1164" s="14" t="s">
        <v>86</v>
      </c>
      <c r="AW1164" s="14" t="s">
        <v>31</v>
      </c>
      <c r="AX1164" s="14" t="s">
        <v>76</v>
      </c>
      <c r="AY1164" s="276" t="s">
        <v>251</v>
      </c>
    </row>
    <row r="1165" s="14" customFormat="1">
      <c r="A1165" s="14"/>
      <c r="B1165" s="266"/>
      <c r="C1165" s="267"/>
      <c r="D1165" s="257" t="s">
        <v>260</v>
      </c>
      <c r="E1165" s="268" t="s">
        <v>1</v>
      </c>
      <c r="F1165" s="269" t="s">
        <v>757</v>
      </c>
      <c r="G1165" s="267"/>
      <c r="H1165" s="270">
        <v>1</v>
      </c>
      <c r="I1165" s="271"/>
      <c r="J1165" s="267"/>
      <c r="K1165" s="267"/>
      <c r="L1165" s="272"/>
      <c r="M1165" s="273"/>
      <c r="N1165" s="274"/>
      <c r="O1165" s="274"/>
      <c r="P1165" s="274"/>
      <c r="Q1165" s="274"/>
      <c r="R1165" s="274"/>
      <c r="S1165" s="274"/>
      <c r="T1165" s="275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76" t="s">
        <v>260</v>
      </c>
      <c r="AU1165" s="276" t="s">
        <v>86</v>
      </c>
      <c r="AV1165" s="14" t="s">
        <v>86</v>
      </c>
      <c r="AW1165" s="14" t="s">
        <v>31</v>
      </c>
      <c r="AX1165" s="14" t="s">
        <v>76</v>
      </c>
      <c r="AY1165" s="276" t="s">
        <v>251</v>
      </c>
    </row>
    <row r="1166" s="2" customFormat="1" ht="14.4" customHeight="1">
      <c r="A1166" s="39"/>
      <c r="B1166" s="40"/>
      <c r="C1166" s="288" t="s">
        <v>1537</v>
      </c>
      <c r="D1166" s="288" t="s">
        <v>295</v>
      </c>
      <c r="E1166" s="289" t="s">
        <v>1538</v>
      </c>
      <c r="F1166" s="290" t="s">
        <v>1539</v>
      </c>
      <c r="G1166" s="291" t="s">
        <v>369</v>
      </c>
      <c r="H1166" s="292">
        <v>24</v>
      </c>
      <c r="I1166" s="293"/>
      <c r="J1166" s="292">
        <f>ROUND(I1166*H1166,2)</f>
        <v>0</v>
      </c>
      <c r="K1166" s="290" t="s">
        <v>257</v>
      </c>
      <c r="L1166" s="294"/>
      <c r="M1166" s="295" t="s">
        <v>1</v>
      </c>
      <c r="N1166" s="296" t="s">
        <v>41</v>
      </c>
      <c r="O1166" s="92"/>
      <c r="P1166" s="251">
        <f>O1166*H1166</f>
        <v>0</v>
      </c>
      <c r="Q1166" s="251">
        <v>0.0023999999999999998</v>
      </c>
      <c r="R1166" s="251">
        <f>Q1166*H1166</f>
        <v>0.057599999999999998</v>
      </c>
      <c r="S1166" s="251">
        <v>0</v>
      </c>
      <c r="T1166" s="252">
        <f>S1166*H1166</f>
        <v>0</v>
      </c>
      <c r="U1166" s="39"/>
      <c r="V1166" s="39"/>
      <c r="W1166" s="39"/>
      <c r="X1166" s="39"/>
      <c r="Y1166" s="39"/>
      <c r="Z1166" s="39"/>
      <c r="AA1166" s="39"/>
      <c r="AB1166" s="39"/>
      <c r="AC1166" s="39"/>
      <c r="AD1166" s="39"/>
      <c r="AE1166" s="39"/>
      <c r="AR1166" s="253" t="s">
        <v>447</v>
      </c>
      <c r="AT1166" s="253" t="s">
        <v>295</v>
      </c>
      <c r="AU1166" s="253" t="s">
        <v>86</v>
      </c>
      <c r="AY1166" s="18" t="s">
        <v>251</v>
      </c>
      <c r="BE1166" s="254">
        <f>IF(N1166="základní",J1166,0)</f>
        <v>0</v>
      </c>
      <c r="BF1166" s="254">
        <f>IF(N1166="snížená",J1166,0)</f>
        <v>0</v>
      </c>
      <c r="BG1166" s="254">
        <f>IF(N1166="zákl. přenesená",J1166,0)</f>
        <v>0</v>
      </c>
      <c r="BH1166" s="254">
        <f>IF(N1166="sníž. přenesená",J1166,0)</f>
        <v>0</v>
      </c>
      <c r="BI1166" s="254">
        <f>IF(N1166="nulová",J1166,0)</f>
        <v>0</v>
      </c>
      <c r="BJ1166" s="18" t="s">
        <v>84</v>
      </c>
      <c r="BK1166" s="254">
        <f>ROUND(I1166*H1166,2)</f>
        <v>0</v>
      </c>
      <c r="BL1166" s="18" t="s">
        <v>344</v>
      </c>
      <c r="BM1166" s="253" t="s">
        <v>1540</v>
      </c>
    </row>
    <row r="1167" s="2" customFormat="1" ht="14.4" customHeight="1">
      <c r="A1167" s="39"/>
      <c r="B1167" s="40"/>
      <c r="C1167" s="243" t="s">
        <v>1541</v>
      </c>
      <c r="D1167" s="243" t="s">
        <v>253</v>
      </c>
      <c r="E1167" s="244" t="s">
        <v>1542</v>
      </c>
      <c r="F1167" s="245" t="s">
        <v>1543</v>
      </c>
      <c r="G1167" s="246" t="s">
        <v>369</v>
      </c>
      <c r="H1167" s="247">
        <v>2</v>
      </c>
      <c r="I1167" s="248"/>
      <c r="J1167" s="247">
        <f>ROUND(I1167*H1167,2)</f>
        <v>0</v>
      </c>
      <c r="K1167" s="245" t="s">
        <v>257</v>
      </c>
      <c r="L1167" s="45"/>
      <c r="M1167" s="249" t="s">
        <v>1</v>
      </c>
      <c r="N1167" s="250" t="s">
        <v>41</v>
      </c>
      <c r="O1167" s="92"/>
      <c r="P1167" s="251">
        <f>O1167*H1167</f>
        <v>0</v>
      </c>
      <c r="Q1167" s="251">
        <v>0</v>
      </c>
      <c r="R1167" s="251">
        <f>Q1167*H1167</f>
        <v>0</v>
      </c>
      <c r="S1167" s="251">
        <v>0</v>
      </c>
      <c r="T1167" s="252">
        <f>S1167*H1167</f>
        <v>0</v>
      </c>
      <c r="U1167" s="39"/>
      <c r="V1167" s="39"/>
      <c r="W1167" s="39"/>
      <c r="X1167" s="39"/>
      <c r="Y1167" s="39"/>
      <c r="Z1167" s="39"/>
      <c r="AA1167" s="39"/>
      <c r="AB1167" s="39"/>
      <c r="AC1167" s="39"/>
      <c r="AD1167" s="39"/>
      <c r="AE1167" s="39"/>
      <c r="AR1167" s="253" t="s">
        <v>344</v>
      </c>
      <c r="AT1167" s="253" t="s">
        <v>253</v>
      </c>
      <c r="AU1167" s="253" t="s">
        <v>86</v>
      </c>
      <c r="AY1167" s="18" t="s">
        <v>251</v>
      </c>
      <c r="BE1167" s="254">
        <f>IF(N1167="základní",J1167,0)</f>
        <v>0</v>
      </c>
      <c r="BF1167" s="254">
        <f>IF(N1167="snížená",J1167,0)</f>
        <v>0</v>
      </c>
      <c r="BG1167" s="254">
        <f>IF(N1167="zákl. přenesená",J1167,0)</f>
        <v>0</v>
      </c>
      <c r="BH1167" s="254">
        <f>IF(N1167="sníž. přenesená",J1167,0)</f>
        <v>0</v>
      </c>
      <c r="BI1167" s="254">
        <f>IF(N1167="nulová",J1167,0)</f>
        <v>0</v>
      </c>
      <c r="BJ1167" s="18" t="s">
        <v>84</v>
      </c>
      <c r="BK1167" s="254">
        <f>ROUND(I1167*H1167,2)</f>
        <v>0</v>
      </c>
      <c r="BL1167" s="18" t="s">
        <v>344</v>
      </c>
      <c r="BM1167" s="253" t="s">
        <v>1544</v>
      </c>
    </row>
    <row r="1168" s="13" customFormat="1">
      <c r="A1168" s="13"/>
      <c r="B1168" s="255"/>
      <c r="C1168" s="256"/>
      <c r="D1168" s="257" t="s">
        <v>260</v>
      </c>
      <c r="E1168" s="258" t="s">
        <v>1</v>
      </c>
      <c r="F1168" s="259" t="s">
        <v>1545</v>
      </c>
      <c r="G1168" s="256"/>
      <c r="H1168" s="258" t="s">
        <v>1</v>
      </c>
      <c r="I1168" s="260"/>
      <c r="J1168" s="256"/>
      <c r="K1168" s="256"/>
      <c r="L1168" s="261"/>
      <c r="M1168" s="262"/>
      <c r="N1168" s="263"/>
      <c r="O1168" s="263"/>
      <c r="P1168" s="263"/>
      <c r="Q1168" s="263"/>
      <c r="R1168" s="263"/>
      <c r="S1168" s="263"/>
      <c r="T1168" s="264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65" t="s">
        <v>260</v>
      </c>
      <c r="AU1168" s="265" t="s">
        <v>86</v>
      </c>
      <c r="AV1168" s="13" t="s">
        <v>84</v>
      </c>
      <c r="AW1168" s="13" t="s">
        <v>31</v>
      </c>
      <c r="AX1168" s="13" t="s">
        <v>76</v>
      </c>
      <c r="AY1168" s="265" t="s">
        <v>251</v>
      </c>
    </row>
    <row r="1169" s="14" customFormat="1">
      <c r="A1169" s="14"/>
      <c r="B1169" s="266"/>
      <c r="C1169" s="267"/>
      <c r="D1169" s="257" t="s">
        <v>260</v>
      </c>
      <c r="E1169" s="268" t="s">
        <v>1</v>
      </c>
      <c r="F1169" s="269" t="s">
        <v>1546</v>
      </c>
      <c r="G1169" s="267"/>
      <c r="H1169" s="270">
        <v>2</v>
      </c>
      <c r="I1169" s="271"/>
      <c r="J1169" s="267"/>
      <c r="K1169" s="267"/>
      <c r="L1169" s="272"/>
      <c r="M1169" s="273"/>
      <c r="N1169" s="274"/>
      <c r="O1169" s="274"/>
      <c r="P1169" s="274"/>
      <c r="Q1169" s="274"/>
      <c r="R1169" s="274"/>
      <c r="S1169" s="274"/>
      <c r="T1169" s="275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76" t="s">
        <v>260</v>
      </c>
      <c r="AU1169" s="276" t="s">
        <v>86</v>
      </c>
      <c r="AV1169" s="14" t="s">
        <v>86</v>
      </c>
      <c r="AW1169" s="14" t="s">
        <v>31</v>
      </c>
      <c r="AX1169" s="14" t="s">
        <v>76</v>
      </c>
      <c r="AY1169" s="276" t="s">
        <v>251</v>
      </c>
    </row>
    <row r="1170" s="2" customFormat="1" ht="14.4" customHeight="1">
      <c r="A1170" s="39"/>
      <c r="B1170" s="40"/>
      <c r="C1170" s="288" t="s">
        <v>1547</v>
      </c>
      <c r="D1170" s="288" t="s">
        <v>295</v>
      </c>
      <c r="E1170" s="289" t="s">
        <v>1548</v>
      </c>
      <c r="F1170" s="290" t="s">
        <v>1549</v>
      </c>
      <c r="G1170" s="291" t="s">
        <v>369</v>
      </c>
      <c r="H1170" s="292">
        <v>2</v>
      </c>
      <c r="I1170" s="293"/>
      <c r="J1170" s="292">
        <f>ROUND(I1170*H1170,2)</f>
        <v>0</v>
      </c>
      <c r="K1170" s="290" t="s">
        <v>257</v>
      </c>
      <c r="L1170" s="294"/>
      <c r="M1170" s="295" t="s">
        <v>1</v>
      </c>
      <c r="N1170" s="296" t="s">
        <v>41</v>
      </c>
      <c r="O1170" s="92"/>
      <c r="P1170" s="251">
        <f>O1170*H1170</f>
        <v>0</v>
      </c>
      <c r="Q1170" s="251">
        <v>0.0022000000000000001</v>
      </c>
      <c r="R1170" s="251">
        <f>Q1170*H1170</f>
        <v>0.0044000000000000003</v>
      </c>
      <c r="S1170" s="251">
        <v>0</v>
      </c>
      <c r="T1170" s="252">
        <f>S1170*H1170</f>
        <v>0</v>
      </c>
      <c r="U1170" s="39"/>
      <c r="V1170" s="39"/>
      <c r="W1170" s="39"/>
      <c r="X1170" s="39"/>
      <c r="Y1170" s="39"/>
      <c r="Z1170" s="39"/>
      <c r="AA1170" s="39"/>
      <c r="AB1170" s="39"/>
      <c r="AC1170" s="39"/>
      <c r="AD1170" s="39"/>
      <c r="AE1170" s="39"/>
      <c r="AR1170" s="253" t="s">
        <v>447</v>
      </c>
      <c r="AT1170" s="253" t="s">
        <v>295</v>
      </c>
      <c r="AU1170" s="253" t="s">
        <v>86</v>
      </c>
      <c r="AY1170" s="18" t="s">
        <v>251</v>
      </c>
      <c r="BE1170" s="254">
        <f>IF(N1170="základní",J1170,0)</f>
        <v>0</v>
      </c>
      <c r="BF1170" s="254">
        <f>IF(N1170="snížená",J1170,0)</f>
        <v>0</v>
      </c>
      <c r="BG1170" s="254">
        <f>IF(N1170="zákl. přenesená",J1170,0)</f>
        <v>0</v>
      </c>
      <c r="BH1170" s="254">
        <f>IF(N1170="sníž. přenesená",J1170,0)</f>
        <v>0</v>
      </c>
      <c r="BI1170" s="254">
        <f>IF(N1170="nulová",J1170,0)</f>
        <v>0</v>
      </c>
      <c r="BJ1170" s="18" t="s">
        <v>84</v>
      </c>
      <c r="BK1170" s="254">
        <f>ROUND(I1170*H1170,2)</f>
        <v>0</v>
      </c>
      <c r="BL1170" s="18" t="s">
        <v>344</v>
      </c>
      <c r="BM1170" s="253" t="s">
        <v>1550</v>
      </c>
    </row>
    <row r="1171" s="14" customFormat="1">
      <c r="A1171" s="14"/>
      <c r="B1171" s="266"/>
      <c r="C1171" s="267"/>
      <c r="D1171" s="257" t="s">
        <v>260</v>
      </c>
      <c r="E1171" s="268" t="s">
        <v>1</v>
      </c>
      <c r="F1171" s="269" t="s">
        <v>1546</v>
      </c>
      <c r="G1171" s="267"/>
      <c r="H1171" s="270">
        <v>2</v>
      </c>
      <c r="I1171" s="271"/>
      <c r="J1171" s="267"/>
      <c r="K1171" s="267"/>
      <c r="L1171" s="272"/>
      <c r="M1171" s="273"/>
      <c r="N1171" s="274"/>
      <c r="O1171" s="274"/>
      <c r="P1171" s="274"/>
      <c r="Q1171" s="274"/>
      <c r="R1171" s="274"/>
      <c r="S1171" s="274"/>
      <c r="T1171" s="275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76" t="s">
        <v>260</v>
      </c>
      <c r="AU1171" s="276" t="s">
        <v>86</v>
      </c>
      <c r="AV1171" s="14" t="s">
        <v>86</v>
      </c>
      <c r="AW1171" s="14" t="s">
        <v>31</v>
      </c>
      <c r="AX1171" s="14" t="s">
        <v>76</v>
      </c>
      <c r="AY1171" s="276" t="s">
        <v>251</v>
      </c>
    </row>
    <row r="1172" s="2" customFormat="1" ht="14.4" customHeight="1">
      <c r="A1172" s="39"/>
      <c r="B1172" s="40"/>
      <c r="C1172" s="288" t="s">
        <v>1551</v>
      </c>
      <c r="D1172" s="288" t="s">
        <v>295</v>
      </c>
      <c r="E1172" s="289" t="s">
        <v>1552</v>
      </c>
      <c r="F1172" s="290" t="s">
        <v>1553</v>
      </c>
      <c r="G1172" s="291" t="s">
        <v>369</v>
      </c>
      <c r="H1172" s="292">
        <v>1</v>
      </c>
      <c r="I1172" s="293"/>
      <c r="J1172" s="292">
        <f>ROUND(I1172*H1172,2)</f>
        <v>0</v>
      </c>
      <c r="K1172" s="290" t="s">
        <v>257</v>
      </c>
      <c r="L1172" s="294"/>
      <c r="M1172" s="295" t="s">
        <v>1</v>
      </c>
      <c r="N1172" s="296" t="s">
        <v>41</v>
      </c>
      <c r="O1172" s="92"/>
      <c r="P1172" s="251">
        <f>O1172*H1172</f>
        <v>0</v>
      </c>
      <c r="Q1172" s="251">
        <v>0.00014999999999999999</v>
      </c>
      <c r="R1172" s="251">
        <f>Q1172*H1172</f>
        <v>0.00014999999999999999</v>
      </c>
      <c r="S1172" s="251">
        <v>0</v>
      </c>
      <c r="T1172" s="252">
        <f>S1172*H1172</f>
        <v>0</v>
      </c>
      <c r="U1172" s="39"/>
      <c r="V1172" s="39"/>
      <c r="W1172" s="39"/>
      <c r="X1172" s="39"/>
      <c r="Y1172" s="39"/>
      <c r="Z1172" s="39"/>
      <c r="AA1172" s="39"/>
      <c r="AB1172" s="39"/>
      <c r="AC1172" s="39"/>
      <c r="AD1172" s="39"/>
      <c r="AE1172" s="39"/>
      <c r="AR1172" s="253" t="s">
        <v>447</v>
      </c>
      <c r="AT1172" s="253" t="s">
        <v>295</v>
      </c>
      <c r="AU1172" s="253" t="s">
        <v>86</v>
      </c>
      <c r="AY1172" s="18" t="s">
        <v>251</v>
      </c>
      <c r="BE1172" s="254">
        <f>IF(N1172="základní",J1172,0)</f>
        <v>0</v>
      </c>
      <c r="BF1172" s="254">
        <f>IF(N1172="snížená",J1172,0)</f>
        <v>0</v>
      </c>
      <c r="BG1172" s="254">
        <f>IF(N1172="zákl. přenesená",J1172,0)</f>
        <v>0</v>
      </c>
      <c r="BH1172" s="254">
        <f>IF(N1172="sníž. přenesená",J1172,0)</f>
        <v>0</v>
      </c>
      <c r="BI1172" s="254">
        <f>IF(N1172="nulová",J1172,0)</f>
        <v>0</v>
      </c>
      <c r="BJ1172" s="18" t="s">
        <v>84</v>
      </c>
      <c r="BK1172" s="254">
        <f>ROUND(I1172*H1172,2)</f>
        <v>0</v>
      </c>
      <c r="BL1172" s="18" t="s">
        <v>344</v>
      </c>
      <c r="BM1172" s="253" t="s">
        <v>1554</v>
      </c>
    </row>
    <row r="1173" s="13" customFormat="1">
      <c r="A1173" s="13"/>
      <c r="B1173" s="255"/>
      <c r="C1173" s="256"/>
      <c r="D1173" s="257" t="s">
        <v>260</v>
      </c>
      <c r="E1173" s="258" t="s">
        <v>1</v>
      </c>
      <c r="F1173" s="259" t="s">
        <v>1545</v>
      </c>
      <c r="G1173" s="256"/>
      <c r="H1173" s="258" t="s">
        <v>1</v>
      </c>
      <c r="I1173" s="260"/>
      <c r="J1173" s="256"/>
      <c r="K1173" s="256"/>
      <c r="L1173" s="261"/>
      <c r="M1173" s="262"/>
      <c r="N1173" s="263"/>
      <c r="O1173" s="263"/>
      <c r="P1173" s="263"/>
      <c r="Q1173" s="263"/>
      <c r="R1173" s="263"/>
      <c r="S1173" s="263"/>
      <c r="T1173" s="264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65" t="s">
        <v>260</v>
      </c>
      <c r="AU1173" s="265" t="s">
        <v>86</v>
      </c>
      <c r="AV1173" s="13" t="s">
        <v>84</v>
      </c>
      <c r="AW1173" s="13" t="s">
        <v>31</v>
      </c>
      <c r="AX1173" s="13" t="s">
        <v>76</v>
      </c>
      <c r="AY1173" s="265" t="s">
        <v>251</v>
      </c>
    </row>
    <row r="1174" s="14" customFormat="1">
      <c r="A1174" s="14"/>
      <c r="B1174" s="266"/>
      <c r="C1174" s="267"/>
      <c r="D1174" s="257" t="s">
        <v>260</v>
      </c>
      <c r="E1174" s="268" t="s">
        <v>1</v>
      </c>
      <c r="F1174" s="269" t="s">
        <v>757</v>
      </c>
      <c r="G1174" s="267"/>
      <c r="H1174" s="270">
        <v>1</v>
      </c>
      <c r="I1174" s="271"/>
      <c r="J1174" s="267"/>
      <c r="K1174" s="267"/>
      <c r="L1174" s="272"/>
      <c r="M1174" s="273"/>
      <c r="N1174" s="274"/>
      <c r="O1174" s="274"/>
      <c r="P1174" s="274"/>
      <c r="Q1174" s="274"/>
      <c r="R1174" s="274"/>
      <c r="S1174" s="274"/>
      <c r="T1174" s="275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76" t="s">
        <v>260</v>
      </c>
      <c r="AU1174" s="276" t="s">
        <v>86</v>
      </c>
      <c r="AV1174" s="14" t="s">
        <v>86</v>
      </c>
      <c r="AW1174" s="14" t="s">
        <v>31</v>
      </c>
      <c r="AX1174" s="14" t="s">
        <v>76</v>
      </c>
      <c r="AY1174" s="276" t="s">
        <v>251</v>
      </c>
    </row>
    <row r="1175" s="2" customFormat="1" ht="14.4" customHeight="1">
      <c r="A1175" s="39"/>
      <c r="B1175" s="40"/>
      <c r="C1175" s="243" t="s">
        <v>1555</v>
      </c>
      <c r="D1175" s="243" t="s">
        <v>253</v>
      </c>
      <c r="E1175" s="244" t="s">
        <v>1556</v>
      </c>
      <c r="F1175" s="245" t="s">
        <v>1557</v>
      </c>
      <c r="G1175" s="246" t="s">
        <v>369</v>
      </c>
      <c r="H1175" s="247">
        <v>13</v>
      </c>
      <c r="I1175" s="248"/>
      <c r="J1175" s="247">
        <f>ROUND(I1175*H1175,2)</f>
        <v>0</v>
      </c>
      <c r="K1175" s="245" t="s">
        <v>257</v>
      </c>
      <c r="L1175" s="45"/>
      <c r="M1175" s="249" t="s">
        <v>1</v>
      </c>
      <c r="N1175" s="250" t="s">
        <v>41</v>
      </c>
      <c r="O1175" s="92"/>
      <c r="P1175" s="251">
        <f>O1175*H1175</f>
        <v>0</v>
      </c>
      <c r="Q1175" s="251">
        <v>0</v>
      </c>
      <c r="R1175" s="251">
        <f>Q1175*H1175</f>
        <v>0</v>
      </c>
      <c r="S1175" s="251">
        <v>0</v>
      </c>
      <c r="T1175" s="252">
        <f>S1175*H1175</f>
        <v>0</v>
      </c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  <c r="AR1175" s="253" t="s">
        <v>344</v>
      </c>
      <c r="AT1175" s="253" t="s">
        <v>253</v>
      </c>
      <c r="AU1175" s="253" t="s">
        <v>86</v>
      </c>
      <c r="AY1175" s="18" t="s">
        <v>251</v>
      </c>
      <c r="BE1175" s="254">
        <f>IF(N1175="základní",J1175,0)</f>
        <v>0</v>
      </c>
      <c r="BF1175" s="254">
        <f>IF(N1175="snížená",J1175,0)</f>
        <v>0</v>
      </c>
      <c r="BG1175" s="254">
        <f>IF(N1175="zákl. přenesená",J1175,0)</f>
        <v>0</v>
      </c>
      <c r="BH1175" s="254">
        <f>IF(N1175="sníž. přenesená",J1175,0)</f>
        <v>0</v>
      </c>
      <c r="BI1175" s="254">
        <f>IF(N1175="nulová",J1175,0)</f>
        <v>0</v>
      </c>
      <c r="BJ1175" s="18" t="s">
        <v>84</v>
      </c>
      <c r="BK1175" s="254">
        <f>ROUND(I1175*H1175,2)</f>
        <v>0</v>
      </c>
      <c r="BL1175" s="18" t="s">
        <v>344</v>
      </c>
      <c r="BM1175" s="253" t="s">
        <v>1558</v>
      </c>
    </row>
    <row r="1176" s="14" customFormat="1">
      <c r="A1176" s="14"/>
      <c r="B1176" s="266"/>
      <c r="C1176" s="267"/>
      <c r="D1176" s="257" t="s">
        <v>260</v>
      </c>
      <c r="E1176" s="268" t="s">
        <v>1</v>
      </c>
      <c r="F1176" s="269" t="s">
        <v>1559</v>
      </c>
      <c r="G1176" s="267"/>
      <c r="H1176" s="270">
        <v>3</v>
      </c>
      <c r="I1176" s="271"/>
      <c r="J1176" s="267"/>
      <c r="K1176" s="267"/>
      <c r="L1176" s="272"/>
      <c r="M1176" s="273"/>
      <c r="N1176" s="274"/>
      <c r="O1176" s="274"/>
      <c r="P1176" s="274"/>
      <c r="Q1176" s="274"/>
      <c r="R1176" s="274"/>
      <c r="S1176" s="274"/>
      <c r="T1176" s="275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76" t="s">
        <v>260</v>
      </c>
      <c r="AU1176" s="276" t="s">
        <v>86</v>
      </c>
      <c r="AV1176" s="14" t="s">
        <v>86</v>
      </c>
      <c r="AW1176" s="14" t="s">
        <v>31</v>
      </c>
      <c r="AX1176" s="14" t="s">
        <v>76</v>
      </c>
      <c r="AY1176" s="276" t="s">
        <v>251</v>
      </c>
    </row>
    <row r="1177" s="14" customFormat="1">
      <c r="A1177" s="14"/>
      <c r="B1177" s="266"/>
      <c r="C1177" s="267"/>
      <c r="D1177" s="257" t="s">
        <v>260</v>
      </c>
      <c r="E1177" s="268" t="s">
        <v>1</v>
      </c>
      <c r="F1177" s="269" t="s">
        <v>1560</v>
      </c>
      <c r="G1177" s="267"/>
      <c r="H1177" s="270">
        <v>3</v>
      </c>
      <c r="I1177" s="271"/>
      <c r="J1177" s="267"/>
      <c r="K1177" s="267"/>
      <c r="L1177" s="272"/>
      <c r="M1177" s="273"/>
      <c r="N1177" s="274"/>
      <c r="O1177" s="274"/>
      <c r="P1177" s="274"/>
      <c r="Q1177" s="274"/>
      <c r="R1177" s="274"/>
      <c r="S1177" s="274"/>
      <c r="T1177" s="275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76" t="s">
        <v>260</v>
      </c>
      <c r="AU1177" s="276" t="s">
        <v>86</v>
      </c>
      <c r="AV1177" s="14" t="s">
        <v>86</v>
      </c>
      <c r="AW1177" s="14" t="s">
        <v>31</v>
      </c>
      <c r="AX1177" s="14" t="s">
        <v>76</v>
      </c>
      <c r="AY1177" s="276" t="s">
        <v>251</v>
      </c>
    </row>
    <row r="1178" s="14" customFormat="1">
      <c r="A1178" s="14"/>
      <c r="B1178" s="266"/>
      <c r="C1178" s="267"/>
      <c r="D1178" s="257" t="s">
        <v>260</v>
      </c>
      <c r="E1178" s="268" t="s">
        <v>1</v>
      </c>
      <c r="F1178" s="269" t="s">
        <v>703</v>
      </c>
      <c r="G1178" s="267"/>
      <c r="H1178" s="270">
        <v>4</v>
      </c>
      <c r="I1178" s="271"/>
      <c r="J1178" s="267"/>
      <c r="K1178" s="267"/>
      <c r="L1178" s="272"/>
      <c r="M1178" s="273"/>
      <c r="N1178" s="274"/>
      <c r="O1178" s="274"/>
      <c r="P1178" s="274"/>
      <c r="Q1178" s="274"/>
      <c r="R1178" s="274"/>
      <c r="S1178" s="274"/>
      <c r="T1178" s="275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76" t="s">
        <v>260</v>
      </c>
      <c r="AU1178" s="276" t="s">
        <v>86</v>
      </c>
      <c r="AV1178" s="14" t="s">
        <v>86</v>
      </c>
      <c r="AW1178" s="14" t="s">
        <v>31</v>
      </c>
      <c r="AX1178" s="14" t="s">
        <v>76</v>
      </c>
      <c r="AY1178" s="276" t="s">
        <v>251</v>
      </c>
    </row>
    <row r="1179" s="14" customFormat="1">
      <c r="A1179" s="14"/>
      <c r="B1179" s="266"/>
      <c r="C1179" s="267"/>
      <c r="D1179" s="257" t="s">
        <v>260</v>
      </c>
      <c r="E1179" s="268" t="s">
        <v>1</v>
      </c>
      <c r="F1179" s="269" t="s">
        <v>686</v>
      </c>
      <c r="G1179" s="267"/>
      <c r="H1179" s="270">
        <v>1</v>
      </c>
      <c r="I1179" s="271"/>
      <c r="J1179" s="267"/>
      <c r="K1179" s="267"/>
      <c r="L1179" s="272"/>
      <c r="M1179" s="273"/>
      <c r="N1179" s="274"/>
      <c r="O1179" s="274"/>
      <c r="P1179" s="274"/>
      <c r="Q1179" s="274"/>
      <c r="R1179" s="274"/>
      <c r="S1179" s="274"/>
      <c r="T1179" s="275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76" t="s">
        <v>260</v>
      </c>
      <c r="AU1179" s="276" t="s">
        <v>86</v>
      </c>
      <c r="AV1179" s="14" t="s">
        <v>86</v>
      </c>
      <c r="AW1179" s="14" t="s">
        <v>31</v>
      </c>
      <c r="AX1179" s="14" t="s">
        <v>76</v>
      </c>
      <c r="AY1179" s="276" t="s">
        <v>251</v>
      </c>
    </row>
    <row r="1180" s="14" customFormat="1">
      <c r="A1180" s="14"/>
      <c r="B1180" s="266"/>
      <c r="C1180" s="267"/>
      <c r="D1180" s="257" t="s">
        <v>260</v>
      </c>
      <c r="E1180" s="268" t="s">
        <v>1</v>
      </c>
      <c r="F1180" s="269" t="s">
        <v>1561</v>
      </c>
      <c r="G1180" s="267"/>
      <c r="H1180" s="270">
        <v>2</v>
      </c>
      <c r="I1180" s="271"/>
      <c r="J1180" s="267"/>
      <c r="K1180" s="267"/>
      <c r="L1180" s="272"/>
      <c r="M1180" s="273"/>
      <c r="N1180" s="274"/>
      <c r="O1180" s="274"/>
      <c r="P1180" s="274"/>
      <c r="Q1180" s="274"/>
      <c r="R1180" s="274"/>
      <c r="S1180" s="274"/>
      <c r="T1180" s="275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76" t="s">
        <v>260</v>
      </c>
      <c r="AU1180" s="276" t="s">
        <v>86</v>
      </c>
      <c r="AV1180" s="14" t="s">
        <v>86</v>
      </c>
      <c r="AW1180" s="14" t="s">
        <v>31</v>
      </c>
      <c r="AX1180" s="14" t="s">
        <v>76</v>
      </c>
      <c r="AY1180" s="276" t="s">
        <v>251</v>
      </c>
    </row>
    <row r="1181" s="2" customFormat="1" ht="14.4" customHeight="1">
      <c r="A1181" s="39"/>
      <c r="B1181" s="40"/>
      <c r="C1181" s="288" t="s">
        <v>1562</v>
      </c>
      <c r="D1181" s="288" t="s">
        <v>295</v>
      </c>
      <c r="E1181" s="289" t="s">
        <v>1563</v>
      </c>
      <c r="F1181" s="290" t="s">
        <v>1564</v>
      </c>
      <c r="G1181" s="291" t="s">
        <v>369</v>
      </c>
      <c r="H1181" s="292">
        <v>13</v>
      </c>
      <c r="I1181" s="293"/>
      <c r="J1181" s="292">
        <f>ROUND(I1181*H1181,2)</f>
        <v>0</v>
      </c>
      <c r="K1181" s="290" t="s">
        <v>257</v>
      </c>
      <c r="L1181" s="294"/>
      <c r="M1181" s="295" t="s">
        <v>1</v>
      </c>
      <c r="N1181" s="296" t="s">
        <v>41</v>
      </c>
      <c r="O1181" s="92"/>
      <c r="P1181" s="251">
        <f>O1181*H1181</f>
        <v>0</v>
      </c>
      <c r="Q1181" s="251">
        <v>0.00098999999999999999</v>
      </c>
      <c r="R1181" s="251">
        <f>Q1181*H1181</f>
        <v>0.01287</v>
      </c>
      <c r="S1181" s="251">
        <v>0</v>
      </c>
      <c r="T1181" s="252">
        <f>S1181*H1181</f>
        <v>0</v>
      </c>
      <c r="U1181" s="39"/>
      <c r="V1181" s="39"/>
      <c r="W1181" s="39"/>
      <c r="X1181" s="39"/>
      <c r="Y1181" s="39"/>
      <c r="Z1181" s="39"/>
      <c r="AA1181" s="39"/>
      <c r="AB1181" s="39"/>
      <c r="AC1181" s="39"/>
      <c r="AD1181" s="39"/>
      <c r="AE1181" s="39"/>
      <c r="AR1181" s="253" t="s">
        <v>447</v>
      </c>
      <c r="AT1181" s="253" t="s">
        <v>295</v>
      </c>
      <c r="AU1181" s="253" t="s">
        <v>86</v>
      </c>
      <c r="AY1181" s="18" t="s">
        <v>251</v>
      </c>
      <c r="BE1181" s="254">
        <f>IF(N1181="základní",J1181,0)</f>
        <v>0</v>
      </c>
      <c r="BF1181" s="254">
        <f>IF(N1181="snížená",J1181,0)</f>
        <v>0</v>
      </c>
      <c r="BG1181" s="254">
        <f>IF(N1181="zákl. přenesená",J1181,0)</f>
        <v>0</v>
      </c>
      <c r="BH1181" s="254">
        <f>IF(N1181="sníž. přenesená",J1181,0)</f>
        <v>0</v>
      </c>
      <c r="BI1181" s="254">
        <f>IF(N1181="nulová",J1181,0)</f>
        <v>0</v>
      </c>
      <c r="BJ1181" s="18" t="s">
        <v>84</v>
      </c>
      <c r="BK1181" s="254">
        <f>ROUND(I1181*H1181,2)</f>
        <v>0</v>
      </c>
      <c r="BL1181" s="18" t="s">
        <v>344</v>
      </c>
      <c r="BM1181" s="253" t="s">
        <v>1565</v>
      </c>
    </row>
    <row r="1182" s="2" customFormat="1">
      <c r="A1182" s="39"/>
      <c r="B1182" s="40"/>
      <c r="C1182" s="41"/>
      <c r="D1182" s="257" t="s">
        <v>863</v>
      </c>
      <c r="E1182" s="41"/>
      <c r="F1182" s="308" t="s">
        <v>1397</v>
      </c>
      <c r="G1182" s="41"/>
      <c r="H1182" s="41"/>
      <c r="I1182" s="211"/>
      <c r="J1182" s="41"/>
      <c r="K1182" s="41"/>
      <c r="L1182" s="45"/>
      <c r="M1182" s="309"/>
      <c r="N1182" s="310"/>
      <c r="O1182" s="92"/>
      <c r="P1182" s="92"/>
      <c r="Q1182" s="92"/>
      <c r="R1182" s="92"/>
      <c r="S1182" s="92"/>
      <c r="T1182" s="93"/>
      <c r="U1182" s="39"/>
      <c r="V1182" s="39"/>
      <c r="W1182" s="39"/>
      <c r="X1182" s="39"/>
      <c r="Y1182" s="39"/>
      <c r="Z1182" s="39"/>
      <c r="AA1182" s="39"/>
      <c r="AB1182" s="39"/>
      <c r="AC1182" s="39"/>
      <c r="AD1182" s="39"/>
      <c r="AE1182" s="39"/>
      <c r="AT1182" s="18" t="s">
        <v>863</v>
      </c>
      <c r="AU1182" s="18" t="s">
        <v>86</v>
      </c>
    </row>
    <row r="1183" s="2" customFormat="1" ht="14.4" customHeight="1">
      <c r="A1183" s="39"/>
      <c r="B1183" s="40"/>
      <c r="C1183" s="243" t="s">
        <v>1566</v>
      </c>
      <c r="D1183" s="243" t="s">
        <v>253</v>
      </c>
      <c r="E1183" s="244" t="s">
        <v>1567</v>
      </c>
      <c r="F1183" s="245" t="s">
        <v>1568</v>
      </c>
      <c r="G1183" s="246" t="s">
        <v>369</v>
      </c>
      <c r="H1183" s="247">
        <v>13</v>
      </c>
      <c r="I1183" s="248"/>
      <c r="J1183" s="247">
        <f>ROUND(I1183*H1183,2)</f>
        <v>0</v>
      </c>
      <c r="K1183" s="245" t="s">
        <v>257</v>
      </c>
      <c r="L1183" s="45"/>
      <c r="M1183" s="249" t="s">
        <v>1</v>
      </c>
      <c r="N1183" s="250" t="s">
        <v>41</v>
      </c>
      <c r="O1183" s="92"/>
      <c r="P1183" s="251">
        <f>O1183*H1183</f>
        <v>0</v>
      </c>
      <c r="Q1183" s="251">
        <v>0</v>
      </c>
      <c r="R1183" s="251">
        <f>Q1183*H1183</f>
        <v>0</v>
      </c>
      <c r="S1183" s="251">
        <v>0</v>
      </c>
      <c r="T1183" s="252">
        <f>S1183*H1183</f>
        <v>0</v>
      </c>
      <c r="U1183" s="39"/>
      <c r="V1183" s="39"/>
      <c r="W1183" s="39"/>
      <c r="X1183" s="39"/>
      <c r="Y1183" s="39"/>
      <c r="Z1183" s="39"/>
      <c r="AA1183" s="39"/>
      <c r="AB1183" s="39"/>
      <c r="AC1183" s="39"/>
      <c r="AD1183" s="39"/>
      <c r="AE1183" s="39"/>
      <c r="AR1183" s="253" t="s">
        <v>344</v>
      </c>
      <c r="AT1183" s="253" t="s">
        <v>253</v>
      </c>
      <c r="AU1183" s="253" t="s">
        <v>86</v>
      </c>
      <c r="AY1183" s="18" t="s">
        <v>251</v>
      </c>
      <c r="BE1183" s="254">
        <f>IF(N1183="základní",J1183,0)</f>
        <v>0</v>
      </c>
      <c r="BF1183" s="254">
        <f>IF(N1183="snížená",J1183,0)</f>
        <v>0</v>
      </c>
      <c r="BG1183" s="254">
        <f>IF(N1183="zákl. přenesená",J1183,0)</f>
        <v>0</v>
      </c>
      <c r="BH1183" s="254">
        <f>IF(N1183="sníž. přenesená",J1183,0)</f>
        <v>0</v>
      </c>
      <c r="BI1183" s="254">
        <f>IF(N1183="nulová",J1183,0)</f>
        <v>0</v>
      </c>
      <c r="BJ1183" s="18" t="s">
        <v>84</v>
      </c>
      <c r="BK1183" s="254">
        <f>ROUND(I1183*H1183,2)</f>
        <v>0</v>
      </c>
      <c r="BL1183" s="18" t="s">
        <v>344</v>
      </c>
      <c r="BM1183" s="253" t="s">
        <v>1569</v>
      </c>
    </row>
    <row r="1184" s="13" customFormat="1">
      <c r="A1184" s="13"/>
      <c r="B1184" s="255"/>
      <c r="C1184" s="256"/>
      <c r="D1184" s="257" t="s">
        <v>260</v>
      </c>
      <c r="E1184" s="258" t="s">
        <v>1</v>
      </c>
      <c r="F1184" s="259" t="s">
        <v>737</v>
      </c>
      <c r="G1184" s="256"/>
      <c r="H1184" s="258" t="s">
        <v>1</v>
      </c>
      <c r="I1184" s="260"/>
      <c r="J1184" s="256"/>
      <c r="K1184" s="256"/>
      <c r="L1184" s="261"/>
      <c r="M1184" s="262"/>
      <c r="N1184" s="263"/>
      <c r="O1184" s="263"/>
      <c r="P1184" s="263"/>
      <c r="Q1184" s="263"/>
      <c r="R1184" s="263"/>
      <c r="S1184" s="263"/>
      <c r="T1184" s="264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65" t="s">
        <v>260</v>
      </c>
      <c r="AU1184" s="265" t="s">
        <v>86</v>
      </c>
      <c r="AV1184" s="13" t="s">
        <v>84</v>
      </c>
      <c r="AW1184" s="13" t="s">
        <v>31</v>
      </c>
      <c r="AX1184" s="13" t="s">
        <v>76</v>
      </c>
      <c r="AY1184" s="265" t="s">
        <v>251</v>
      </c>
    </row>
    <row r="1185" s="14" customFormat="1">
      <c r="A1185" s="14"/>
      <c r="B1185" s="266"/>
      <c r="C1185" s="267"/>
      <c r="D1185" s="257" t="s">
        <v>260</v>
      </c>
      <c r="E1185" s="268" t="s">
        <v>1</v>
      </c>
      <c r="F1185" s="269" t="s">
        <v>738</v>
      </c>
      <c r="G1185" s="267"/>
      <c r="H1185" s="270">
        <v>3</v>
      </c>
      <c r="I1185" s="271"/>
      <c r="J1185" s="267"/>
      <c r="K1185" s="267"/>
      <c r="L1185" s="272"/>
      <c r="M1185" s="273"/>
      <c r="N1185" s="274"/>
      <c r="O1185" s="274"/>
      <c r="P1185" s="274"/>
      <c r="Q1185" s="274"/>
      <c r="R1185" s="274"/>
      <c r="S1185" s="274"/>
      <c r="T1185" s="275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76" t="s">
        <v>260</v>
      </c>
      <c r="AU1185" s="276" t="s">
        <v>86</v>
      </c>
      <c r="AV1185" s="14" t="s">
        <v>86</v>
      </c>
      <c r="AW1185" s="14" t="s">
        <v>31</v>
      </c>
      <c r="AX1185" s="14" t="s">
        <v>76</v>
      </c>
      <c r="AY1185" s="276" t="s">
        <v>251</v>
      </c>
    </row>
    <row r="1186" s="14" customFormat="1">
      <c r="A1186" s="14"/>
      <c r="B1186" s="266"/>
      <c r="C1186" s="267"/>
      <c r="D1186" s="257" t="s">
        <v>260</v>
      </c>
      <c r="E1186" s="268" t="s">
        <v>1</v>
      </c>
      <c r="F1186" s="269" t="s">
        <v>1536</v>
      </c>
      <c r="G1186" s="267"/>
      <c r="H1186" s="270">
        <v>7</v>
      </c>
      <c r="I1186" s="271"/>
      <c r="J1186" s="267"/>
      <c r="K1186" s="267"/>
      <c r="L1186" s="272"/>
      <c r="M1186" s="273"/>
      <c r="N1186" s="274"/>
      <c r="O1186" s="274"/>
      <c r="P1186" s="274"/>
      <c r="Q1186" s="274"/>
      <c r="R1186" s="274"/>
      <c r="S1186" s="274"/>
      <c r="T1186" s="275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76" t="s">
        <v>260</v>
      </c>
      <c r="AU1186" s="276" t="s">
        <v>86</v>
      </c>
      <c r="AV1186" s="14" t="s">
        <v>86</v>
      </c>
      <c r="AW1186" s="14" t="s">
        <v>31</v>
      </c>
      <c r="AX1186" s="14" t="s">
        <v>76</v>
      </c>
      <c r="AY1186" s="276" t="s">
        <v>251</v>
      </c>
    </row>
    <row r="1187" s="14" customFormat="1">
      <c r="A1187" s="14"/>
      <c r="B1187" s="266"/>
      <c r="C1187" s="267"/>
      <c r="D1187" s="257" t="s">
        <v>260</v>
      </c>
      <c r="E1187" s="268" t="s">
        <v>1</v>
      </c>
      <c r="F1187" s="269" t="s">
        <v>741</v>
      </c>
      <c r="G1187" s="267"/>
      <c r="H1187" s="270">
        <v>3</v>
      </c>
      <c r="I1187" s="271"/>
      <c r="J1187" s="267"/>
      <c r="K1187" s="267"/>
      <c r="L1187" s="272"/>
      <c r="M1187" s="273"/>
      <c r="N1187" s="274"/>
      <c r="O1187" s="274"/>
      <c r="P1187" s="274"/>
      <c r="Q1187" s="274"/>
      <c r="R1187" s="274"/>
      <c r="S1187" s="274"/>
      <c r="T1187" s="275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76" t="s">
        <v>260</v>
      </c>
      <c r="AU1187" s="276" t="s">
        <v>86</v>
      </c>
      <c r="AV1187" s="14" t="s">
        <v>86</v>
      </c>
      <c r="AW1187" s="14" t="s">
        <v>31</v>
      </c>
      <c r="AX1187" s="14" t="s">
        <v>76</v>
      </c>
      <c r="AY1187" s="276" t="s">
        <v>251</v>
      </c>
    </row>
    <row r="1188" s="2" customFormat="1" ht="14.4" customHeight="1">
      <c r="A1188" s="39"/>
      <c r="B1188" s="40"/>
      <c r="C1188" s="288" t="s">
        <v>1570</v>
      </c>
      <c r="D1188" s="288" t="s">
        <v>295</v>
      </c>
      <c r="E1188" s="289" t="s">
        <v>1571</v>
      </c>
      <c r="F1188" s="290" t="s">
        <v>1572</v>
      </c>
      <c r="G1188" s="291" t="s">
        <v>369</v>
      </c>
      <c r="H1188" s="292">
        <v>10</v>
      </c>
      <c r="I1188" s="293"/>
      <c r="J1188" s="292">
        <f>ROUND(I1188*H1188,2)</f>
        <v>0</v>
      </c>
      <c r="K1188" s="290" t="s">
        <v>257</v>
      </c>
      <c r="L1188" s="294"/>
      <c r="M1188" s="295" t="s">
        <v>1</v>
      </c>
      <c r="N1188" s="296" t="s">
        <v>41</v>
      </c>
      <c r="O1188" s="92"/>
      <c r="P1188" s="251">
        <f>O1188*H1188</f>
        <v>0</v>
      </c>
      <c r="Q1188" s="251">
        <v>0.00123</v>
      </c>
      <c r="R1188" s="251">
        <f>Q1188*H1188</f>
        <v>0.0123</v>
      </c>
      <c r="S1188" s="251">
        <v>0</v>
      </c>
      <c r="T1188" s="252">
        <f>S1188*H1188</f>
        <v>0</v>
      </c>
      <c r="U1188" s="39"/>
      <c r="V1188" s="39"/>
      <c r="W1188" s="39"/>
      <c r="X1188" s="39"/>
      <c r="Y1188" s="39"/>
      <c r="Z1188" s="39"/>
      <c r="AA1188" s="39"/>
      <c r="AB1188" s="39"/>
      <c r="AC1188" s="39"/>
      <c r="AD1188" s="39"/>
      <c r="AE1188" s="39"/>
      <c r="AR1188" s="253" t="s">
        <v>447</v>
      </c>
      <c r="AT1188" s="253" t="s">
        <v>295</v>
      </c>
      <c r="AU1188" s="253" t="s">
        <v>86</v>
      </c>
      <c r="AY1188" s="18" t="s">
        <v>251</v>
      </c>
      <c r="BE1188" s="254">
        <f>IF(N1188="základní",J1188,0)</f>
        <v>0</v>
      </c>
      <c r="BF1188" s="254">
        <f>IF(N1188="snížená",J1188,0)</f>
        <v>0</v>
      </c>
      <c r="BG1188" s="254">
        <f>IF(N1188="zákl. přenesená",J1188,0)</f>
        <v>0</v>
      </c>
      <c r="BH1188" s="254">
        <f>IF(N1188="sníž. přenesená",J1188,0)</f>
        <v>0</v>
      </c>
      <c r="BI1188" s="254">
        <f>IF(N1188="nulová",J1188,0)</f>
        <v>0</v>
      </c>
      <c r="BJ1188" s="18" t="s">
        <v>84</v>
      </c>
      <c r="BK1188" s="254">
        <f>ROUND(I1188*H1188,2)</f>
        <v>0</v>
      </c>
      <c r="BL1188" s="18" t="s">
        <v>344</v>
      </c>
      <c r="BM1188" s="253" t="s">
        <v>1573</v>
      </c>
    </row>
    <row r="1189" s="14" customFormat="1">
      <c r="A1189" s="14"/>
      <c r="B1189" s="266"/>
      <c r="C1189" s="267"/>
      <c r="D1189" s="257" t="s">
        <v>260</v>
      </c>
      <c r="E1189" s="268" t="s">
        <v>1</v>
      </c>
      <c r="F1189" s="269" t="s">
        <v>738</v>
      </c>
      <c r="G1189" s="267"/>
      <c r="H1189" s="270">
        <v>3</v>
      </c>
      <c r="I1189" s="271"/>
      <c r="J1189" s="267"/>
      <c r="K1189" s="267"/>
      <c r="L1189" s="272"/>
      <c r="M1189" s="273"/>
      <c r="N1189" s="274"/>
      <c r="O1189" s="274"/>
      <c r="P1189" s="274"/>
      <c r="Q1189" s="274"/>
      <c r="R1189" s="274"/>
      <c r="S1189" s="274"/>
      <c r="T1189" s="275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76" t="s">
        <v>260</v>
      </c>
      <c r="AU1189" s="276" t="s">
        <v>86</v>
      </c>
      <c r="AV1189" s="14" t="s">
        <v>86</v>
      </c>
      <c r="AW1189" s="14" t="s">
        <v>31</v>
      </c>
      <c r="AX1189" s="14" t="s">
        <v>76</v>
      </c>
      <c r="AY1189" s="276" t="s">
        <v>251</v>
      </c>
    </row>
    <row r="1190" s="14" customFormat="1">
      <c r="A1190" s="14"/>
      <c r="B1190" s="266"/>
      <c r="C1190" s="267"/>
      <c r="D1190" s="257" t="s">
        <v>260</v>
      </c>
      <c r="E1190" s="268" t="s">
        <v>1</v>
      </c>
      <c r="F1190" s="269" t="s">
        <v>1536</v>
      </c>
      <c r="G1190" s="267"/>
      <c r="H1190" s="270">
        <v>7</v>
      </c>
      <c r="I1190" s="271"/>
      <c r="J1190" s="267"/>
      <c r="K1190" s="267"/>
      <c r="L1190" s="272"/>
      <c r="M1190" s="273"/>
      <c r="N1190" s="274"/>
      <c r="O1190" s="274"/>
      <c r="P1190" s="274"/>
      <c r="Q1190" s="274"/>
      <c r="R1190" s="274"/>
      <c r="S1190" s="274"/>
      <c r="T1190" s="275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76" t="s">
        <v>260</v>
      </c>
      <c r="AU1190" s="276" t="s">
        <v>86</v>
      </c>
      <c r="AV1190" s="14" t="s">
        <v>86</v>
      </c>
      <c r="AW1190" s="14" t="s">
        <v>31</v>
      </c>
      <c r="AX1190" s="14" t="s">
        <v>76</v>
      </c>
      <c r="AY1190" s="276" t="s">
        <v>251</v>
      </c>
    </row>
    <row r="1191" s="2" customFormat="1" ht="14.4" customHeight="1">
      <c r="A1191" s="39"/>
      <c r="B1191" s="40"/>
      <c r="C1191" s="288" t="s">
        <v>1574</v>
      </c>
      <c r="D1191" s="288" t="s">
        <v>295</v>
      </c>
      <c r="E1191" s="289" t="s">
        <v>1575</v>
      </c>
      <c r="F1191" s="290" t="s">
        <v>1576</v>
      </c>
      <c r="G1191" s="291" t="s">
        <v>369</v>
      </c>
      <c r="H1191" s="292">
        <v>3</v>
      </c>
      <c r="I1191" s="293"/>
      <c r="J1191" s="292">
        <f>ROUND(I1191*H1191,2)</f>
        <v>0</v>
      </c>
      <c r="K1191" s="290" t="s">
        <v>257</v>
      </c>
      <c r="L1191" s="294"/>
      <c r="M1191" s="295" t="s">
        <v>1</v>
      </c>
      <c r="N1191" s="296" t="s">
        <v>41</v>
      </c>
      <c r="O1191" s="92"/>
      <c r="P1191" s="251">
        <f>O1191*H1191</f>
        <v>0</v>
      </c>
      <c r="Q1191" s="251">
        <v>0.00139</v>
      </c>
      <c r="R1191" s="251">
        <f>Q1191*H1191</f>
        <v>0.0041700000000000001</v>
      </c>
      <c r="S1191" s="251">
        <v>0</v>
      </c>
      <c r="T1191" s="252">
        <f>S1191*H1191</f>
        <v>0</v>
      </c>
      <c r="U1191" s="39"/>
      <c r="V1191" s="39"/>
      <c r="W1191" s="39"/>
      <c r="X1191" s="39"/>
      <c r="Y1191" s="39"/>
      <c r="Z1191" s="39"/>
      <c r="AA1191" s="39"/>
      <c r="AB1191" s="39"/>
      <c r="AC1191" s="39"/>
      <c r="AD1191" s="39"/>
      <c r="AE1191" s="39"/>
      <c r="AR1191" s="253" t="s">
        <v>447</v>
      </c>
      <c r="AT1191" s="253" t="s">
        <v>295</v>
      </c>
      <c r="AU1191" s="253" t="s">
        <v>86</v>
      </c>
      <c r="AY1191" s="18" t="s">
        <v>251</v>
      </c>
      <c r="BE1191" s="254">
        <f>IF(N1191="základní",J1191,0)</f>
        <v>0</v>
      </c>
      <c r="BF1191" s="254">
        <f>IF(N1191="snížená",J1191,0)</f>
        <v>0</v>
      </c>
      <c r="BG1191" s="254">
        <f>IF(N1191="zákl. přenesená",J1191,0)</f>
        <v>0</v>
      </c>
      <c r="BH1191" s="254">
        <f>IF(N1191="sníž. přenesená",J1191,0)</f>
        <v>0</v>
      </c>
      <c r="BI1191" s="254">
        <f>IF(N1191="nulová",J1191,0)</f>
        <v>0</v>
      </c>
      <c r="BJ1191" s="18" t="s">
        <v>84</v>
      </c>
      <c r="BK1191" s="254">
        <f>ROUND(I1191*H1191,2)</f>
        <v>0</v>
      </c>
      <c r="BL1191" s="18" t="s">
        <v>344</v>
      </c>
      <c r="BM1191" s="253" t="s">
        <v>1577</v>
      </c>
    </row>
    <row r="1192" s="14" customFormat="1">
      <c r="A1192" s="14"/>
      <c r="B1192" s="266"/>
      <c r="C1192" s="267"/>
      <c r="D1192" s="257" t="s">
        <v>260</v>
      </c>
      <c r="E1192" s="268" t="s">
        <v>1</v>
      </c>
      <c r="F1192" s="269" t="s">
        <v>741</v>
      </c>
      <c r="G1192" s="267"/>
      <c r="H1192" s="270">
        <v>3</v>
      </c>
      <c r="I1192" s="271"/>
      <c r="J1192" s="267"/>
      <c r="K1192" s="267"/>
      <c r="L1192" s="272"/>
      <c r="M1192" s="273"/>
      <c r="N1192" s="274"/>
      <c r="O1192" s="274"/>
      <c r="P1192" s="274"/>
      <c r="Q1192" s="274"/>
      <c r="R1192" s="274"/>
      <c r="S1192" s="274"/>
      <c r="T1192" s="275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76" t="s">
        <v>260</v>
      </c>
      <c r="AU1192" s="276" t="s">
        <v>86</v>
      </c>
      <c r="AV1192" s="14" t="s">
        <v>86</v>
      </c>
      <c r="AW1192" s="14" t="s">
        <v>31</v>
      </c>
      <c r="AX1192" s="14" t="s">
        <v>76</v>
      </c>
      <c r="AY1192" s="276" t="s">
        <v>251</v>
      </c>
    </row>
    <row r="1193" s="2" customFormat="1" ht="14.4" customHeight="1">
      <c r="A1193" s="39"/>
      <c r="B1193" s="40"/>
      <c r="C1193" s="243" t="s">
        <v>1578</v>
      </c>
      <c r="D1193" s="243" t="s">
        <v>253</v>
      </c>
      <c r="E1193" s="244" t="s">
        <v>1579</v>
      </c>
      <c r="F1193" s="245" t="s">
        <v>1580</v>
      </c>
      <c r="G1193" s="246" t="s">
        <v>369</v>
      </c>
      <c r="H1193" s="247">
        <v>5</v>
      </c>
      <c r="I1193" s="248"/>
      <c r="J1193" s="247">
        <f>ROUND(I1193*H1193,2)</f>
        <v>0</v>
      </c>
      <c r="K1193" s="245" t="s">
        <v>257</v>
      </c>
      <c r="L1193" s="45"/>
      <c r="M1193" s="249" t="s">
        <v>1</v>
      </c>
      <c r="N1193" s="250" t="s">
        <v>41</v>
      </c>
      <c r="O1193" s="92"/>
      <c r="P1193" s="251">
        <f>O1193*H1193</f>
        <v>0</v>
      </c>
      <c r="Q1193" s="251">
        <v>0</v>
      </c>
      <c r="R1193" s="251">
        <f>Q1193*H1193</f>
        <v>0</v>
      </c>
      <c r="S1193" s="251">
        <v>0</v>
      </c>
      <c r="T1193" s="252">
        <f>S1193*H1193</f>
        <v>0</v>
      </c>
      <c r="U1193" s="39"/>
      <c r="V1193" s="39"/>
      <c r="W1193" s="39"/>
      <c r="X1193" s="39"/>
      <c r="Y1193" s="39"/>
      <c r="Z1193" s="39"/>
      <c r="AA1193" s="39"/>
      <c r="AB1193" s="39"/>
      <c r="AC1193" s="39"/>
      <c r="AD1193" s="39"/>
      <c r="AE1193" s="39"/>
      <c r="AR1193" s="253" t="s">
        <v>344</v>
      </c>
      <c r="AT1193" s="253" t="s">
        <v>253</v>
      </c>
      <c r="AU1193" s="253" t="s">
        <v>86</v>
      </c>
      <c r="AY1193" s="18" t="s">
        <v>251</v>
      </c>
      <c r="BE1193" s="254">
        <f>IF(N1193="základní",J1193,0)</f>
        <v>0</v>
      </c>
      <c r="BF1193" s="254">
        <f>IF(N1193="snížená",J1193,0)</f>
        <v>0</v>
      </c>
      <c r="BG1193" s="254">
        <f>IF(N1193="zákl. přenesená",J1193,0)</f>
        <v>0</v>
      </c>
      <c r="BH1193" s="254">
        <f>IF(N1193="sníž. přenesená",J1193,0)</f>
        <v>0</v>
      </c>
      <c r="BI1193" s="254">
        <f>IF(N1193="nulová",J1193,0)</f>
        <v>0</v>
      </c>
      <c r="BJ1193" s="18" t="s">
        <v>84</v>
      </c>
      <c r="BK1193" s="254">
        <f>ROUND(I1193*H1193,2)</f>
        <v>0</v>
      </c>
      <c r="BL1193" s="18" t="s">
        <v>344</v>
      </c>
      <c r="BM1193" s="253" t="s">
        <v>1581</v>
      </c>
    </row>
    <row r="1194" s="13" customFormat="1">
      <c r="A1194" s="13"/>
      <c r="B1194" s="255"/>
      <c r="C1194" s="256"/>
      <c r="D1194" s="257" t="s">
        <v>260</v>
      </c>
      <c r="E1194" s="258" t="s">
        <v>1</v>
      </c>
      <c r="F1194" s="259" t="s">
        <v>737</v>
      </c>
      <c r="G1194" s="256"/>
      <c r="H1194" s="258" t="s">
        <v>1</v>
      </c>
      <c r="I1194" s="260"/>
      <c r="J1194" s="256"/>
      <c r="K1194" s="256"/>
      <c r="L1194" s="261"/>
      <c r="M1194" s="262"/>
      <c r="N1194" s="263"/>
      <c r="O1194" s="263"/>
      <c r="P1194" s="263"/>
      <c r="Q1194" s="263"/>
      <c r="R1194" s="263"/>
      <c r="S1194" s="263"/>
      <c r="T1194" s="264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65" t="s">
        <v>260</v>
      </c>
      <c r="AU1194" s="265" t="s">
        <v>86</v>
      </c>
      <c r="AV1194" s="13" t="s">
        <v>84</v>
      </c>
      <c r="AW1194" s="13" t="s">
        <v>31</v>
      </c>
      <c r="AX1194" s="13" t="s">
        <v>76</v>
      </c>
      <c r="AY1194" s="265" t="s">
        <v>251</v>
      </c>
    </row>
    <row r="1195" s="14" customFormat="1">
      <c r="A1195" s="14"/>
      <c r="B1195" s="266"/>
      <c r="C1195" s="267"/>
      <c r="D1195" s="257" t="s">
        <v>260</v>
      </c>
      <c r="E1195" s="268" t="s">
        <v>1</v>
      </c>
      <c r="F1195" s="269" t="s">
        <v>1500</v>
      </c>
      <c r="G1195" s="267"/>
      <c r="H1195" s="270">
        <v>3</v>
      </c>
      <c r="I1195" s="271"/>
      <c r="J1195" s="267"/>
      <c r="K1195" s="267"/>
      <c r="L1195" s="272"/>
      <c r="M1195" s="273"/>
      <c r="N1195" s="274"/>
      <c r="O1195" s="274"/>
      <c r="P1195" s="274"/>
      <c r="Q1195" s="274"/>
      <c r="R1195" s="274"/>
      <c r="S1195" s="274"/>
      <c r="T1195" s="275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76" t="s">
        <v>260</v>
      </c>
      <c r="AU1195" s="276" t="s">
        <v>86</v>
      </c>
      <c r="AV1195" s="14" t="s">
        <v>86</v>
      </c>
      <c r="AW1195" s="14" t="s">
        <v>31</v>
      </c>
      <c r="AX1195" s="14" t="s">
        <v>76</v>
      </c>
      <c r="AY1195" s="276" t="s">
        <v>251</v>
      </c>
    </row>
    <row r="1196" s="14" customFormat="1">
      <c r="A1196" s="14"/>
      <c r="B1196" s="266"/>
      <c r="C1196" s="267"/>
      <c r="D1196" s="257" t="s">
        <v>260</v>
      </c>
      <c r="E1196" s="268" t="s">
        <v>1</v>
      </c>
      <c r="F1196" s="269" t="s">
        <v>756</v>
      </c>
      <c r="G1196" s="267"/>
      <c r="H1196" s="270">
        <v>1</v>
      </c>
      <c r="I1196" s="271"/>
      <c r="J1196" s="267"/>
      <c r="K1196" s="267"/>
      <c r="L1196" s="272"/>
      <c r="M1196" s="273"/>
      <c r="N1196" s="274"/>
      <c r="O1196" s="274"/>
      <c r="P1196" s="274"/>
      <c r="Q1196" s="274"/>
      <c r="R1196" s="274"/>
      <c r="S1196" s="274"/>
      <c r="T1196" s="275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76" t="s">
        <v>260</v>
      </c>
      <c r="AU1196" s="276" t="s">
        <v>86</v>
      </c>
      <c r="AV1196" s="14" t="s">
        <v>86</v>
      </c>
      <c r="AW1196" s="14" t="s">
        <v>31</v>
      </c>
      <c r="AX1196" s="14" t="s">
        <v>76</v>
      </c>
      <c r="AY1196" s="276" t="s">
        <v>251</v>
      </c>
    </row>
    <row r="1197" s="14" customFormat="1">
      <c r="A1197" s="14"/>
      <c r="B1197" s="266"/>
      <c r="C1197" s="267"/>
      <c r="D1197" s="257" t="s">
        <v>260</v>
      </c>
      <c r="E1197" s="268" t="s">
        <v>1</v>
      </c>
      <c r="F1197" s="269" t="s">
        <v>757</v>
      </c>
      <c r="G1197" s="267"/>
      <c r="H1197" s="270">
        <v>1</v>
      </c>
      <c r="I1197" s="271"/>
      <c r="J1197" s="267"/>
      <c r="K1197" s="267"/>
      <c r="L1197" s="272"/>
      <c r="M1197" s="273"/>
      <c r="N1197" s="274"/>
      <c r="O1197" s="274"/>
      <c r="P1197" s="274"/>
      <c r="Q1197" s="274"/>
      <c r="R1197" s="274"/>
      <c r="S1197" s="274"/>
      <c r="T1197" s="275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76" t="s">
        <v>260</v>
      </c>
      <c r="AU1197" s="276" t="s">
        <v>86</v>
      </c>
      <c r="AV1197" s="14" t="s">
        <v>86</v>
      </c>
      <c r="AW1197" s="14" t="s">
        <v>31</v>
      </c>
      <c r="AX1197" s="14" t="s">
        <v>76</v>
      </c>
      <c r="AY1197" s="276" t="s">
        <v>251</v>
      </c>
    </row>
    <row r="1198" s="2" customFormat="1" ht="14.4" customHeight="1">
      <c r="A1198" s="39"/>
      <c r="B1198" s="40"/>
      <c r="C1198" s="288" t="s">
        <v>1582</v>
      </c>
      <c r="D1198" s="288" t="s">
        <v>295</v>
      </c>
      <c r="E1198" s="289" t="s">
        <v>1583</v>
      </c>
      <c r="F1198" s="290" t="s">
        <v>1584</v>
      </c>
      <c r="G1198" s="291" t="s">
        <v>369</v>
      </c>
      <c r="H1198" s="292">
        <v>3</v>
      </c>
      <c r="I1198" s="293"/>
      <c r="J1198" s="292">
        <f>ROUND(I1198*H1198,2)</f>
        <v>0</v>
      </c>
      <c r="K1198" s="290" t="s">
        <v>257</v>
      </c>
      <c r="L1198" s="294"/>
      <c r="M1198" s="295" t="s">
        <v>1</v>
      </c>
      <c r="N1198" s="296" t="s">
        <v>41</v>
      </c>
      <c r="O1198" s="92"/>
      <c r="P1198" s="251">
        <f>O1198*H1198</f>
        <v>0</v>
      </c>
      <c r="Q1198" s="251">
        <v>0.0022300000000000002</v>
      </c>
      <c r="R1198" s="251">
        <f>Q1198*H1198</f>
        <v>0.0066900000000000006</v>
      </c>
      <c r="S1198" s="251">
        <v>0</v>
      </c>
      <c r="T1198" s="252">
        <f>S1198*H1198</f>
        <v>0</v>
      </c>
      <c r="U1198" s="39"/>
      <c r="V1198" s="39"/>
      <c r="W1198" s="39"/>
      <c r="X1198" s="39"/>
      <c r="Y1198" s="39"/>
      <c r="Z1198" s="39"/>
      <c r="AA1198" s="39"/>
      <c r="AB1198" s="39"/>
      <c r="AC1198" s="39"/>
      <c r="AD1198" s="39"/>
      <c r="AE1198" s="39"/>
      <c r="AR1198" s="253" t="s">
        <v>447</v>
      </c>
      <c r="AT1198" s="253" t="s">
        <v>295</v>
      </c>
      <c r="AU1198" s="253" t="s">
        <v>86</v>
      </c>
      <c r="AY1198" s="18" t="s">
        <v>251</v>
      </c>
      <c r="BE1198" s="254">
        <f>IF(N1198="základní",J1198,0)</f>
        <v>0</v>
      </c>
      <c r="BF1198" s="254">
        <f>IF(N1198="snížená",J1198,0)</f>
        <v>0</v>
      </c>
      <c r="BG1198" s="254">
        <f>IF(N1198="zákl. přenesená",J1198,0)</f>
        <v>0</v>
      </c>
      <c r="BH1198" s="254">
        <f>IF(N1198="sníž. přenesená",J1198,0)</f>
        <v>0</v>
      </c>
      <c r="BI1198" s="254">
        <f>IF(N1198="nulová",J1198,0)</f>
        <v>0</v>
      </c>
      <c r="BJ1198" s="18" t="s">
        <v>84</v>
      </c>
      <c r="BK1198" s="254">
        <f>ROUND(I1198*H1198,2)</f>
        <v>0</v>
      </c>
      <c r="BL1198" s="18" t="s">
        <v>344</v>
      </c>
      <c r="BM1198" s="253" t="s">
        <v>1585</v>
      </c>
    </row>
    <row r="1199" s="14" customFormat="1">
      <c r="A1199" s="14"/>
      <c r="B1199" s="266"/>
      <c r="C1199" s="267"/>
      <c r="D1199" s="257" t="s">
        <v>260</v>
      </c>
      <c r="E1199" s="268" t="s">
        <v>1</v>
      </c>
      <c r="F1199" s="269" t="s">
        <v>1500</v>
      </c>
      <c r="G1199" s="267"/>
      <c r="H1199" s="270">
        <v>3</v>
      </c>
      <c r="I1199" s="271"/>
      <c r="J1199" s="267"/>
      <c r="K1199" s="267"/>
      <c r="L1199" s="272"/>
      <c r="M1199" s="273"/>
      <c r="N1199" s="274"/>
      <c r="O1199" s="274"/>
      <c r="P1199" s="274"/>
      <c r="Q1199" s="274"/>
      <c r="R1199" s="274"/>
      <c r="S1199" s="274"/>
      <c r="T1199" s="275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76" t="s">
        <v>260</v>
      </c>
      <c r="AU1199" s="276" t="s">
        <v>86</v>
      </c>
      <c r="AV1199" s="14" t="s">
        <v>86</v>
      </c>
      <c r="AW1199" s="14" t="s">
        <v>31</v>
      </c>
      <c r="AX1199" s="14" t="s">
        <v>76</v>
      </c>
      <c r="AY1199" s="276" t="s">
        <v>251</v>
      </c>
    </row>
    <row r="1200" s="2" customFormat="1" ht="14.4" customHeight="1">
      <c r="A1200" s="39"/>
      <c r="B1200" s="40"/>
      <c r="C1200" s="288" t="s">
        <v>1586</v>
      </c>
      <c r="D1200" s="288" t="s">
        <v>295</v>
      </c>
      <c r="E1200" s="289" t="s">
        <v>1587</v>
      </c>
      <c r="F1200" s="290" t="s">
        <v>1588</v>
      </c>
      <c r="G1200" s="291" t="s">
        <v>369</v>
      </c>
      <c r="H1200" s="292">
        <v>2</v>
      </c>
      <c r="I1200" s="293"/>
      <c r="J1200" s="292">
        <f>ROUND(I1200*H1200,2)</f>
        <v>0</v>
      </c>
      <c r="K1200" s="290" t="s">
        <v>1</v>
      </c>
      <c r="L1200" s="294"/>
      <c r="M1200" s="295" t="s">
        <v>1</v>
      </c>
      <c r="N1200" s="296" t="s">
        <v>41</v>
      </c>
      <c r="O1200" s="92"/>
      <c r="P1200" s="251">
        <f>O1200*H1200</f>
        <v>0</v>
      </c>
      <c r="Q1200" s="251">
        <v>0.0033500000000000001</v>
      </c>
      <c r="R1200" s="251">
        <f>Q1200*H1200</f>
        <v>0.0067000000000000002</v>
      </c>
      <c r="S1200" s="251">
        <v>0</v>
      </c>
      <c r="T1200" s="252">
        <f>S1200*H1200</f>
        <v>0</v>
      </c>
      <c r="U1200" s="39"/>
      <c r="V1200" s="39"/>
      <c r="W1200" s="39"/>
      <c r="X1200" s="39"/>
      <c r="Y1200" s="39"/>
      <c r="Z1200" s="39"/>
      <c r="AA1200" s="39"/>
      <c r="AB1200" s="39"/>
      <c r="AC1200" s="39"/>
      <c r="AD1200" s="39"/>
      <c r="AE1200" s="39"/>
      <c r="AR1200" s="253" t="s">
        <v>447</v>
      </c>
      <c r="AT1200" s="253" t="s">
        <v>295</v>
      </c>
      <c r="AU1200" s="253" t="s">
        <v>86</v>
      </c>
      <c r="AY1200" s="18" t="s">
        <v>251</v>
      </c>
      <c r="BE1200" s="254">
        <f>IF(N1200="základní",J1200,0)</f>
        <v>0</v>
      </c>
      <c r="BF1200" s="254">
        <f>IF(N1200="snížená",J1200,0)</f>
        <v>0</v>
      </c>
      <c r="BG1200" s="254">
        <f>IF(N1200="zákl. přenesená",J1200,0)</f>
        <v>0</v>
      </c>
      <c r="BH1200" s="254">
        <f>IF(N1200="sníž. přenesená",J1200,0)</f>
        <v>0</v>
      </c>
      <c r="BI1200" s="254">
        <f>IF(N1200="nulová",J1200,0)</f>
        <v>0</v>
      </c>
      <c r="BJ1200" s="18" t="s">
        <v>84</v>
      </c>
      <c r="BK1200" s="254">
        <f>ROUND(I1200*H1200,2)</f>
        <v>0</v>
      </c>
      <c r="BL1200" s="18" t="s">
        <v>344</v>
      </c>
      <c r="BM1200" s="253" t="s">
        <v>1589</v>
      </c>
    </row>
    <row r="1201" s="14" customFormat="1">
      <c r="A1201" s="14"/>
      <c r="B1201" s="266"/>
      <c r="C1201" s="267"/>
      <c r="D1201" s="257" t="s">
        <v>260</v>
      </c>
      <c r="E1201" s="268" t="s">
        <v>1</v>
      </c>
      <c r="F1201" s="269" t="s">
        <v>756</v>
      </c>
      <c r="G1201" s="267"/>
      <c r="H1201" s="270">
        <v>1</v>
      </c>
      <c r="I1201" s="271"/>
      <c r="J1201" s="267"/>
      <c r="K1201" s="267"/>
      <c r="L1201" s="272"/>
      <c r="M1201" s="273"/>
      <c r="N1201" s="274"/>
      <c r="O1201" s="274"/>
      <c r="P1201" s="274"/>
      <c r="Q1201" s="274"/>
      <c r="R1201" s="274"/>
      <c r="S1201" s="274"/>
      <c r="T1201" s="275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76" t="s">
        <v>260</v>
      </c>
      <c r="AU1201" s="276" t="s">
        <v>86</v>
      </c>
      <c r="AV1201" s="14" t="s">
        <v>86</v>
      </c>
      <c r="AW1201" s="14" t="s">
        <v>31</v>
      </c>
      <c r="AX1201" s="14" t="s">
        <v>76</v>
      </c>
      <c r="AY1201" s="276" t="s">
        <v>251</v>
      </c>
    </row>
    <row r="1202" s="14" customFormat="1">
      <c r="A1202" s="14"/>
      <c r="B1202" s="266"/>
      <c r="C1202" s="267"/>
      <c r="D1202" s="257" t="s">
        <v>260</v>
      </c>
      <c r="E1202" s="268" t="s">
        <v>1</v>
      </c>
      <c r="F1202" s="269" t="s">
        <v>757</v>
      </c>
      <c r="G1202" s="267"/>
      <c r="H1202" s="270">
        <v>1</v>
      </c>
      <c r="I1202" s="271"/>
      <c r="J1202" s="267"/>
      <c r="K1202" s="267"/>
      <c r="L1202" s="272"/>
      <c r="M1202" s="273"/>
      <c r="N1202" s="274"/>
      <c r="O1202" s="274"/>
      <c r="P1202" s="274"/>
      <c r="Q1202" s="274"/>
      <c r="R1202" s="274"/>
      <c r="S1202" s="274"/>
      <c r="T1202" s="275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76" t="s">
        <v>260</v>
      </c>
      <c r="AU1202" s="276" t="s">
        <v>86</v>
      </c>
      <c r="AV1202" s="14" t="s">
        <v>86</v>
      </c>
      <c r="AW1202" s="14" t="s">
        <v>31</v>
      </c>
      <c r="AX1202" s="14" t="s">
        <v>76</v>
      </c>
      <c r="AY1202" s="276" t="s">
        <v>251</v>
      </c>
    </row>
    <row r="1203" s="2" customFormat="1" ht="14.4" customHeight="1">
      <c r="A1203" s="39"/>
      <c r="B1203" s="40"/>
      <c r="C1203" s="243" t="s">
        <v>1590</v>
      </c>
      <c r="D1203" s="243" t="s">
        <v>253</v>
      </c>
      <c r="E1203" s="244" t="s">
        <v>1591</v>
      </c>
      <c r="F1203" s="245" t="s">
        <v>1592</v>
      </c>
      <c r="G1203" s="246" t="s">
        <v>369</v>
      </c>
      <c r="H1203" s="247">
        <v>4</v>
      </c>
      <c r="I1203" s="248"/>
      <c r="J1203" s="247">
        <f>ROUND(I1203*H1203,2)</f>
        <v>0</v>
      </c>
      <c r="K1203" s="245" t="s">
        <v>257</v>
      </c>
      <c r="L1203" s="45"/>
      <c r="M1203" s="249" t="s">
        <v>1</v>
      </c>
      <c r="N1203" s="250" t="s">
        <v>41</v>
      </c>
      <c r="O1203" s="92"/>
      <c r="P1203" s="251">
        <f>O1203*H1203</f>
        <v>0</v>
      </c>
      <c r="Q1203" s="251">
        <v>0</v>
      </c>
      <c r="R1203" s="251">
        <f>Q1203*H1203</f>
        <v>0</v>
      </c>
      <c r="S1203" s="251">
        <v>0</v>
      </c>
      <c r="T1203" s="252">
        <f>S1203*H1203</f>
        <v>0</v>
      </c>
      <c r="U1203" s="39"/>
      <c r="V1203" s="39"/>
      <c r="W1203" s="39"/>
      <c r="X1203" s="39"/>
      <c r="Y1203" s="39"/>
      <c r="Z1203" s="39"/>
      <c r="AA1203" s="39"/>
      <c r="AB1203" s="39"/>
      <c r="AC1203" s="39"/>
      <c r="AD1203" s="39"/>
      <c r="AE1203" s="39"/>
      <c r="AR1203" s="253" t="s">
        <v>344</v>
      </c>
      <c r="AT1203" s="253" t="s">
        <v>253</v>
      </c>
      <c r="AU1203" s="253" t="s">
        <v>86</v>
      </c>
      <c r="AY1203" s="18" t="s">
        <v>251</v>
      </c>
      <c r="BE1203" s="254">
        <f>IF(N1203="základní",J1203,0)</f>
        <v>0</v>
      </c>
      <c r="BF1203" s="254">
        <f>IF(N1203="snížená",J1203,0)</f>
        <v>0</v>
      </c>
      <c r="BG1203" s="254">
        <f>IF(N1203="zákl. přenesená",J1203,0)</f>
        <v>0</v>
      </c>
      <c r="BH1203" s="254">
        <f>IF(N1203="sníž. přenesená",J1203,0)</f>
        <v>0</v>
      </c>
      <c r="BI1203" s="254">
        <f>IF(N1203="nulová",J1203,0)</f>
        <v>0</v>
      </c>
      <c r="BJ1203" s="18" t="s">
        <v>84</v>
      </c>
      <c r="BK1203" s="254">
        <f>ROUND(I1203*H1203,2)</f>
        <v>0</v>
      </c>
      <c r="BL1203" s="18" t="s">
        <v>344</v>
      </c>
      <c r="BM1203" s="253" t="s">
        <v>1593</v>
      </c>
    </row>
    <row r="1204" s="13" customFormat="1">
      <c r="A1204" s="13"/>
      <c r="B1204" s="255"/>
      <c r="C1204" s="256"/>
      <c r="D1204" s="257" t="s">
        <v>260</v>
      </c>
      <c r="E1204" s="258" t="s">
        <v>1</v>
      </c>
      <c r="F1204" s="259" t="s">
        <v>1594</v>
      </c>
      <c r="G1204" s="256"/>
      <c r="H1204" s="258" t="s">
        <v>1</v>
      </c>
      <c r="I1204" s="260"/>
      <c r="J1204" s="256"/>
      <c r="K1204" s="256"/>
      <c r="L1204" s="261"/>
      <c r="M1204" s="262"/>
      <c r="N1204" s="263"/>
      <c r="O1204" s="263"/>
      <c r="P1204" s="263"/>
      <c r="Q1204" s="263"/>
      <c r="R1204" s="263"/>
      <c r="S1204" s="263"/>
      <c r="T1204" s="264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65" t="s">
        <v>260</v>
      </c>
      <c r="AU1204" s="265" t="s">
        <v>86</v>
      </c>
      <c r="AV1204" s="13" t="s">
        <v>84</v>
      </c>
      <c r="AW1204" s="13" t="s">
        <v>31</v>
      </c>
      <c r="AX1204" s="13" t="s">
        <v>76</v>
      </c>
      <c r="AY1204" s="265" t="s">
        <v>251</v>
      </c>
    </row>
    <row r="1205" s="14" customFormat="1">
      <c r="A1205" s="14"/>
      <c r="B1205" s="266"/>
      <c r="C1205" s="267"/>
      <c r="D1205" s="257" t="s">
        <v>260</v>
      </c>
      <c r="E1205" s="268" t="s">
        <v>1</v>
      </c>
      <c r="F1205" s="269" t="s">
        <v>1595</v>
      </c>
      <c r="G1205" s="267"/>
      <c r="H1205" s="270">
        <v>4</v>
      </c>
      <c r="I1205" s="271"/>
      <c r="J1205" s="267"/>
      <c r="K1205" s="267"/>
      <c r="L1205" s="272"/>
      <c r="M1205" s="273"/>
      <c r="N1205" s="274"/>
      <c r="O1205" s="274"/>
      <c r="P1205" s="274"/>
      <c r="Q1205" s="274"/>
      <c r="R1205" s="274"/>
      <c r="S1205" s="274"/>
      <c r="T1205" s="275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76" t="s">
        <v>260</v>
      </c>
      <c r="AU1205" s="276" t="s">
        <v>86</v>
      </c>
      <c r="AV1205" s="14" t="s">
        <v>86</v>
      </c>
      <c r="AW1205" s="14" t="s">
        <v>31</v>
      </c>
      <c r="AX1205" s="14" t="s">
        <v>76</v>
      </c>
      <c r="AY1205" s="276" t="s">
        <v>251</v>
      </c>
    </row>
    <row r="1206" s="2" customFormat="1" ht="22.2" customHeight="1">
      <c r="A1206" s="39"/>
      <c r="B1206" s="40"/>
      <c r="C1206" s="288" t="s">
        <v>1596</v>
      </c>
      <c r="D1206" s="288" t="s">
        <v>295</v>
      </c>
      <c r="E1206" s="289" t="s">
        <v>1597</v>
      </c>
      <c r="F1206" s="290" t="s">
        <v>1598</v>
      </c>
      <c r="G1206" s="291" t="s">
        <v>1599</v>
      </c>
      <c r="H1206" s="292">
        <v>0.040000000000000001</v>
      </c>
      <c r="I1206" s="293"/>
      <c r="J1206" s="292">
        <f>ROUND(I1206*H1206,2)</f>
        <v>0</v>
      </c>
      <c r="K1206" s="290" t="s">
        <v>257</v>
      </c>
      <c r="L1206" s="294"/>
      <c r="M1206" s="295" t="s">
        <v>1</v>
      </c>
      <c r="N1206" s="296" t="s">
        <v>41</v>
      </c>
      <c r="O1206" s="92"/>
      <c r="P1206" s="251">
        <f>O1206*H1206</f>
        <v>0</v>
      </c>
      <c r="Q1206" s="251">
        <v>0.00029999999999999997</v>
      </c>
      <c r="R1206" s="251">
        <f>Q1206*H1206</f>
        <v>1.1999999999999999E-05</v>
      </c>
      <c r="S1206" s="251">
        <v>0</v>
      </c>
      <c r="T1206" s="252">
        <f>S1206*H1206</f>
        <v>0</v>
      </c>
      <c r="U1206" s="39"/>
      <c r="V1206" s="39"/>
      <c r="W1206" s="39"/>
      <c r="X1206" s="39"/>
      <c r="Y1206" s="39"/>
      <c r="Z1206" s="39"/>
      <c r="AA1206" s="39"/>
      <c r="AB1206" s="39"/>
      <c r="AC1206" s="39"/>
      <c r="AD1206" s="39"/>
      <c r="AE1206" s="39"/>
      <c r="AR1206" s="253" t="s">
        <v>447</v>
      </c>
      <c r="AT1206" s="253" t="s">
        <v>295</v>
      </c>
      <c r="AU1206" s="253" t="s">
        <v>86</v>
      </c>
      <c r="AY1206" s="18" t="s">
        <v>251</v>
      </c>
      <c r="BE1206" s="254">
        <f>IF(N1206="základní",J1206,0)</f>
        <v>0</v>
      </c>
      <c r="BF1206" s="254">
        <f>IF(N1206="snížená",J1206,0)</f>
        <v>0</v>
      </c>
      <c r="BG1206" s="254">
        <f>IF(N1206="zákl. přenesená",J1206,0)</f>
        <v>0</v>
      </c>
      <c r="BH1206" s="254">
        <f>IF(N1206="sníž. přenesená",J1206,0)</f>
        <v>0</v>
      </c>
      <c r="BI1206" s="254">
        <f>IF(N1206="nulová",J1206,0)</f>
        <v>0</v>
      </c>
      <c r="BJ1206" s="18" t="s">
        <v>84</v>
      </c>
      <c r="BK1206" s="254">
        <f>ROUND(I1206*H1206,2)</f>
        <v>0</v>
      </c>
      <c r="BL1206" s="18" t="s">
        <v>344</v>
      </c>
      <c r="BM1206" s="253" t="s">
        <v>1600</v>
      </c>
    </row>
    <row r="1207" s="14" customFormat="1">
      <c r="A1207" s="14"/>
      <c r="B1207" s="266"/>
      <c r="C1207" s="267"/>
      <c r="D1207" s="257" t="s">
        <v>260</v>
      </c>
      <c r="E1207" s="267"/>
      <c r="F1207" s="269" t="s">
        <v>1601</v>
      </c>
      <c r="G1207" s="267"/>
      <c r="H1207" s="270">
        <v>0.040000000000000001</v>
      </c>
      <c r="I1207" s="271"/>
      <c r="J1207" s="267"/>
      <c r="K1207" s="267"/>
      <c r="L1207" s="272"/>
      <c r="M1207" s="273"/>
      <c r="N1207" s="274"/>
      <c r="O1207" s="274"/>
      <c r="P1207" s="274"/>
      <c r="Q1207" s="274"/>
      <c r="R1207" s="274"/>
      <c r="S1207" s="274"/>
      <c r="T1207" s="275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76" t="s">
        <v>260</v>
      </c>
      <c r="AU1207" s="276" t="s">
        <v>86</v>
      </c>
      <c r="AV1207" s="14" t="s">
        <v>86</v>
      </c>
      <c r="AW1207" s="14" t="s">
        <v>4</v>
      </c>
      <c r="AX1207" s="14" t="s">
        <v>84</v>
      </c>
      <c r="AY1207" s="276" t="s">
        <v>251</v>
      </c>
    </row>
    <row r="1208" s="2" customFormat="1" ht="14.4" customHeight="1">
      <c r="A1208" s="39"/>
      <c r="B1208" s="40"/>
      <c r="C1208" s="243" t="s">
        <v>1602</v>
      </c>
      <c r="D1208" s="243" t="s">
        <v>253</v>
      </c>
      <c r="E1208" s="244" t="s">
        <v>1603</v>
      </c>
      <c r="F1208" s="245" t="s">
        <v>1604</v>
      </c>
      <c r="G1208" s="246" t="s">
        <v>369</v>
      </c>
      <c r="H1208" s="247">
        <v>2</v>
      </c>
      <c r="I1208" s="248"/>
      <c r="J1208" s="247">
        <f>ROUND(I1208*H1208,2)</f>
        <v>0</v>
      </c>
      <c r="K1208" s="245" t="s">
        <v>257</v>
      </c>
      <c r="L1208" s="45"/>
      <c r="M1208" s="249" t="s">
        <v>1</v>
      </c>
      <c r="N1208" s="250" t="s">
        <v>41</v>
      </c>
      <c r="O1208" s="92"/>
      <c r="P1208" s="251">
        <f>O1208*H1208</f>
        <v>0</v>
      </c>
      <c r="Q1208" s="251">
        <v>0</v>
      </c>
      <c r="R1208" s="251">
        <f>Q1208*H1208</f>
        <v>0</v>
      </c>
      <c r="S1208" s="251">
        <v>0</v>
      </c>
      <c r="T1208" s="252">
        <f>S1208*H1208</f>
        <v>0</v>
      </c>
      <c r="U1208" s="39"/>
      <c r="V1208" s="39"/>
      <c r="W1208" s="39"/>
      <c r="X1208" s="39"/>
      <c r="Y1208" s="39"/>
      <c r="Z1208" s="39"/>
      <c r="AA1208" s="39"/>
      <c r="AB1208" s="39"/>
      <c r="AC1208" s="39"/>
      <c r="AD1208" s="39"/>
      <c r="AE1208" s="39"/>
      <c r="AR1208" s="253" t="s">
        <v>344</v>
      </c>
      <c r="AT1208" s="253" t="s">
        <v>253</v>
      </c>
      <c r="AU1208" s="253" t="s">
        <v>86</v>
      </c>
      <c r="AY1208" s="18" t="s">
        <v>251</v>
      </c>
      <c r="BE1208" s="254">
        <f>IF(N1208="základní",J1208,0)</f>
        <v>0</v>
      </c>
      <c r="BF1208" s="254">
        <f>IF(N1208="snížená",J1208,0)</f>
        <v>0</v>
      </c>
      <c r="BG1208" s="254">
        <f>IF(N1208="zákl. přenesená",J1208,0)</f>
        <v>0</v>
      </c>
      <c r="BH1208" s="254">
        <f>IF(N1208="sníž. přenesená",J1208,0)</f>
        <v>0</v>
      </c>
      <c r="BI1208" s="254">
        <f>IF(N1208="nulová",J1208,0)</f>
        <v>0</v>
      </c>
      <c r="BJ1208" s="18" t="s">
        <v>84</v>
      </c>
      <c r="BK1208" s="254">
        <f>ROUND(I1208*H1208,2)</f>
        <v>0</v>
      </c>
      <c r="BL1208" s="18" t="s">
        <v>344</v>
      </c>
      <c r="BM1208" s="253" t="s">
        <v>1605</v>
      </c>
    </row>
    <row r="1209" s="13" customFormat="1">
      <c r="A1209" s="13"/>
      <c r="B1209" s="255"/>
      <c r="C1209" s="256"/>
      <c r="D1209" s="257" t="s">
        <v>260</v>
      </c>
      <c r="E1209" s="258" t="s">
        <v>1</v>
      </c>
      <c r="F1209" s="259" t="s">
        <v>1606</v>
      </c>
      <c r="G1209" s="256"/>
      <c r="H1209" s="258" t="s">
        <v>1</v>
      </c>
      <c r="I1209" s="260"/>
      <c r="J1209" s="256"/>
      <c r="K1209" s="256"/>
      <c r="L1209" s="261"/>
      <c r="M1209" s="262"/>
      <c r="N1209" s="263"/>
      <c r="O1209" s="263"/>
      <c r="P1209" s="263"/>
      <c r="Q1209" s="263"/>
      <c r="R1209" s="263"/>
      <c r="S1209" s="263"/>
      <c r="T1209" s="264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65" t="s">
        <v>260</v>
      </c>
      <c r="AU1209" s="265" t="s">
        <v>86</v>
      </c>
      <c r="AV1209" s="13" t="s">
        <v>84</v>
      </c>
      <c r="AW1209" s="13" t="s">
        <v>31</v>
      </c>
      <c r="AX1209" s="13" t="s">
        <v>76</v>
      </c>
      <c r="AY1209" s="265" t="s">
        <v>251</v>
      </c>
    </row>
    <row r="1210" s="14" customFormat="1">
      <c r="A1210" s="14"/>
      <c r="B1210" s="266"/>
      <c r="C1210" s="267"/>
      <c r="D1210" s="257" t="s">
        <v>260</v>
      </c>
      <c r="E1210" s="268" t="s">
        <v>1</v>
      </c>
      <c r="F1210" s="269" t="s">
        <v>1607</v>
      </c>
      <c r="G1210" s="267"/>
      <c r="H1210" s="270">
        <v>2</v>
      </c>
      <c r="I1210" s="271"/>
      <c r="J1210" s="267"/>
      <c r="K1210" s="267"/>
      <c r="L1210" s="272"/>
      <c r="M1210" s="273"/>
      <c r="N1210" s="274"/>
      <c r="O1210" s="274"/>
      <c r="P1210" s="274"/>
      <c r="Q1210" s="274"/>
      <c r="R1210" s="274"/>
      <c r="S1210" s="274"/>
      <c r="T1210" s="275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76" t="s">
        <v>260</v>
      </c>
      <c r="AU1210" s="276" t="s">
        <v>86</v>
      </c>
      <c r="AV1210" s="14" t="s">
        <v>86</v>
      </c>
      <c r="AW1210" s="14" t="s">
        <v>31</v>
      </c>
      <c r="AX1210" s="14" t="s">
        <v>76</v>
      </c>
      <c r="AY1210" s="276" t="s">
        <v>251</v>
      </c>
    </row>
    <row r="1211" s="2" customFormat="1" ht="14.4" customHeight="1">
      <c r="A1211" s="39"/>
      <c r="B1211" s="40"/>
      <c r="C1211" s="288" t="s">
        <v>1608</v>
      </c>
      <c r="D1211" s="288" t="s">
        <v>295</v>
      </c>
      <c r="E1211" s="289" t="s">
        <v>1609</v>
      </c>
      <c r="F1211" s="290" t="s">
        <v>1610</v>
      </c>
      <c r="G1211" s="291" t="s">
        <v>369</v>
      </c>
      <c r="H1211" s="292">
        <v>2</v>
      </c>
      <c r="I1211" s="293"/>
      <c r="J1211" s="292">
        <f>ROUND(I1211*H1211,2)</f>
        <v>0</v>
      </c>
      <c r="K1211" s="290" t="s">
        <v>257</v>
      </c>
      <c r="L1211" s="294"/>
      <c r="M1211" s="295" t="s">
        <v>1</v>
      </c>
      <c r="N1211" s="296" t="s">
        <v>41</v>
      </c>
      <c r="O1211" s="92"/>
      <c r="P1211" s="251">
        <f>O1211*H1211</f>
        <v>0</v>
      </c>
      <c r="Q1211" s="251">
        <v>0.00014999999999999999</v>
      </c>
      <c r="R1211" s="251">
        <f>Q1211*H1211</f>
        <v>0.00029999999999999997</v>
      </c>
      <c r="S1211" s="251">
        <v>0</v>
      </c>
      <c r="T1211" s="252">
        <f>S1211*H1211</f>
        <v>0</v>
      </c>
      <c r="U1211" s="39"/>
      <c r="V1211" s="39"/>
      <c r="W1211" s="39"/>
      <c r="X1211" s="39"/>
      <c r="Y1211" s="39"/>
      <c r="Z1211" s="39"/>
      <c r="AA1211" s="39"/>
      <c r="AB1211" s="39"/>
      <c r="AC1211" s="39"/>
      <c r="AD1211" s="39"/>
      <c r="AE1211" s="39"/>
      <c r="AR1211" s="253" t="s">
        <v>447</v>
      </c>
      <c r="AT1211" s="253" t="s">
        <v>295</v>
      </c>
      <c r="AU1211" s="253" t="s">
        <v>86</v>
      </c>
      <c r="AY1211" s="18" t="s">
        <v>251</v>
      </c>
      <c r="BE1211" s="254">
        <f>IF(N1211="základní",J1211,0)</f>
        <v>0</v>
      </c>
      <c r="BF1211" s="254">
        <f>IF(N1211="snížená",J1211,0)</f>
        <v>0</v>
      </c>
      <c r="BG1211" s="254">
        <f>IF(N1211="zákl. přenesená",J1211,0)</f>
        <v>0</v>
      </c>
      <c r="BH1211" s="254">
        <f>IF(N1211="sníž. přenesená",J1211,0)</f>
        <v>0</v>
      </c>
      <c r="BI1211" s="254">
        <f>IF(N1211="nulová",J1211,0)</f>
        <v>0</v>
      </c>
      <c r="BJ1211" s="18" t="s">
        <v>84</v>
      </c>
      <c r="BK1211" s="254">
        <f>ROUND(I1211*H1211,2)</f>
        <v>0</v>
      </c>
      <c r="BL1211" s="18" t="s">
        <v>344</v>
      </c>
      <c r="BM1211" s="253" t="s">
        <v>1611</v>
      </c>
    </row>
    <row r="1212" s="2" customFormat="1" ht="14.4" customHeight="1">
      <c r="A1212" s="39"/>
      <c r="B1212" s="40"/>
      <c r="C1212" s="243" t="s">
        <v>1612</v>
      </c>
      <c r="D1212" s="243" t="s">
        <v>253</v>
      </c>
      <c r="E1212" s="244" t="s">
        <v>1613</v>
      </c>
      <c r="F1212" s="245" t="s">
        <v>1614</v>
      </c>
      <c r="G1212" s="246" t="s">
        <v>369</v>
      </c>
      <c r="H1212" s="247">
        <v>2</v>
      </c>
      <c r="I1212" s="248"/>
      <c r="J1212" s="247">
        <f>ROUND(I1212*H1212,2)</f>
        <v>0</v>
      </c>
      <c r="K1212" s="245" t="s">
        <v>257</v>
      </c>
      <c r="L1212" s="45"/>
      <c r="M1212" s="249" t="s">
        <v>1</v>
      </c>
      <c r="N1212" s="250" t="s">
        <v>41</v>
      </c>
      <c r="O1212" s="92"/>
      <c r="P1212" s="251">
        <f>O1212*H1212</f>
        <v>0</v>
      </c>
      <c r="Q1212" s="251">
        <v>0</v>
      </c>
      <c r="R1212" s="251">
        <f>Q1212*H1212</f>
        <v>0</v>
      </c>
      <c r="S1212" s="251">
        <v>0</v>
      </c>
      <c r="T1212" s="252">
        <f>S1212*H1212</f>
        <v>0</v>
      </c>
      <c r="U1212" s="39"/>
      <c r="V1212" s="39"/>
      <c r="W1212" s="39"/>
      <c r="X1212" s="39"/>
      <c r="Y1212" s="39"/>
      <c r="Z1212" s="39"/>
      <c r="AA1212" s="39"/>
      <c r="AB1212" s="39"/>
      <c r="AC1212" s="39"/>
      <c r="AD1212" s="39"/>
      <c r="AE1212" s="39"/>
      <c r="AR1212" s="253" t="s">
        <v>344</v>
      </c>
      <c r="AT1212" s="253" t="s">
        <v>253</v>
      </c>
      <c r="AU1212" s="253" t="s">
        <v>86</v>
      </c>
      <c r="AY1212" s="18" t="s">
        <v>251</v>
      </c>
      <c r="BE1212" s="254">
        <f>IF(N1212="základní",J1212,0)</f>
        <v>0</v>
      </c>
      <c r="BF1212" s="254">
        <f>IF(N1212="snížená",J1212,0)</f>
        <v>0</v>
      </c>
      <c r="BG1212" s="254">
        <f>IF(N1212="zákl. přenesená",J1212,0)</f>
        <v>0</v>
      </c>
      <c r="BH1212" s="254">
        <f>IF(N1212="sníž. přenesená",J1212,0)</f>
        <v>0</v>
      </c>
      <c r="BI1212" s="254">
        <f>IF(N1212="nulová",J1212,0)</f>
        <v>0</v>
      </c>
      <c r="BJ1212" s="18" t="s">
        <v>84</v>
      </c>
      <c r="BK1212" s="254">
        <f>ROUND(I1212*H1212,2)</f>
        <v>0</v>
      </c>
      <c r="BL1212" s="18" t="s">
        <v>344</v>
      </c>
      <c r="BM1212" s="253" t="s">
        <v>1615</v>
      </c>
    </row>
    <row r="1213" s="13" customFormat="1">
      <c r="A1213" s="13"/>
      <c r="B1213" s="255"/>
      <c r="C1213" s="256"/>
      <c r="D1213" s="257" t="s">
        <v>260</v>
      </c>
      <c r="E1213" s="258" t="s">
        <v>1</v>
      </c>
      <c r="F1213" s="259" t="s">
        <v>1606</v>
      </c>
      <c r="G1213" s="256"/>
      <c r="H1213" s="258" t="s">
        <v>1</v>
      </c>
      <c r="I1213" s="260"/>
      <c r="J1213" s="256"/>
      <c r="K1213" s="256"/>
      <c r="L1213" s="261"/>
      <c r="M1213" s="262"/>
      <c r="N1213" s="263"/>
      <c r="O1213" s="263"/>
      <c r="P1213" s="263"/>
      <c r="Q1213" s="263"/>
      <c r="R1213" s="263"/>
      <c r="S1213" s="263"/>
      <c r="T1213" s="264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65" t="s">
        <v>260</v>
      </c>
      <c r="AU1213" s="265" t="s">
        <v>86</v>
      </c>
      <c r="AV1213" s="13" t="s">
        <v>84</v>
      </c>
      <c r="AW1213" s="13" t="s">
        <v>31</v>
      </c>
      <c r="AX1213" s="13" t="s">
        <v>76</v>
      </c>
      <c r="AY1213" s="265" t="s">
        <v>251</v>
      </c>
    </row>
    <row r="1214" s="14" customFormat="1">
      <c r="A1214" s="14"/>
      <c r="B1214" s="266"/>
      <c r="C1214" s="267"/>
      <c r="D1214" s="257" t="s">
        <v>260</v>
      </c>
      <c r="E1214" s="268" t="s">
        <v>1</v>
      </c>
      <c r="F1214" s="269" t="s">
        <v>1607</v>
      </c>
      <c r="G1214" s="267"/>
      <c r="H1214" s="270">
        <v>2</v>
      </c>
      <c r="I1214" s="271"/>
      <c r="J1214" s="267"/>
      <c r="K1214" s="267"/>
      <c r="L1214" s="272"/>
      <c r="M1214" s="273"/>
      <c r="N1214" s="274"/>
      <c r="O1214" s="274"/>
      <c r="P1214" s="274"/>
      <c r="Q1214" s="274"/>
      <c r="R1214" s="274"/>
      <c r="S1214" s="274"/>
      <c r="T1214" s="275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76" t="s">
        <v>260</v>
      </c>
      <c r="AU1214" s="276" t="s">
        <v>86</v>
      </c>
      <c r="AV1214" s="14" t="s">
        <v>86</v>
      </c>
      <c r="AW1214" s="14" t="s">
        <v>31</v>
      </c>
      <c r="AX1214" s="14" t="s">
        <v>76</v>
      </c>
      <c r="AY1214" s="276" t="s">
        <v>251</v>
      </c>
    </row>
    <row r="1215" s="2" customFormat="1" ht="14.4" customHeight="1">
      <c r="A1215" s="39"/>
      <c r="B1215" s="40"/>
      <c r="C1215" s="288" t="s">
        <v>1616</v>
      </c>
      <c r="D1215" s="288" t="s">
        <v>295</v>
      </c>
      <c r="E1215" s="289" t="s">
        <v>1617</v>
      </c>
      <c r="F1215" s="290" t="s">
        <v>1618</v>
      </c>
      <c r="G1215" s="291" t="s">
        <v>369</v>
      </c>
      <c r="H1215" s="292">
        <v>2</v>
      </c>
      <c r="I1215" s="293"/>
      <c r="J1215" s="292">
        <f>ROUND(I1215*H1215,2)</f>
        <v>0</v>
      </c>
      <c r="K1215" s="290" t="s">
        <v>257</v>
      </c>
      <c r="L1215" s="294"/>
      <c r="M1215" s="295" t="s">
        <v>1</v>
      </c>
      <c r="N1215" s="296" t="s">
        <v>41</v>
      </c>
      <c r="O1215" s="92"/>
      <c r="P1215" s="251">
        <f>O1215*H1215</f>
        <v>0</v>
      </c>
      <c r="Q1215" s="251">
        <v>0.0022000000000000001</v>
      </c>
      <c r="R1215" s="251">
        <f>Q1215*H1215</f>
        <v>0.0044000000000000003</v>
      </c>
      <c r="S1215" s="251">
        <v>0</v>
      </c>
      <c r="T1215" s="252">
        <f>S1215*H1215</f>
        <v>0</v>
      </c>
      <c r="U1215" s="39"/>
      <c r="V1215" s="39"/>
      <c r="W1215" s="39"/>
      <c r="X1215" s="39"/>
      <c r="Y1215" s="39"/>
      <c r="Z1215" s="39"/>
      <c r="AA1215" s="39"/>
      <c r="AB1215" s="39"/>
      <c r="AC1215" s="39"/>
      <c r="AD1215" s="39"/>
      <c r="AE1215" s="39"/>
      <c r="AR1215" s="253" t="s">
        <v>447</v>
      </c>
      <c r="AT1215" s="253" t="s">
        <v>295</v>
      </c>
      <c r="AU1215" s="253" t="s">
        <v>86</v>
      </c>
      <c r="AY1215" s="18" t="s">
        <v>251</v>
      </c>
      <c r="BE1215" s="254">
        <f>IF(N1215="základní",J1215,0)</f>
        <v>0</v>
      </c>
      <c r="BF1215" s="254">
        <f>IF(N1215="snížená",J1215,0)</f>
        <v>0</v>
      </c>
      <c r="BG1215" s="254">
        <f>IF(N1215="zákl. přenesená",J1215,0)</f>
        <v>0</v>
      </c>
      <c r="BH1215" s="254">
        <f>IF(N1215="sníž. přenesená",J1215,0)</f>
        <v>0</v>
      </c>
      <c r="BI1215" s="254">
        <f>IF(N1215="nulová",J1215,0)</f>
        <v>0</v>
      </c>
      <c r="BJ1215" s="18" t="s">
        <v>84</v>
      </c>
      <c r="BK1215" s="254">
        <f>ROUND(I1215*H1215,2)</f>
        <v>0</v>
      </c>
      <c r="BL1215" s="18" t="s">
        <v>344</v>
      </c>
      <c r="BM1215" s="253" t="s">
        <v>1619</v>
      </c>
    </row>
    <row r="1216" s="2" customFormat="1" ht="14.4" customHeight="1">
      <c r="A1216" s="39"/>
      <c r="B1216" s="40"/>
      <c r="C1216" s="243" t="s">
        <v>1620</v>
      </c>
      <c r="D1216" s="243" t="s">
        <v>253</v>
      </c>
      <c r="E1216" s="244" t="s">
        <v>1621</v>
      </c>
      <c r="F1216" s="245" t="s">
        <v>1622</v>
      </c>
      <c r="G1216" s="246" t="s">
        <v>406</v>
      </c>
      <c r="H1216" s="247">
        <v>1</v>
      </c>
      <c r="I1216" s="248"/>
      <c r="J1216" s="247">
        <f>ROUND(I1216*H1216,2)</f>
        <v>0</v>
      </c>
      <c r="K1216" s="245" t="s">
        <v>257</v>
      </c>
      <c r="L1216" s="45"/>
      <c r="M1216" s="249" t="s">
        <v>1</v>
      </c>
      <c r="N1216" s="250" t="s">
        <v>41</v>
      </c>
      <c r="O1216" s="92"/>
      <c r="P1216" s="251">
        <f>O1216*H1216</f>
        <v>0</v>
      </c>
      <c r="Q1216" s="251">
        <v>0</v>
      </c>
      <c r="R1216" s="251">
        <f>Q1216*H1216</f>
        <v>0</v>
      </c>
      <c r="S1216" s="251">
        <v>0</v>
      </c>
      <c r="T1216" s="252">
        <f>S1216*H1216</f>
        <v>0</v>
      </c>
      <c r="U1216" s="39"/>
      <c r="V1216" s="39"/>
      <c r="W1216" s="39"/>
      <c r="X1216" s="39"/>
      <c r="Y1216" s="39"/>
      <c r="Z1216" s="39"/>
      <c r="AA1216" s="39"/>
      <c r="AB1216" s="39"/>
      <c r="AC1216" s="39"/>
      <c r="AD1216" s="39"/>
      <c r="AE1216" s="39"/>
      <c r="AR1216" s="253" t="s">
        <v>344</v>
      </c>
      <c r="AT1216" s="253" t="s">
        <v>253</v>
      </c>
      <c r="AU1216" s="253" t="s">
        <v>86</v>
      </c>
      <c r="AY1216" s="18" t="s">
        <v>251</v>
      </c>
      <c r="BE1216" s="254">
        <f>IF(N1216="základní",J1216,0)</f>
        <v>0</v>
      </c>
      <c r="BF1216" s="254">
        <f>IF(N1216="snížená",J1216,0)</f>
        <v>0</v>
      </c>
      <c r="BG1216" s="254">
        <f>IF(N1216="zákl. přenesená",J1216,0)</f>
        <v>0</v>
      </c>
      <c r="BH1216" s="254">
        <f>IF(N1216="sníž. přenesená",J1216,0)</f>
        <v>0</v>
      </c>
      <c r="BI1216" s="254">
        <f>IF(N1216="nulová",J1216,0)</f>
        <v>0</v>
      </c>
      <c r="BJ1216" s="18" t="s">
        <v>84</v>
      </c>
      <c r="BK1216" s="254">
        <f>ROUND(I1216*H1216,2)</f>
        <v>0</v>
      </c>
      <c r="BL1216" s="18" t="s">
        <v>344</v>
      </c>
      <c r="BM1216" s="253" t="s">
        <v>1623</v>
      </c>
    </row>
    <row r="1217" s="13" customFormat="1">
      <c r="A1217" s="13"/>
      <c r="B1217" s="255"/>
      <c r="C1217" s="256"/>
      <c r="D1217" s="257" t="s">
        <v>260</v>
      </c>
      <c r="E1217" s="258" t="s">
        <v>1</v>
      </c>
      <c r="F1217" s="259" t="s">
        <v>1624</v>
      </c>
      <c r="G1217" s="256"/>
      <c r="H1217" s="258" t="s">
        <v>1</v>
      </c>
      <c r="I1217" s="260"/>
      <c r="J1217" s="256"/>
      <c r="K1217" s="256"/>
      <c r="L1217" s="261"/>
      <c r="M1217" s="262"/>
      <c r="N1217" s="263"/>
      <c r="O1217" s="263"/>
      <c r="P1217" s="263"/>
      <c r="Q1217" s="263"/>
      <c r="R1217" s="263"/>
      <c r="S1217" s="263"/>
      <c r="T1217" s="264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65" t="s">
        <v>260</v>
      </c>
      <c r="AU1217" s="265" t="s">
        <v>86</v>
      </c>
      <c r="AV1217" s="13" t="s">
        <v>84</v>
      </c>
      <c r="AW1217" s="13" t="s">
        <v>31</v>
      </c>
      <c r="AX1217" s="13" t="s">
        <v>76</v>
      </c>
      <c r="AY1217" s="265" t="s">
        <v>251</v>
      </c>
    </row>
    <row r="1218" s="14" customFormat="1">
      <c r="A1218" s="14"/>
      <c r="B1218" s="266"/>
      <c r="C1218" s="267"/>
      <c r="D1218" s="257" t="s">
        <v>260</v>
      </c>
      <c r="E1218" s="268" t="s">
        <v>1</v>
      </c>
      <c r="F1218" s="269" t="s">
        <v>1625</v>
      </c>
      <c r="G1218" s="267"/>
      <c r="H1218" s="270">
        <v>1</v>
      </c>
      <c r="I1218" s="271"/>
      <c r="J1218" s="267"/>
      <c r="K1218" s="267"/>
      <c r="L1218" s="272"/>
      <c r="M1218" s="273"/>
      <c r="N1218" s="274"/>
      <c r="O1218" s="274"/>
      <c r="P1218" s="274"/>
      <c r="Q1218" s="274"/>
      <c r="R1218" s="274"/>
      <c r="S1218" s="274"/>
      <c r="T1218" s="275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76" t="s">
        <v>260</v>
      </c>
      <c r="AU1218" s="276" t="s">
        <v>86</v>
      </c>
      <c r="AV1218" s="14" t="s">
        <v>86</v>
      </c>
      <c r="AW1218" s="14" t="s">
        <v>31</v>
      </c>
      <c r="AX1218" s="14" t="s">
        <v>76</v>
      </c>
      <c r="AY1218" s="276" t="s">
        <v>251</v>
      </c>
    </row>
    <row r="1219" s="2" customFormat="1" ht="14.4" customHeight="1">
      <c r="A1219" s="39"/>
      <c r="B1219" s="40"/>
      <c r="C1219" s="288" t="s">
        <v>1626</v>
      </c>
      <c r="D1219" s="288" t="s">
        <v>295</v>
      </c>
      <c r="E1219" s="289" t="s">
        <v>1627</v>
      </c>
      <c r="F1219" s="290" t="s">
        <v>1628</v>
      </c>
      <c r="G1219" s="291" t="s">
        <v>406</v>
      </c>
      <c r="H1219" s="292">
        <v>1</v>
      </c>
      <c r="I1219" s="293"/>
      <c r="J1219" s="292">
        <f>ROUND(I1219*H1219,2)</f>
        <v>0</v>
      </c>
      <c r="K1219" s="290" t="s">
        <v>257</v>
      </c>
      <c r="L1219" s="294"/>
      <c r="M1219" s="295" t="s">
        <v>1</v>
      </c>
      <c r="N1219" s="296" t="s">
        <v>41</v>
      </c>
      <c r="O1219" s="92"/>
      <c r="P1219" s="251">
        <f>O1219*H1219</f>
        <v>0</v>
      </c>
      <c r="Q1219" s="251">
        <v>0.00080000000000000004</v>
      </c>
      <c r="R1219" s="251">
        <f>Q1219*H1219</f>
        <v>0.00080000000000000004</v>
      </c>
      <c r="S1219" s="251">
        <v>0</v>
      </c>
      <c r="T1219" s="252">
        <f>S1219*H1219</f>
        <v>0</v>
      </c>
      <c r="U1219" s="39"/>
      <c r="V1219" s="39"/>
      <c r="W1219" s="39"/>
      <c r="X1219" s="39"/>
      <c r="Y1219" s="39"/>
      <c r="Z1219" s="39"/>
      <c r="AA1219" s="39"/>
      <c r="AB1219" s="39"/>
      <c r="AC1219" s="39"/>
      <c r="AD1219" s="39"/>
      <c r="AE1219" s="39"/>
      <c r="AR1219" s="253" t="s">
        <v>447</v>
      </c>
      <c r="AT1219" s="253" t="s">
        <v>295</v>
      </c>
      <c r="AU1219" s="253" t="s">
        <v>86</v>
      </c>
      <c r="AY1219" s="18" t="s">
        <v>251</v>
      </c>
      <c r="BE1219" s="254">
        <f>IF(N1219="základní",J1219,0)</f>
        <v>0</v>
      </c>
      <c r="BF1219" s="254">
        <f>IF(N1219="snížená",J1219,0)</f>
        <v>0</v>
      </c>
      <c r="BG1219" s="254">
        <f>IF(N1219="zákl. přenesená",J1219,0)</f>
        <v>0</v>
      </c>
      <c r="BH1219" s="254">
        <f>IF(N1219="sníž. přenesená",J1219,0)</f>
        <v>0</v>
      </c>
      <c r="BI1219" s="254">
        <f>IF(N1219="nulová",J1219,0)</f>
        <v>0</v>
      </c>
      <c r="BJ1219" s="18" t="s">
        <v>84</v>
      </c>
      <c r="BK1219" s="254">
        <f>ROUND(I1219*H1219,2)</f>
        <v>0</v>
      </c>
      <c r="BL1219" s="18" t="s">
        <v>344</v>
      </c>
      <c r="BM1219" s="253" t="s">
        <v>1629</v>
      </c>
    </row>
    <row r="1220" s="13" customFormat="1">
      <c r="A1220" s="13"/>
      <c r="B1220" s="255"/>
      <c r="C1220" s="256"/>
      <c r="D1220" s="257" t="s">
        <v>260</v>
      </c>
      <c r="E1220" s="258" t="s">
        <v>1</v>
      </c>
      <c r="F1220" s="259" t="s">
        <v>1624</v>
      </c>
      <c r="G1220" s="256"/>
      <c r="H1220" s="258" t="s">
        <v>1</v>
      </c>
      <c r="I1220" s="260"/>
      <c r="J1220" s="256"/>
      <c r="K1220" s="256"/>
      <c r="L1220" s="261"/>
      <c r="M1220" s="262"/>
      <c r="N1220" s="263"/>
      <c r="O1220" s="263"/>
      <c r="P1220" s="263"/>
      <c r="Q1220" s="263"/>
      <c r="R1220" s="263"/>
      <c r="S1220" s="263"/>
      <c r="T1220" s="264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65" t="s">
        <v>260</v>
      </c>
      <c r="AU1220" s="265" t="s">
        <v>86</v>
      </c>
      <c r="AV1220" s="13" t="s">
        <v>84</v>
      </c>
      <c r="AW1220" s="13" t="s">
        <v>31</v>
      </c>
      <c r="AX1220" s="13" t="s">
        <v>76</v>
      </c>
      <c r="AY1220" s="265" t="s">
        <v>251</v>
      </c>
    </row>
    <row r="1221" s="14" customFormat="1">
      <c r="A1221" s="14"/>
      <c r="B1221" s="266"/>
      <c r="C1221" s="267"/>
      <c r="D1221" s="257" t="s">
        <v>260</v>
      </c>
      <c r="E1221" s="268" t="s">
        <v>1</v>
      </c>
      <c r="F1221" s="269" t="s">
        <v>1625</v>
      </c>
      <c r="G1221" s="267"/>
      <c r="H1221" s="270">
        <v>1</v>
      </c>
      <c r="I1221" s="271"/>
      <c r="J1221" s="267"/>
      <c r="K1221" s="267"/>
      <c r="L1221" s="272"/>
      <c r="M1221" s="273"/>
      <c r="N1221" s="274"/>
      <c r="O1221" s="274"/>
      <c r="P1221" s="274"/>
      <c r="Q1221" s="274"/>
      <c r="R1221" s="274"/>
      <c r="S1221" s="274"/>
      <c r="T1221" s="275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76" t="s">
        <v>260</v>
      </c>
      <c r="AU1221" s="276" t="s">
        <v>86</v>
      </c>
      <c r="AV1221" s="14" t="s">
        <v>86</v>
      </c>
      <c r="AW1221" s="14" t="s">
        <v>31</v>
      </c>
      <c r="AX1221" s="14" t="s">
        <v>76</v>
      </c>
      <c r="AY1221" s="276" t="s">
        <v>251</v>
      </c>
    </row>
    <row r="1222" s="2" customFormat="1" ht="14.4" customHeight="1">
      <c r="A1222" s="39"/>
      <c r="B1222" s="40"/>
      <c r="C1222" s="288" t="s">
        <v>1630</v>
      </c>
      <c r="D1222" s="288" t="s">
        <v>295</v>
      </c>
      <c r="E1222" s="289" t="s">
        <v>1631</v>
      </c>
      <c r="F1222" s="290" t="s">
        <v>1632</v>
      </c>
      <c r="G1222" s="291" t="s">
        <v>1633</v>
      </c>
      <c r="H1222" s="292">
        <v>1</v>
      </c>
      <c r="I1222" s="293"/>
      <c r="J1222" s="292">
        <f>ROUND(I1222*H1222,2)</f>
        <v>0</v>
      </c>
      <c r="K1222" s="290" t="s">
        <v>257</v>
      </c>
      <c r="L1222" s="294"/>
      <c r="M1222" s="295" t="s">
        <v>1</v>
      </c>
      <c r="N1222" s="296" t="s">
        <v>41</v>
      </c>
      <c r="O1222" s="92"/>
      <c r="P1222" s="251">
        <f>O1222*H1222</f>
        <v>0</v>
      </c>
      <c r="Q1222" s="251">
        <v>0.00020000000000000001</v>
      </c>
      <c r="R1222" s="251">
        <f>Q1222*H1222</f>
        <v>0.00020000000000000001</v>
      </c>
      <c r="S1222" s="251">
        <v>0</v>
      </c>
      <c r="T1222" s="252">
        <f>S1222*H1222</f>
        <v>0</v>
      </c>
      <c r="U1222" s="39"/>
      <c r="V1222" s="39"/>
      <c r="W1222" s="39"/>
      <c r="X1222" s="39"/>
      <c r="Y1222" s="39"/>
      <c r="Z1222" s="39"/>
      <c r="AA1222" s="39"/>
      <c r="AB1222" s="39"/>
      <c r="AC1222" s="39"/>
      <c r="AD1222" s="39"/>
      <c r="AE1222" s="39"/>
      <c r="AR1222" s="253" t="s">
        <v>447</v>
      </c>
      <c r="AT1222" s="253" t="s">
        <v>295</v>
      </c>
      <c r="AU1222" s="253" t="s">
        <v>86</v>
      </c>
      <c r="AY1222" s="18" t="s">
        <v>251</v>
      </c>
      <c r="BE1222" s="254">
        <f>IF(N1222="základní",J1222,0)</f>
        <v>0</v>
      </c>
      <c r="BF1222" s="254">
        <f>IF(N1222="snížená",J1222,0)</f>
        <v>0</v>
      </c>
      <c r="BG1222" s="254">
        <f>IF(N1222="zákl. přenesená",J1222,0)</f>
        <v>0</v>
      </c>
      <c r="BH1222" s="254">
        <f>IF(N1222="sníž. přenesená",J1222,0)</f>
        <v>0</v>
      </c>
      <c r="BI1222" s="254">
        <f>IF(N1222="nulová",J1222,0)</f>
        <v>0</v>
      </c>
      <c r="BJ1222" s="18" t="s">
        <v>84</v>
      </c>
      <c r="BK1222" s="254">
        <f>ROUND(I1222*H1222,2)</f>
        <v>0</v>
      </c>
      <c r="BL1222" s="18" t="s">
        <v>344</v>
      </c>
      <c r="BM1222" s="253" t="s">
        <v>1634</v>
      </c>
    </row>
    <row r="1223" s="14" customFormat="1">
      <c r="A1223" s="14"/>
      <c r="B1223" s="266"/>
      <c r="C1223" s="267"/>
      <c r="D1223" s="257" t="s">
        <v>260</v>
      </c>
      <c r="E1223" s="268" t="s">
        <v>1</v>
      </c>
      <c r="F1223" s="269" t="s">
        <v>1635</v>
      </c>
      <c r="G1223" s="267"/>
      <c r="H1223" s="270">
        <v>1</v>
      </c>
      <c r="I1223" s="271"/>
      <c r="J1223" s="267"/>
      <c r="K1223" s="267"/>
      <c r="L1223" s="272"/>
      <c r="M1223" s="273"/>
      <c r="N1223" s="274"/>
      <c r="O1223" s="274"/>
      <c r="P1223" s="274"/>
      <c r="Q1223" s="274"/>
      <c r="R1223" s="274"/>
      <c r="S1223" s="274"/>
      <c r="T1223" s="275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76" t="s">
        <v>260</v>
      </c>
      <c r="AU1223" s="276" t="s">
        <v>86</v>
      </c>
      <c r="AV1223" s="14" t="s">
        <v>86</v>
      </c>
      <c r="AW1223" s="14" t="s">
        <v>31</v>
      </c>
      <c r="AX1223" s="14" t="s">
        <v>76</v>
      </c>
      <c r="AY1223" s="276" t="s">
        <v>251</v>
      </c>
    </row>
    <row r="1224" s="2" customFormat="1" ht="14.4" customHeight="1">
      <c r="A1224" s="39"/>
      <c r="B1224" s="40"/>
      <c r="C1224" s="243" t="s">
        <v>1636</v>
      </c>
      <c r="D1224" s="243" t="s">
        <v>253</v>
      </c>
      <c r="E1224" s="244" t="s">
        <v>1637</v>
      </c>
      <c r="F1224" s="245" t="s">
        <v>1638</v>
      </c>
      <c r="G1224" s="246" t="s">
        <v>277</v>
      </c>
      <c r="H1224" s="247">
        <v>2.25</v>
      </c>
      <c r="I1224" s="248"/>
      <c r="J1224" s="247">
        <f>ROUND(I1224*H1224,2)</f>
        <v>0</v>
      </c>
      <c r="K1224" s="245" t="s">
        <v>257</v>
      </c>
      <c r="L1224" s="45"/>
      <c r="M1224" s="249" t="s">
        <v>1</v>
      </c>
      <c r="N1224" s="250" t="s">
        <v>41</v>
      </c>
      <c r="O1224" s="92"/>
      <c r="P1224" s="251">
        <f>O1224*H1224</f>
        <v>0</v>
      </c>
      <c r="Q1224" s="251">
        <v>0</v>
      </c>
      <c r="R1224" s="251">
        <f>Q1224*H1224</f>
        <v>0</v>
      </c>
      <c r="S1224" s="251">
        <v>0</v>
      </c>
      <c r="T1224" s="252">
        <f>S1224*H1224</f>
        <v>0</v>
      </c>
      <c r="U1224" s="39"/>
      <c r="V1224" s="39"/>
      <c r="W1224" s="39"/>
      <c r="X1224" s="39"/>
      <c r="Y1224" s="39"/>
      <c r="Z1224" s="39"/>
      <c r="AA1224" s="39"/>
      <c r="AB1224" s="39"/>
      <c r="AC1224" s="39"/>
      <c r="AD1224" s="39"/>
      <c r="AE1224" s="39"/>
      <c r="AR1224" s="253" t="s">
        <v>344</v>
      </c>
      <c r="AT1224" s="253" t="s">
        <v>253</v>
      </c>
      <c r="AU1224" s="253" t="s">
        <v>86</v>
      </c>
      <c r="AY1224" s="18" t="s">
        <v>251</v>
      </c>
      <c r="BE1224" s="254">
        <f>IF(N1224="základní",J1224,0)</f>
        <v>0</v>
      </c>
      <c r="BF1224" s="254">
        <f>IF(N1224="snížená",J1224,0)</f>
        <v>0</v>
      </c>
      <c r="BG1224" s="254">
        <f>IF(N1224="zákl. přenesená",J1224,0)</f>
        <v>0</v>
      </c>
      <c r="BH1224" s="254">
        <f>IF(N1224="sníž. přenesená",J1224,0)</f>
        <v>0</v>
      </c>
      <c r="BI1224" s="254">
        <f>IF(N1224="nulová",J1224,0)</f>
        <v>0</v>
      </c>
      <c r="BJ1224" s="18" t="s">
        <v>84</v>
      </c>
      <c r="BK1224" s="254">
        <f>ROUND(I1224*H1224,2)</f>
        <v>0</v>
      </c>
      <c r="BL1224" s="18" t="s">
        <v>344</v>
      </c>
      <c r="BM1224" s="253" t="s">
        <v>1639</v>
      </c>
    </row>
    <row r="1225" s="12" customFormat="1" ht="22.8" customHeight="1">
      <c r="A1225" s="12"/>
      <c r="B1225" s="227"/>
      <c r="C1225" s="228"/>
      <c r="D1225" s="229" t="s">
        <v>75</v>
      </c>
      <c r="E1225" s="241" t="s">
        <v>1640</v>
      </c>
      <c r="F1225" s="241" t="s">
        <v>1641</v>
      </c>
      <c r="G1225" s="228"/>
      <c r="H1225" s="228"/>
      <c r="I1225" s="231"/>
      <c r="J1225" s="242">
        <f>BK1225</f>
        <v>0</v>
      </c>
      <c r="K1225" s="228"/>
      <c r="L1225" s="233"/>
      <c r="M1225" s="234"/>
      <c r="N1225" s="235"/>
      <c r="O1225" s="235"/>
      <c r="P1225" s="236">
        <f>SUM(P1226:P1324)</f>
        <v>0</v>
      </c>
      <c r="Q1225" s="235"/>
      <c r="R1225" s="236">
        <f>SUM(R1226:R1324)</f>
        <v>1.8344716999999999</v>
      </c>
      <c r="S1225" s="235"/>
      <c r="T1225" s="237">
        <f>SUM(T1226:T1324)</f>
        <v>1.09016</v>
      </c>
      <c r="U1225" s="12"/>
      <c r="V1225" s="12"/>
      <c r="W1225" s="12"/>
      <c r="X1225" s="12"/>
      <c r="Y1225" s="12"/>
      <c r="Z1225" s="12"/>
      <c r="AA1225" s="12"/>
      <c r="AB1225" s="12"/>
      <c r="AC1225" s="12"/>
      <c r="AD1225" s="12"/>
      <c r="AE1225" s="12"/>
      <c r="AR1225" s="238" t="s">
        <v>86</v>
      </c>
      <c r="AT1225" s="239" t="s">
        <v>75</v>
      </c>
      <c r="AU1225" s="239" t="s">
        <v>84</v>
      </c>
      <c r="AY1225" s="238" t="s">
        <v>251</v>
      </c>
      <c r="BK1225" s="240">
        <f>SUM(BK1226:BK1324)</f>
        <v>0</v>
      </c>
    </row>
    <row r="1226" s="2" customFormat="1" ht="14.4" customHeight="1">
      <c r="A1226" s="39"/>
      <c r="B1226" s="40"/>
      <c r="C1226" s="243" t="s">
        <v>1642</v>
      </c>
      <c r="D1226" s="243" t="s">
        <v>253</v>
      </c>
      <c r="E1226" s="244" t="s">
        <v>1643</v>
      </c>
      <c r="F1226" s="245" t="s">
        <v>1644</v>
      </c>
      <c r="G1226" s="246" t="s">
        <v>149</v>
      </c>
      <c r="H1226" s="247">
        <v>5.7599999999999998</v>
      </c>
      <c r="I1226" s="248"/>
      <c r="J1226" s="247">
        <f>ROUND(I1226*H1226,2)</f>
        <v>0</v>
      </c>
      <c r="K1226" s="245" t="s">
        <v>257</v>
      </c>
      <c r="L1226" s="45"/>
      <c r="M1226" s="249" t="s">
        <v>1</v>
      </c>
      <c r="N1226" s="250" t="s">
        <v>41</v>
      </c>
      <c r="O1226" s="92"/>
      <c r="P1226" s="251">
        <f>O1226*H1226</f>
        <v>0</v>
      </c>
      <c r="Q1226" s="251">
        <v>0</v>
      </c>
      <c r="R1226" s="251">
        <f>Q1226*H1226</f>
        <v>0</v>
      </c>
      <c r="S1226" s="251">
        <v>0.017000000000000001</v>
      </c>
      <c r="T1226" s="252">
        <f>S1226*H1226</f>
        <v>0.097920000000000007</v>
      </c>
      <c r="U1226" s="39"/>
      <c r="V1226" s="39"/>
      <c r="W1226" s="39"/>
      <c r="X1226" s="39"/>
      <c r="Y1226" s="39"/>
      <c r="Z1226" s="39"/>
      <c r="AA1226" s="39"/>
      <c r="AB1226" s="39"/>
      <c r="AC1226" s="39"/>
      <c r="AD1226" s="39"/>
      <c r="AE1226" s="39"/>
      <c r="AR1226" s="253" t="s">
        <v>344</v>
      </c>
      <c r="AT1226" s="253" t="s">
        <v>253</v>
      </c>
      <c r="AU1226" s="253" t="s">
        <v>86</v>
      </c>
      <c r="AY1226" s="18" t="s">
        <v>251</v>
      </c>
      <c r="BE1226" s="254">
        <f>IF(N1226="základní",J1226,0)</f>
        <v>0</v>
      </c>
      <c r="BF1226" s="254">
        <f>IF(N1226="snížená",J1226,0)</f>
        <v>0</v>
      </c>
      <c r="BG1226" s="254">
        <f>IF(N1226="zákl. přenesená",J1226,0)</f>
        <v>0</v>
      </c>
      <c r="BH1226" s="254">
        <f>IF(N1226="sníž. přenesená",J1226,0)</f>
        <v>0</v>
      </c>
      <c r="BI1226" s="254">
        <f>IF(N1226="nulová",J1226,0)</f>
        <v>0</v>
      </c>
      <c r="BJ1226" s="18" t="s">
        <v>84</v>
      </c>
      <c r="BK1226" s="254">
        <f>ROUND(I1226*H1226,2)</f>
        <v>0</v>
      </c>
      <c r="BL1226" s="18" t="s">
        <v>344</v>
      </c>
      <c r="BM1226" s="253" t="s">
        <v>1645</v>
      </c>
    </row>
    <row r="1227" s="13" customFormat="1">
      <c r="A1227" s="13"/>
      <c r="B1227" s="255"/>
      <c r="C1227" s="256"/>
      <c r="D1227" s="257" t="s">
        <v>260</v>
      </c>
      <c r="E1227" s="258" t="s">
        <v>1</v>
      </c>
      <c r="F1227" s="259" t="s">
        <v>1646</v>
      </c>
      <c r="G1227" s="256"/>
      <c r="H1227" s="258" t="s">
        <v>1</v>
      </c>
      <c r="I1227" s="260"/>
      <c r="J1227" s="256"/>
      <c r="K1227" s="256"/>
      <c r="L1227" s="261"/>
      <c r="M1227" s="262"/>
      <c r="N1227" s="263"/>
      <c r="O1227" s="263"/>
      <c r="P1227" s="263"/>
      <c r="Q1227" s="263"/>
      <c r="R1227" s="263"/>
      <c r="S1227" s="263"/>
      <c r="T1227" s="264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65" t="s">
        <v>260</v>
      </c>
      <c r="AU1227" s="265" t="s">
        <v>86</v>
      </c>
      <c r="AV1227" s="13" t="s">
        <v>84</v>
      </c>
      <c r="AW1227" s="13" t="s">
        <v>31</v>
      </c>
      <c r="AX1227" s="13" t="s">
        <v>76</v>
      </c>
      <c r="AY1227" s="265" t="s">
        <v>251</v>
      </c>
    </row>
    <row r="1228" s="14" customFormat="1">
      <c r="A1228" s="14"/>
      <c r="B1228" s="266"/>
      <c r="C1228" s="267"/>
      <c r="D1228" s="257" t="s">
        <v>260</v>
      </c>
      <c r="E1228" s="268" t="s">
        <v>1</v>
      </c>
      <c r="F1228" s="269" t="s">
        <v>1647</v>
      </c>
      <c r="G1228" s="267"/>
      <c r="H1228" s="270">
        <v>5.7599999999999998</v>
      </c>
      <c r="I1228" s="271"/>
      <c r="J1228" s="267"/>
      <c r="K1228" s="267"/>
      <c r="L1228" s="272"/>
      <c r="M1228" s="273"/>
      <c r="N1228" s="274"/>
      <c r="O1228" s="274"/>
      <c r="P1228" s="274"/>
      <c r="Q1228" s="274"/>
      <c r="R1228" s="274"/>
      <c r="S1228" s="274"/>
      <c r="T1228" s="275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76" t="s">
        <v>260</v>
      </c>
      <c r="AU1228" s="276" t="s">
        <v>86</v>
      </c>
      <c r="AV1228" s="14" t="s">
        <v>86</v>
      </c>
      <c r="AW1228" s="14" t="s">
        <v>31</v>
      </c>
      <c r="AX1228" s="14" t="s">
        <v>76</v>
      </c>
      <c r="AY1228" s="276" t="s">
        <v>251</v>
      </c>
    </row>
    <row r="1229" s="15" customFormat="1">
      <c r="A1229" s="15"/>
      <c r="B1229" s="277"/>
      <c r="C1229" s="278"/>
      <c r="D1229" s="257" t="s">
        <v>260</v>
      </c>
      <c r="E1229" s="279" t="s">
        <v>1</v>
      </c>
      <c r="F1229" s="280" t="s">
        <v>264</v>
      </c>
      <c r="G1229" s="278"/>
      <c r="H1229" s="281">
        <v>5.7599999999999998</v>
      </c>
      <c r="I1229" s="282"/>
      <c r="J1229" s="278"/>
      <c r="K1229" s="278"/>
      <c r="L1229" s="283"/>
      <c r="M1229" s="284"/>
      <c r="N1229" s="285"/>
      <c r="O1229" s="285"/>
      <c r="P1229" s="285"/>
      <c r="Q1229" s="285"/>
      <c r="R1229" s="285"/>
      <c r="S1229" s="285"/>
      <c r="T1229" s="286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T1229" s="287" t="s">
        <v>260</v>
      </c>
      <c r="AU1229" s="287" t="s">
        <v>86</v>
      </c>
      <c r="AV1229" s="15" t="s">
        <v>258</v>
      </c>
      <c r="AW1229" s="15" t="s">
        <v>31</v>
      </c>
      <c r="AX1229" s="15" t="s">
        <v>84</v>
      </c>
      <c r="AY1229" s="287" t="s">
        <v>251</v>
      </c>
    </row>
    <row r="1230" s="2" customFormat="1" ht="14.4" customHeight="1">
      <c r="A1230" s="39"/>
      <c r="B1230" s="40"/>
      <c r="C1230" s="243" t="s">
        <v>1648</v>
      </c>
      <c r="D1230" s="243" t="s">
        <v>253</v>
      </c>
      <c r="E1230" s="244" t="s">
        <v>1649</v>
      </c>
      <c r="F1230" s="245" t="s">
        <v>1650</v>
      </c>
      <c r="G1230" s="246" t="s">
        <v>369</v>
      </c>
      <c r="H1230" s="247">
        <v>4</v>
      </c>
      <c r="I1230" s="248"/>
      <c r="J1230" s="247">
        <f>ROUND(I1230*H1230,2)</f>
        <v>0</v>
      </c>
      <c r="K1230" s="245" t="s">
        <v>257</v>
      </c>
      <c r="L1230" s="45"/>
      <c r="M1230" s="249" t="s">
        <v>1</v>
      </c>
      <c r="N1230" s="250" t="s">
        <v>41</v>
      </c>
      <c r="O1230" s="92"/>
      <c r="P1230" s="251">
        <f>O1230*H1230</f>
        <v>0</v>
      </c>
      <c r="Q1230" s="251">
        <v>0</v>
      </c>
      <c r="R1230" s="251">
        <f>Q1230*H1230</f>
        <v>0</v>
      </c>
      <c r="S1230" s="251">
        <v>0.1215</v>
      </c>
      <c r="T1230" s="252">
        <f>S1230*H1230</f>
        <v>0.48599999999999999</v>
      </c>
      <c r="U1230" s="39"/>
      <c r="V1230" s="39"/>
      <c r="W1230" s="39"/>
      <c r="X1230" s="39"/>
      <c r="Y1230" s="39"/>
      <c r="Z1230" s="39"/>
      <c r="AA1230" s="39"/>
      <c r="AB1230" s="39"/>
      <c r="AC1230" s="39"/>
      <c r="AD1230" s="39"/>
      <c r="AE1230" s="39"/>
      <c r="AR1230" s="253" t="s">
        <v>344</v>
      </c>
      <c r="AT1230" s="253" t="s">
        <v>253</v>
      </c>
      <c r="AU1230" s="253" t="s">
        <v>86</v>
      </c>
      <c r="AY1230" s="18" t="s">
        <v>251</v>
      </c>
      <c r="BE1230" s="254">
        <f>IF(N1230="základní",J1230,0)</f>
        <v>0</v>
      </c>
      <c r="BF1230" s="254">
        <f>IF(N1230="snížená",J1230,0)</f>
        <v>0</v>
      </c>
      <c r="BG1230" s="254">
        <f>IF(N1230="zákl. přenesená",J1230,0)</f>
        <v>0</v>
      </c>
      <c r="BH1230" s="254">
        <f>IF(N1230="sníž. přenesená",J1230,0)</f>
        <v>0</v>
      </c>
      <c r="BI1230" s="254">
        <f>IF(N1230="nulová",J1230,0)</f>
        <v>0</v>
      </c>
      <c r="BJ1230" s="18" t="s">
        <v>84</v>
      </c>
      <c r="BK1230" s="254">
        <f>ROUND(I1230*H1230,2)</f>
        <v>0</v>
      </c>
      <c r="BL1230" s="18" t="s">
        <v>344</v>
      </c>
      <c r="BM1230" s="253" t="s">
        <v>1651</v>
      </c>
    </row>
    <row r="1231" s="14" customFormat="1">
      <c r="A1231" s="14"/>
      <c r="B1231" s="266"/>
      <c r="C1231" s="267"/>
      <c r="D1231" s="257" t="s">
        <v>260</v>
      </c>
      <c r="E1231" s="268" t="s">
        <v>1</v>
      </c>
      <c r="F1231" s="269" t="s">
        <v>1652</v>
      </c>
      <c r="G1231" s="267"/>
      <c r="H1231" s="270">
        <v>4</v>
      </c>
      <c r="I1231" s="271"/>
      <c r="J1231" s="267"/>
      <c r="K1231" s="267"/>
      <c r="L1231" s="272"/>
      <c r="M1231" s="273"/>
      <c r="N1231" s="274"/>
      <c r="O1231" s="274"/>
      <c r="P1231" s="274"/>
      <c r="Q1231" s="274"/>
      <c r="R1231" s="274"/>
      <c r="S1231" s="274"/>
      <c r="T1231" s="275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76" t="s">
        <v>260</v>
      </c>
      <c r="AU1231" s="276" t="s">
        <v>86</v>
      </c>
      <c r="AV1231" s="14" t="s">
        <v>86</v>
      </c>
      <c r="AW1231" s="14" t="s">
        <v>31</v>
      </c>
      <c r="AX1231" s="14" t="s">
        <v>76</v>
      </c>
      <c r="AY1231" s="276" t="s">
        <v>251</v>
      </c>
    </row>
    <row r="1232" s="15" customFormat="1">
      <c r="A1232" s="15"/>
      <c r="B1232" s="277"/>
      <c r="C1232" s="278"/>
      <c r="D1232" s="257" t="s">
        <v>260</v>
      </c>
      <c r="E1232" s="279" t="s">
        <v>1</v>
      </c>
      <c r="F1232" s="280" t="s">
        <v>264</v>
      </c>
      <c r="G1232" s="278"/>
      <c r="H1232" s="281">
        <v>4</v>
      </c>
      <c r="I1232" s="282"/>
      <c r="J1232" s="278"/>
      <c r="K1232" s="278"/>
      <c r="L1232" s="283"/>
      <c r="M1232" s="284"/>
      <c r="N1232" s="285"/>
      <c r="O1232" s="285"/>
      <c r="P1232" s="285"/>
      <c r="Q1232" s="285"/>
      <c r="R1232" s="285"/>
      <c r="S1232" s="285"/>
      <c r="T1232" s="286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T1232" s="287" t="s">
        <v>260</v>
      </c>
      <c r="AU1232" s="287" t="s">
        <v>86</v>
      </c>
      <c r="AV1232" s="15" t="s">
        <v>258</v>
      </c>
      <c r="AW1232" s="15" t="s">
        <v>31</v>
      </c>
      <c r="AX1232" s="15" t="s">
        <v>84</v>
      </c>
      <c r="AY1232" s="287" t="s">
        <v>251</v>
      </c>
    </row>
    <row r="1233" s="2" customFormat="1" ht="14.4" customHeight="1">
      <c r="A1233" s="39"/>
      <c r="B1233" s="40"/>
      <c r="C1233" s="243" t="s">
        <v>1653</v>
      </c>
      <c r="D1233" s="243" t="s">
        <v>253</v>
      </c>
      <c r="E1233" s="244" t="s">
        <v>1654</v>
      </c>
      <c r="F1233" s="245" t="s">
        <v>1655</v>
      </c>
      <c r="G1233" s="246" t="s">
        <v>369</v>
      </c>
      <c r="H1233" s="247">
        <v>2</v>
      </c>
      <c r="I1233" s="248"/>
      <c r="J1233" s="247">
        <f>ROUND(I1233*H1233,2)</f>
        <v>0</v>
      </c>
      <c r="K1233" s="245" t="s">
        <v>257</v>
      </c>
      <c r="L1233" s="45"/>
      <c r="M1233" s="249" t="s">
        <v>1</v>
      </c>
      <c r="N1233" s="250" t="s">
        <v>41</v>
      </c>
      <c r="O1233" s="92"/>
      <c r="P1233" s="251">
        <f>O1233*H1233</f>
        <v>0</v>
      </c>
      <c r="Q1233" s="251">
        <v>0</v>
      </c>
      <c r="R1233" s="251">
        <f>Q1233*H1233</f>
        <v>0</v>
      </c>
      <c r="S1233" s="251">
        <v>0.081000000000000003</v>
      </c>
      <c r="T1233" s="252">
        <f>S1233*H1233</f>
        <v>0.16200000000000001</v>
      </c>
      <c r="U1233" s="39"/>
      <c r="V1233" s="39"/>
      <c r="W1233" s="39"/>
      <c r="X1233" s="39"/>
      <c r="Y1233" s="39"/>
      <c r="Z1233" s="39"/>
      <c r="AA1233" s="39"/>
      <c r="AB1233" s="39"/>
      <c r="AC1233" s="39"/>
      <c r="AD1233" s="39"/>
      <c r="AE1233" s="39"/>
      <c r="AR1233" s="253" t="s">
        <v>344</v>
      </c>
      <c r="AT1233" s="253" t="s">
        <v>253</v>
      </c>
      <c r="AU1233" s="253" t="s">
        <v>86</v>
      </c>
      <c r="AY1233" s="18" t="s">
        <v>251</v>
      </c>
      <c r="BE1233" s="254">
        <f>IF(N1233="základní",J1233,0)</f>
        <v>0</v>
      </c>
      <c r="BF1233" s="254">
        <f>IF(N1233="snížená",J1233,0)</f>
        <v>0</v>
      </c>
      <c r="BG1233" s="254">
        <f>IF(N1233="zákl. přenesená",J1233,0)</f>
        <v>0</v>
      </c>
      <c r="BH1233" s="254">
        <f>IF(N1233="sníž. přenesená",J1233,0)</f>
        <v>0</v>
      </c>
      <c r="BI1233" s="254">
        <f>IF(N1233="nulová",J1233,0)</f>
        <v>0</v>
      </c>
      <c r="BJ1233" s="18" t="s">
        <v>84</v>
      </c>
      <c r="BK1233" s="254">
        <f>ROUND(I1233*H1233,2)</f>
        <v>0</v>
      </c>
      <c r="BL1233" s="18" t="s">
        <v>344</v>
      </c>
      <c r="BM1233" s="253" t="s">
        <v>1656</v>
      </c>
    </row>
    <row r="1234" s="2" customFormat="1" ht="14.4" customHeight="1">
      <c r="A1234" s="39"/>
      <c r="B1234" s="40"/>
      <c r="C1234" s="243" t="s">
        <v>1657</v>
      </c>
      <c r="D1234" s="243" t="s">
        <v>253</v>
      </c>
      <c r="E1234" s="244" t="s">
        <v>1658</v>
      </c>
      <c r="F1234" s="245" t="s">
        <v>1659</v>
      </c>
      <c r="G1234" s="246" t="s">
        <v>369</v>
      </c>
      <c r="H1234" s="247">
        <v>4</v>
      </c>
      <c r="I1234" s="248"/>
      <c r="J1234" s="247">
        <f>ROUND(I1234*H1234,2)</f>
        <v>0</v>
      </c>
      <c r="K1234" s="245" t="s">
        <v>257</v>
      </c>
      <c r="L1234" s="45"/>
      <c r="M1234" s="249" t="s">
        <v>1</v>
      </c>
      <c r="N1234" s="250" t="s">
        <v>41</v>
      </c>
      <c r="O1234" s="92"/>
      <c r="P1234" s="251">
        <f>O1234*H1234</f>
        <v>0</v>
      </c>
      <c r="Q1234" s="251">
        <v>0</v>
      </c>
      <c r="R1234" s="251">
        <f>Q1234*H1234</f>
        <v>0</v>
      </c>
      <c r="S1234" s="251">
        <v>0.0035000000000000001</v>
      </c>
      <c r="T1234" s="252">
        <f>S1234*H1234</f>
        <v>0.014</v>
      </c>
      <c r="U1234" s="39"/>
      <c r="V1234" s="39"/>
      <c r="W1234" s="39"/>
      <c r="X1234" s="39"/>
      <c r="Y1234" s="39"/>
      <c r="Z1234" s="39"/>
      <c r="AA1234" s="39"/>
      <c r="AB1234" s="39"/>
      <c r="AC1234" s="39"/>
      <c r="AD1234" s="39"/>
      <c r="AE1234" s="39"/>
      <c r="AR1234" s="253" t="s">
        <v>344</v>
      </c>
      <c r="AT1234" s="253" t="s">
        <v>253</v>
      </c>
      <c r="AU1234" s="253" t="s">
        <v>86</v>
      </c>
      <c r="AY1234" s="18" t="s">
        <v>251</v>
      </c>
      <c r="BE1234" s="254">
        <f>IF(N1234="základní",J1234,0)</f>
        <v>0</v>
      </c>
      <c r="BF1234" s="254">
        <f>IF(N1234="snížená",J1234,0)</f>
        <v>0</v>
      </c>
      <c r="BG1234" s="254">
        <f>IF(N1234="zákl. přenesená",J1234,0)</f>
        <v>0</v>
      </c>
      <c r="BH1234" s="254">
        <f>IF(N1234="sníž. přenesená",J1234,0)</f>
        <v>0</v>
      </c>
      <c r="BI1234" s="254">
        <f>IF(N1234="nulová",J1234,0)</f>
        <v>0</v>
      </c>
      <c r="BJ1234" s="18" t="s">
        <v>84</v>
      </c>
      <c r="BK1234" s="254">
        <f>ROUND(I1234*H1234,2)</f>
        <v>0</v>
      </c>
      <c r="BL1234" s="18" t="s">
        <v>344</v>
      </c>
      <c r="BM1234" s="253" t="s">
        <v>1660</v>
      </c>
    </row>
    <row r="1235" s="2" customFormat="1" ht="14.4" customHeight="1">
      <c r="A1235" s="39"/>
      <c r="B1235" s="40"/>
      <c r="C1235" s="243" t="s">
        <v>1661</v>
      </c>
      <c r="D1235" s="243" t="s">
        <v>253</v>
      </c>
      <c r="E1235" s="244" t="s">
        <v>1662</v>
      </c>
      <c r="F1235" s="245" t="s">
        <v>1663</v>
      </c>
      <c r="G1235" s="246" t="s">
        <v>149</v>
      </c>
      <c r="H1235" s="247">
        <v>1.44</v>
      </c>
      <c r="I1235" s="248"/>
      <c r="J1235" s="247">
        <f>ROUND(I1235*H1235,2)</f>
        <v>0</v>
      </c>
      <c r="K1235" s="245" t="s">
        <v>257</v>
      </c>
      <c r="L1235" s="45"/>
      <c r="M1235" s="249" t="s">
        <v>1</v>
      </c>
      <c r="N1235" s="250" t="s">
        <v>41</v>
      </c>
      <c r="O1235" s="92"/>
      <c r="P1235" s="251">
        <f>O1235*H1235</f>
        <v>0</v>
      </c>
      <c r="Q1235" s="251">
        <v>0</v>
      </c>
      <c r="R1235" s="251">
        <f>Q1235*H1235</f>
        <v>0</v>
      </c>
      <c r="S1235" s="251">
        <v>0.02</v>
      </c>
      <c r="T1235" s="252">
        <f>S1235*H1235</f>
        <v>0.028799999999999999</v>
      </c>
      <c r="U1235" s="39"/>
      <c r="V1235" s="39"/>
      <c r="W1235" s="39"/>
      <c r="X1235" s="39"/>
      <c r="Y1235" s="39"/>
      <c r="Z1235" s="39"/>
      <c r="AA1235" s="39"/>
      <c r="AB1235" s="39"/>
      <c r="AC1235" s="39"/>
      <c r="AD1235" s="39"/>
      <c r="AE1235" s="39"/>
      <c r="AR1235" s="253" t="s">
        <v>344</v>
      </c>
      <c r="AT1235" s="253" t="s">
        <v>253</v>
      </c>
      <c r="AU1235" s="253" t="s">
        <v>86</v>
      </c>
      <c r="AY1235" s="18" t="s">
        <v>251</v>
      </c>
      <c r="BE1235" s="254">
        <f>IF(N1235="základní",J1235,0)</f>
        <v>0</v>
      </c>
      <c r="BF1235" s="254">
        <f>IF(N1235="snížená",J1235,0)</f>
        <v>0</v>
      </c>
      <c r="BG1235" s="254">
        <f>IF(N1235="zákl. přenesená",J1235,0)</f>
        <v>0</v>
      </c>
      <c r="BH1235" s="254">
        <f>IF(N1235="sníž. přenesená",J1235,0)</f>
        <v>0</v>
      </c>
      <c r="BI1235" s="254">
        <f>IF(N1235="nulová",J1235,0)</f>
        <v>0</v>
      </c>
      <c r="BJ1235" s="18" t="s">
        <v>84</v>
      </c>
      <c r="BK1235" s="254">
        <f>ROUND(I1235*H1235,2)</f>
        <v>0</v>
      </c>
      <c r="BL1235" s="18" t="s">
        <v>344</v>
      </c>
      <c r="BM1235" s="253" t="s">
        <v>1664</v>
      </c>
    </row>
    <row r="1236" s="13" customFormat="1">
      <c r="A1236" s="13"/>
      <c r="B1236" s="255"/>
      <c r="C1236" s="256"/>
      <c r="D1236" s="257" t="s">
        <v>260</v>
      </c>
      <c r="E1236" s="258" t="s">
        <v>1</v>
      </c>
      <c r="F1236" s="259" t="s">
        <v>1665</v>
      </c>
      <c r="G1236" s="256"/>
      <c r="H1236" s="258" t="s">
        <v>1</v>
      </c>
      <c r="I1236" s="260"/>
      <c r="J1236" s="256"/>
      <c r="K1236" s="256"/>
      <c r="L1236" s="261"/>
      <c r="M1236" s="262"/>
      <c r="N1236" s="263"/>
      <c r="O1236" s="263"/>
      <c r="P1236" s="263"/>
      <c r="Q1236" s="263"/>
      <c r="R1236" s="263"/>
      <c r="S1236" s="263"/>
      <c r="T1236" s="264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65" t="s">
        <v>260</v>
      </c>
      <c r="AU1236" s="265" t="s">
        <v>86</v>
      </c>
      <c r="AV1236" s="13" t="s">
        <v>84</v>
      </c>
      <c r="AW1236" s="13" t="s">
        <v>31</v>
      </c>
      <c r="AX1236" s="13" t="s">
        <v>76</v>
      </c>
      <c r="AY1236" s="265" t="s">
        <v>251</v>
      </c>
    </row>
    <row r="1237" s="14" customFormat="1">
      <c r="A1237" s="14"/>
      <c r="B1237" s="266"/>
      <c r="C1237" s="267"/>
      <c r="D1237" s="257" t="s">
        <v>260</v>
      </c>
      <c r="E1237" s="268" t="s">
        <v>1</v>
      </c>
      <c r="F1237" s="269" t="s">
        <v>1666</v>
      </c>
      <c r="G1237" s="267"/>
      <c r="H1237" s="270">
        <v>1.44</v>
      </c>
      <c r="I1237" s="271"/>
      <c r="J1237" s="267"/>
      <c r="K1237" s="267"/>
      <c r="L1237" s="272"/>
      <c r="M1237" s="273"/>
      <c r="N1237" s="274"/>
      <c r="O1237" s="274"/>
      <c r="P1237" s="274"/>
      <c r="Q1237" s="274"/>
      <c r="R1237" s="274"/>
      <c r="S1237" s="274"/>
      <c r="T1237" s="275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76" t="s">
        <v>260</v>
      </c>
      <c r="AU1237" s="276" t="s">
        <v>86</v>
      </c>
      <c r="AV1237" s="14" t="s">
        <v>86</v>
      </c>
      <c r="AW1237" s="14" t="s">
        <v>31</v>
      </c>
      <c r="AX1237" s="14" t="s">
        <v>76</v>
      </c>
      <c r="AY1237" s="276" t="s">
        <v>251</v>
      </c>
    </row>
    <row r="1238" s="15" customFormat="1">
      <c r="A1238" s="15"/>
      <c r="B1238" s="277"/>
      <c r="C1238" s="278"/>
      <c r="D1238" s="257" t="s">
        <v>260</v>
      </c>
      <c r="E1238" s="279" t="s">
        <v>1</v>
      </c>
      <c r="F1238" s="280" t="s">
        <v>264</v>
      </c>
      <c r="G1238" s="278"/>
      <c r="H1238" s="281">
        <v>1.44</v>
      </c>
      <c r="I1238" s="282"/>
      <c r="J1238" s="278"/>
      <c r="K1238" s="278"/>
      <c r="L1238" s="283"/>
      <c r="M1238" s="284"/>
      <c r="N1238" s="285"/>
      <c r="O1238" s="285"/>
      <c r="P1238" s="285"/>
      <c r="Q1238" s="285"/>
      <c r="R1238" s="285"/>
      <c r="S1238" s="285"/>
      <c r="T1238" s="286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T1238" s="287" t="s">
        <v>260</v>
      </c>
      <c r="AU1238" s="287" t="s">
        <v>86</v>
      </c>
      <c r="AV1238" s="15" t="s">
        <v>258</v>
      </c>
      <c r="AW1238" s="15" t="s">
        <v>31</v>
      </c>
      <c r="AX1238" s="15" t="s">
        <v>84</v>
      </c>
      <c r="AY1238" s="287" t="s">
        <v>251</v>
      </c>
    </row>
    <row r="1239" s="2" customFormat="1" ht="14.4" customHeight="1">
      <c r="A1239" s="39"/>
      <c r="B1239" s="40"/>
      <c r="C1239" s="243" t="s">
        <v>1667</v>
      </c>
      <c r="D1239" s="243" t="s">
        <v>253</v>
      </c>
      <c r="E1239" s="244" t="s">
        <v>1668</v>
      </c>
      <c r="F1239" s="245" t="s">
        <v>1669</v>
      </c>
      <c r="G1239" s="246" t="s">
        <v>406</v>
      </c>
      <c r="H1239" s="247">
        <v>14.4</v>
      </c>
      <c r="I1239" s="248"/>
      <c r="J1239" s="247">
        <f>ROUND(I1239*H1239,2)</f>
        <v>0</v>
      </c>
      <c r="K1239" s="245" t="s">
        <v>257</v>
      </c>
      <c r="L1239" s="45"/>
      <c r="M1239" s="249" t="s">
        <v>1</v>
      </c>
      <c r="N1239" s="250" t="s">
        <v>41</v>
      </c>
      <c r="O1239" s="92"/>
      <c r="P1239" s="251">
        <f>O1239*H1239</f>
        <v>0</v>
      </c>
      <c r="Q1239" s="251">
        <v>0</v>
      </c>
      <c r="R1239" s="251">
        <f>Q1239*H1239</f>
        <v>0</v>
      </c>
      <c r="S1239" s="251">
        <v>0.00010000000000000001</v>
      </c>
      <c r="T1239" s="252">
        <f>S1239*H1239</f>
        <v>0.0014400000000000001</v>
      </c>
      <c r="U1239" s="39"/>
      <c r="V1239" s="39"/>
      <c r="W1239" s="39"/>
      <c r="X1239" s="39"/>
      <c r="Y1239" s="39"/>
      <c r="Z1239" s="39"/>
      <c r="AA1239" s="39"/>
      <c r="AB1239" s="39"/>
      <c r="AC1239" s="39"/>
      <c r="AD1239" s="39"/>
      <c r="AE1239" s="39"/>
      <c r="AR1239" s="253" t="s">
        <v>344</v>
      </c>
      <c r="AT1239" s="253" t="s">
        <v>253</v>
      </c>
      <c r="AU1239" s="253" t="s">
        <v>86</v>
      </c>
      <c r="AY1239" s="18" t="s">
        <v>251</v>
      </c>
      <c r="BE1239" s="254">
        <f>IF(N1239="základní",J1239,0)</f>
        <v>0</v>
      </c>
      <c r="BF1239" s="254">
        <f>IF(N1239="snížená",J1239,0)</f>
        <v>0</v>
      </c>
      <c r="BG1239" s="254">
        <f>IF(N1239="zákl. přenesená",J1239,0)</f>
        <v>0</v>
      </c>
      <c r="BH1239" s="254">
        <f>IF(N1239="sníž. přenesená",J1239,0)</f>
        <v>0</v>
      </c>
      <c r="BI1239" s="254">
        <f>IF(N1239="nulová",J1239,0)</f>
        <v>0</v>
      </c>
      <c r="BJ1239" s="18" t="s">
        <v>84</v>
      </c>
      <c r="BK1239" s="254">
        <f>ROUND(I1239*H1239,2)</f>
        <v>0</v>
      </c>
      <c r="BL1239" s="18" t="s">
        <v>344</v>
      </c>
      <c r="BM1239" s="253" t="s">
        <v>1670</v>
      </c>
    </row>
    <row r="1240" s="13" customFormat="1">
      <c r="A1240" s="13"/>
      <c r="B1240" s="255"/>
      <c r="C1240" s="256"/>
      <c r="D1240" s="257" t="s">
        <v>260</v>
      </c>
      <c r="E1240" s="258" t="s">
        <v>1</v>
      </c>
      <c r="F1240" s="259" t="s">
        <v>1671</v>
      </c>
      <c r="G1240" s="256"/>
      <c r="H1240" s="258" t="s">
        <v>1</v>
      </c>
      <c r="I1240" s="260"/>
      <c r="J1240" s="256"/>
      <c r="K1240" s="256"/>
      <c r="L1240" s="261"/>
      <c r="M1240" s="262"/>
      <c r="N1240" s="263"/>
      <c r="O1240" s="263"/>
      <c r="P1240" s="263"/>
      <c r="Q1240" s="263"/>
      <c r="R1240" s="263"/>
      <c r="S1240" s="263"/>
      <c r="T1240" s="264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65" t="s">
        <v>260</v>
      </c>
      <c r="AU1240" s="265" t="s">
        <v>86</v>
      </c>
      <c r="AV1240" s="13" t="s">
        <v>84</v>
      </c>
      <c r="AW1240" s="13" t="s">
        <v>31</v>
      </c>
      <c r="AX1240" s="13" t="s">
        <v>76</v>
      </c>
      <c r="AY1240" s="265" t="s">
        <v>251</v>
      </c>
    </row>
    <row r="1241" s="14" customFormat="1">
      <c r="A1241" s="14"/>
      <c r="B1241" s="266"/>
      <c r="C1241" s="267"/>
      <c r="D1241" s="257" t="s">
        <v>260</v>
      </c>
      <c r="E1241" s="268" t="s">
        <v>1</v>
      </c>
      <c r="F1241" s="269" t="s">
        <v>1672</v>
      </c>
      <c r="G1241" s="267"/>
      <c r="H1241" s="270">
        <v>14.4</v>
      </c>
      <c r="I1241" s="271"/>
      <c r="J1241" s="267"/>
      <c r="K1241" s="267"/>
      <c r="L1241" s="272"/>
      <c r="M1241" s="273"/>
      <c r="N1241" s="274"/>
      <c r="O1241" s="274"/>
      <c r="P1241" s="274"/>
      <c r="Q1241" s="274"/>
      <c r="R1241" s="274"/>
      <c r="S1241" s="274"/>
      <c r="T1241" s="275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76" t="s">
        <v>260</v>
      </c>
      <c r="AU1241" s="276" t="s">
        <v>86</v>
      </c>
      <c r="AV1241" s="14" t="s">
        <v>86</v>
      </c>
      <c r="AW1241" s="14" t="s">
        <v>31</v>
      </c>
      <c r="AX1241" s="14" t="s">
        <v>76</v>
      </c>
      <c r="AY1241" s="276" t="s">
        <v>251</v>
      </c>
    </row>
    <row r="1242" s="15" customFormat="1">
      <c r="A1242" s="15"/>
      <c r="B1242" s="277"/>
      <c r="C1242" s="278"/>
      <c r="D1242" s="257" t="s">
        <v>260</v>
      </c>
      <c r="E1242" s="279" t="s">
        <v>1</v>
      </c>
      <c r="F1242" s="280" t="s">
        <v>264</v>
      </c>
      <c r="G1242" s="278"/>
      <c r="H1242" s="281">
        <v>14.4</v>
      </c>
      <c r="I1242" s="282"/>
      <c r="J1242" s="278"/>
      <c r="K1242" s="278"/>
      <c r="L1242" s="283"/>
      <c r="M1242" s="284"/>
      <c r="N1242" s="285"/>
      <c r="O1242" s="285"/>
      <c r="P1242" s="285"/>
      <c r="Q1242" s="285"/>
      <c r="R1242" s="285"/>
      <c r="S1242" s="285"/>
      <c r="T1242" s="286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T1242" s="287" t="s">
        <v>260</v>
      </c>
      <c r="AU1242" s="287" t="s">
        <v>86</v>
      </c>
      <c r="AV1242" s="15" t="s">
        <v>258</v>
      </c>
      <c r="AW1242" s="15" t="s">
        <v>31</v>
      </c>
      <c r="AX1242" s="15" t="s">
        <v>84</v>
      </c>
      <c r="AY1242" s="287" t="s">
        <v>251</v>
      </c>
    </row>
    <row r="1243" s="2" customFormat="1" ht="14.4" customHeight="1">
      <c r="A1243" s="39"/>
      <c r="B1243" s="40"/>
      <c r="C1243" s="243" t="s">
        <v>1673</v>
      </c>
      <c r="D1243" s="243" t="s">
        <v>253</v>
      </c>
      <c r="E1243" s="244" t="s">
        <v>1674</v>
      </c>
      <c r="F1243" s="245" t="s">
        <v>1675</v>
      </c>
      <c r="G1243" s="246" t="s">
        <v>1121</v>
      </c>
      <c r="H1243" s="247">
        <v>300</v>
      </c>
      <c r="I1243" s="248"/>
      <c r="J1243" s="247">
        <f>ROUND(I1243*H1243,2)</f>
        <v>0</v>
      </c>
      <c r="K1243" s="245" t="s">
        <v>257</v>
      </c>
      <c r="L1243" s="45"/>
      <c r="M1243" s="249" t="s">
        <v>1</v>
      </c>
      <c r="N1243" s="250" t="s">
        <v>41</v>
      </c>
      <c r="O1243" s="92"/>
      <c r="P1243" s="251">
        <f>O1243*H1243</f>
        <v>0</v>
      </c>
      <c r="Q1243" s="251">
        <v>0</v>
      </c>
      <c r="R1243" s="251">
        <f>Q1243*H1243</f>
        <v>0</v>
      </c>
      <c r="S1243" s="251">
        <v>0.001</v>
      </c>
      <c r="T1243" s="252">
        <f>S1243*H1243</f>
        <v>0.29999999999999999</v>
      </c>
      <c r="U1243" s="39"/>
      <c r="V1243" s="39"/>
      <c r="W1243" s="39"/>
      <c r="X1243" s="39"/>
      <c r="Y1243" s="39"/>
      <c r="Z1243" s="39"/>
      <c r="AA1243" s="39"/>
      <c r="AB1243" s="39"/>
      <c r="AC1243" s="39"/>
      <c r="AD1243" s="39"/>
      <c r="AE1243" s="39"/>
      <c r="AR1243" s="253" t="s">
        <v>344</v>
      </c>
      <c r="AT1243" s="253" t="s">
        <v>253</v>
      </c>
      <c r="AU1243" s="253" t="s">
        <v>86</v>
      </c>
      <c r="AY1243" s="18" t="s">
        <v>251</v>
      </c>
      <c r="BE1243" s="254">
        <f>IF(N1243="základní",J1243,0)</f>
        <v>0</v>
      </c>
      <c r="BF1243" s="254">
        <f>IF(N1243="snížená",J1243,0)</f>
        <v>0</v>
      </c>
      <c r="BG1243" s="254">
        <f>IF(N1243="zákl. přenesená",J1243,0)</f>
        <v>0</v>
      </c>
      <c r="BH1243" s="254">
        <f>IF(N1243="sníž. přenesená",J1243,0)</f>
        <v>0</v>
      </c>
      <c r="BI1243" s="254">
        <f>IF(N1243="nulová",J1243,0)</f>
        <v>0</v>
      </c>
      <c r="BJ1243" s="18" t="s">
        <v>84</v>
      </c>
      <c r="BK1243" s="254">
        <f>ROUND(I1243*H1243,2)</f>
        <v>0</v>
      </c>
      <c r="BL1243" s="18" t="s">
        <v>344</v>
      </c>
      <c r="BM1243" s="253" t="s">
        <v>1676</v>
      </c>
    </row>
    <row r="1244" s="14" customFormat="1">
      <c r="A1244" s="14"/>
      <c r="B1244" s="266"/>
      <c r="C1244" s="267"/>
      <c r="D1244" s="257" t="s">
        <v>260</v>
      </c>
      <c r="E1244" s="268" t="s">
        <v>1</v>
      </c>
      <c r="F1244" s="269" t="s">
        <v>1677</v>
      </c>
      <c r="G1244" s="267"/>
      <c r="H1244" s="270">
        <v>100</v>
      </c>
      <c r="I1244" s="271"/>
      <c r="J1244" s="267"/>
      <c r="K1244" s="267"/>
      <c r="L1244" s="272"/>
      <c r="M1244" s="273"/>
      <c r="N1244" s="274"/>
      <c r="O1244" s="274"/>
      <c r="P1244" s="274"/>
      <c r="Q1244" s="274"/>
      <c r="R1244" s="274"/>
      <c r="S1244" s="274"/>
      <c r="T1244" s="275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76" t="s">
        <v>260</v>
      </c>
      <c r="AU1244" s="276" t="s">
        <v>86</v>
      </c>
      <c r="AV1244" s="14" t="s">
        <v>86</v>
      </c>
      <c r="AW1244" s="14" t="s">
        <v>31</v>
      </c>
      <c r="AX1244" s="14" t="s">
        <v>76</v>
      </c>
      <c r="AY1244" s="276" t="s">
        <v>251</v>
      </c>
    </row>
    <row r="1245" s="14" customFormat="1">
      <c r="A1245" s="14"/>
      <c r="B1245" s="266"/>
      <c r="C1245" s="267"/>
      <c r="D1245" s="257" t="s">
        <v>260</v>
      </c>
      <c r="E1245" s="268" t="s">
        <v>1</v>
      </c>
      <c r="F1245" s="269" t="s">
        <v>1678</v>
      </c>
      <c r="G1245" s="267"/>
      <c r="H1245" s="270">
        <v>200</v>
      </c>
      <c r="I1245" s="271"/>
      <c r="J1245" s="267"/>
      <c r="K1245" s="267"/>
      <c r="L1245" s="272"/>
      <c r="M1245" s="273"/>
      <c r="N1245" s="274"/>
      <c r="O1245" s="274"/>
      <c r="P1245" s="274"/>
      <c r="Q1245" s="274"/>
      <c r="R1245" s="274"/>
      <c r="S1245" s="274"/>
      <c r="T1245" s="275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76" t="s">
        <v>260</v>
      </c>
      <c r="AU1245" s="276" t="s">
        <v>86</v>
      </c>
      <c r="AV1245" s="14" t="s">
        <v>86</v>
      </c>
      <c r="AW1245" s="14" t="s">
        <v>31</v>
      </c>
      <c r="AX1245" s="14" t="s">
        <v>76</v>
      </c>
      <c r="AY1245" s="276" t="s">
        <v>251</v>
      </c>
    </row>
    <row r="1246" s="2" customFormat="1" ht="14.4" customHeight="1">
      <c r="A1246" s="39"/>
      <c r="B1246" s="40"/>
      <c r="C1246" s="243" t="s">
        <v>1679</v>
      </c>
      <c r="D1246" s="243" t="s">
        <v>253</v>
      </c>
      <c r="E1246" s="244" t="s">
        <v>1680</v>
      </c>
      <c r="F1246" s="245" t="s">
        <v>1681</v>
      </c>
      <c r="G1246" s="246" t="s">
        <v>406</v>
      </c>
      <c r="H1246" s="247">
        <v>6</v>
      </c>
      <c r="I1246" s="248"/>
      <c r="J1246" s="247">
        <f>ROUND(I1246*H1246,2)</f>
        <v>0</v>
      </c>
      <c r="K1246" s="245" t="s">
        <v>257</v>
      </c>
      <c r="L1246" s="45"/>
      <c r="M1246" s="249" t="s">
        <v>1</v>
      </c>
      <c r="N1246" s="250" t="s">
        <v>41</v>
      </c>
      <c r="O1246" s="92"/>
      <c r="P1246" s="251">
        <f>O1246*H1246</f>
        <v>0</v>
      </c>
      <c r="Q1246" s="251">
        <v>0.00017000000000000001</v>
      </c>
      <c r="R1246" s="251">
        <f>Q1246*H1246</f>
        <v>0.0010200000000000001</v>
      </c>
      <c r="S1246" s="251">
        <v>0</v>
      </c>
      <c r="T1246" s="252">
        <f>S1246*H1246</f>
        <v>0</v>
      </c>
      <c r="U1246" s="39"/>
      <c r="V1246" s="39"/>
      <c r="W1246" s="39"/>
      <c r="X1246" s="39"/>
      <c r="Y1246" s="39"/>
      <c r="Z1246" s="39"/>
      <c r="AA1246" s="39"/>
      <c r="AB1246" s="39"/>
      <c r="AC1246" s="39"/>
      <c r="AD1246" s="39"/>
      <c r="AE1246" s="39"/>
      <c r="AR1246" s="253" t="s">
        <v>344</v>
      </c>
      <c r="AT1246" s="253" t="s">
        <v>253</v>
      </c>
      <c r="AU1246" s="253" t="s">
        <v>86</v>
      </c>
      <c r="AY1246" s="18" t="s">
        <v>251</v>
      </c>
      <c r="BE1246" s="254">
        <f>IF(N1246="základní",J1246,0)</f>
        <v>0</v>
      </c>
      <c r="BF1246" s="254">
        <f>IF(N1246="snížená",J1246,0)</f>
        <v>0</v>
      </c>
      <c r="BG1246" s="254">
        <f>IF(N1246="zákl. přenesená",J1246,0)</f>
        <v>0</v>
      </c>
      <c r="BH1246" s="254">
        <f>IF(N1246="sníž. přenesená",J1246,0)</f>
        <v>0</v>
      </c>
      <c r="BI1246" s="254">
        <f>IF(N1246="nulová",J1246,0)</f>
        <v>0</v>
      </c>
      <c r="BJ1246" s="18" t="s">
        <v>84</v>
      </c>
      <c r="BK1246" s="254">
        <f>ROUND(I1246*H1246,2)</f>
        <v>0</v>
      </c>
      <c r="BL1246" s="18" t="s">
        <v>344</v>
      </c>
      <c r="BM1246" s="253" t="s">
        <v>1682</v>
      </c>
    </row>
    <row r="1247" s="2" customFormat="1" ht="19.8" customHeight="1">
      <c r="A1247" s="39"/>
      <c r="B1247" s="40"/>
      <c r="C1247" s="288" t="s">
        <v>1683</v>
      </c>
      <c r="D1247" s="288" t="s">
        <v>295</v>
      </c>
      <c r="E1247" s="289" t="s">
        <v>1684</v>
      </c>
      <c r="F1247" s="290" t="s">
        <v>1685</v>
      </c>
      <c r="G1247" s="291" t="s">
        <v>406</v>
      </c>
      <c r="H1247" s="292">
        <v>6</v>
      </c>
      <c r="I1247" s="293"/>
      <c r="J1247" s="292">
        <f>ROUND(I1247*H1247,2)</f>
        <v>0</v>
      </c>
      <c r="K1247" s="290" t="s">
        <v>1</v>
      </c>
      <c r="L1247" s="294"/>
      <c r="M1247" s="295" t="s">
        <v>1</v>
      </c>
      <c r="N1247" s="296" t="s">
        <v>41</v>
      </c>
      <c r="O1247" s="92"/>
      <c r="P1247" s="251">
        <f>O1247*H1247</f>
        <v>0</v>
      </c>
      <c r="Q1247" s="251">
        <v>0.0029299999999999999</v>
      </c>
      <c r="R1247" s="251">
        <f>Q1247*H1247</f>
        <v>0.017579999999999998</v>
      </c>
      <c r="S1247" s="251">
        <v>0</v>
      </c>
      <c r="T1247" s="252">
        <f>S1247*H1247</f>
        <v>0</v>
      </c>
      <c r="U1247" s="39"/>
      <c r="V1247" s="39"/>
      <c r="W1247" s="39"/>
      <c r="X1247" s="39"/>
      <c r="Y1247" s="39"/>
      <c r="Z1247" s="39"/>
      <c r="AA1247" s="39"/>
      <c r="AB1247" s="39"/>
      <c r="AC1247" s="39"/>
      <c r="AD1247" s="39"/>
      <c r="AE1247" s="39"/>
      <c r="AR1247" s="253" t="s">
        <v>447</v>
      </c>
      <c r="AT1247" s="253" t="s">
        <v>295</v>
      </c>
      <c r="AU1247" s="253" t="s">
        <v>86</v>
      </c>
      <c r="AY1247" s="18" t="s">
        <v>251</v>
      </c>
      <c r="BE1247" s="254">
        <f>IF(N1247="základní",J1247,0)</f>
        <v>0</v>
      </c>
      <c r="BF1247" s="254">
        <f>IF(N1247="snížená",J1247,0)</f>
        <v>0</v>
      </c>
      <c r="BG1247" s="254">
        <f>IF(N1247="zákl. přenesená",J1247,0)</f>
        <v>0</v>
      </c>
      <c r="BH1247" s="254">
        <f>IF(N1247="sníž. přenesená",J1247,0)</f>
        <v>0</v>
      </c>
      <c r="BI1247" s="254">
        <f>IF(N1247="nulová",J1247,0)</f>
        <v>0</v>
      </c>
      <c r="BJ1247" s="18" t="s">
        <v>84</v>
      </c>
      <c r="BK1247" s="254">
        <f>ROUND(I1247*H1247,2)</f>
        <v>0</v>
      </c>
      <c r="BL1247" s="18" t="s">
        <v>344</v>
      </c>
      <c r="BM1247" s="253" t="s">
        <v>1686</v>
      </c>
    </row>
    <row r="1248" s="2" customFormat="1" ht="14.4" customHeight="1">
      <c r="A1248" s="39"/>
      <c r="B1248" s="40"/>
      <c r="C1248" s="243" t="s">
        <v>1687</v>
      </c>
      <c r="D1248" s="243" t="s">
        <v>253</v>
      </c>
      <c r="E1248" s="244" t="s">
        <v>1688</v>
      </c>
      <c r="F1248" s="245" t="s">
        <v>1689</v>
      </c>
      <c r="G1248" s="246" t="s">
        <v>369</v>
      </c>
      <c r="H1248" s="247">
        <v>1</v>
      </c>
      <c r="I1248" s="248"/>
      <c r="J1248" s="247">
        <f>ROUND(I1248*H1248,2)</f>
        <v>0</v>
      </c>
      <c r="K1248" s="245" t="s">
        <v>257</v>
      </c>
      <c r="L1248" s="45"/>
      <c r="M1248" s="249" t="s">
        <v>1</v>
      </c>
      <c r="N1248" s="250" t="s">
        <v>41</v>
      </c>
      <c r="O1248" s="92"/>
      <c r="P1248" s="251">
        <f>O1248*H1248</f>
        <v>0</v>
      </c>
      <c r="Q1248" s="251">
        <v>0</v>
      </c>
      <c r="R1248" s="251">
        <f>Q1248*H1248</f>
        <v>0</v>
      </c>
      <c r="S1248" s="251">
        <v>0</v>
      </c>
      <c r="T1248" s="252">
        <f>S1248*H1248</f>
        <v>0</v>
      </c>
      <c r="U1248" s="39"/>
      <c r="V1248" s="39"/>
      <c r="W1248" s="39"/>
      <c r="X1248" s="39"/>
      <c r="Y1248" s="39"/>
      <c r="Z1248" s="39"/>
      <c r="AA1248" s="39"/>
      <c r="AB1248" s="39"/>
      <c r="AC1248" s="39"/>
      <c r="AD1248" s="39"/>
      <c r="AE1248" s="39"/>
      <c r="AR1248" s="253" t="s">
        <v>344</v>
      </c>
      <c r="AT1248" s="253" t="s">
        <v>253</v>
      </c>
      <c r="AU1248" s="253" t="s">
        <v>86</v>
      </c>
      <c r="AY1248" s="18" t="s">
        <v>251</v>
      </c>
      <c r="BE1248" s="254">
        <f>IF(N1248="základní",J1248,0)</f>
        <v>0</v>
      </c>
      <c r="BF1248" s="254">
        <f>IF(N1248="snížená",J1248,0)</f>
        <v>0</v>
      </c>
      <c r="BG1248" s="254">
        <f>IF(N1248="zákl. přenesená",J1248,0)</f>
        <v>0</v>
      </c>
      <c r="BH1248" s="254">
        <f>IF(N1248="sníž. přenesená",J1248,0)</f>
        <v>0</v>
      </c>
      <c r="BI1248" s="254">
        <f>IF(N1248="nulová",J1248,0)</f>
        <v>0</v>
      </c>
      <c r="BJ1248" s="18" t="s">
        <v>84</v>
      </c>
      <c r="BK1248" s="254">
        <f>ROUND(I1248*H1248,2)</f>
        <v>0</v>
      </c>
      <c r="BL1248" s="18" t="s">
        <v>344</v>
      </c>
      <c r="BM1248" s="253" t="s">
        <v>1690</v>
      </c>
    </row>
    <row r="1249" s="13" customFormat="1">
      <c r="A1249" s="13"/>
      <c r="B1249" s="255"/>
      <c r="C1249" s="256"/>
      <c r="D1249" s="257" t="s">
        <v>260</v>
      </c>
      <c r="E1249" s="258" t="s">
        <v>1</v>
      </c>
      <c r="F1249" s="259" t="s">
        <v>754</v>
      </c>
      <c r="G1249" s="256"/>
      <c r="H1249" s="258" t="s">
        <v>1</v>
      </c>
      <c r="I1249" s="260"/>
      <c r="J1249" s="256"/>
      <c r="K1249" s="256"/>
      <c r="L1249" s="261"/>
      <c r="M1249" s="262"/>
      <c r="N1249" s="263"/>
      <c r="O1249" s="263"/>
      <c r="P1249" s="263"/>
      <c r="Q1249" s="263"/>
      <c r="R1249" s="263"/>
      <c r="S1249" s="263"/>
      <c r="T1249" s="264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65" t="s">
        <v>260</v>
      </c>
      <c r="AU1249" s="265" t="s">
        <v>86</v>
      </c>
      <c r="AV1249" s="13" t="s">
        <v>84</v>
      </c>
      <c r="AW1249" s="13" t="s">
        <v>31</v>
      </c>
      <c r="AX1249" s="13" t="s">
        <v>76</v>
      </c>
      <c r="AY1249" s="265" t="s">
        <v>251</v>
      </c>
    </row>
    <row r="1250" s="14" customFormat="1">
      <c r="A1250" s="14"/>
      <c r="B1250" s="266"/>
      <c r="C1250" s="267"/>
      <c r="D1250" s="257" t="s">
        <v>260</v>
      </c>
      <c r="E1250" s="268" t="s">
        <v>1</v>
      </c>
      <c r="F1250" s="269" t="s">
        <v>758</v>
      </c>
      <c r="G1250" s="267"/>
      <c r="H1250" s="270">
        <v>1</v>
      </c>
      <c r="I1250" s="271"/>
      <c r="J1250" s="267"/>
      <c r="K1250" s="267"/>
      <c r="L1250" s="272"/>
      <c r="M1250" s="273"/>
      <c r="N1250" s="274"/>
      <c r="O1250" s="274"/>
      <c r="P1250" s="274"/>
      <c r="Q1250" s="274"/>
      <c r="R1250" s="274"/>
      <c r="S1250" s="274"/>
      <c r="T1250" s="275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76" t="s">
        <v>260</v>
      </c>
      <c r="AU1250" s="276" t="s">
        <v>86</v>
      </c>
      <c r="AV1250" s="14" t="s">
        <v>86</v>
      </c>
      <c r="AW1250" s="14" t="s">
        <v>31</v>
      </c>
      <c r="AX1250" s="14" t="s">
        <v>76</v>
      </c>
      <c r="AY1250" s="276" t="s">
        <v>251</v>
      </c>
    </row>
    <row r="1251" s="2" customFormat="1" ht="19.8" customHeight="1">
      <c r="A1251" s="39"/>
      <c r="B1251" s="40"/>
      <c r="C1251" s="288" t="s">
        <v>1691</v>
      </c>
      <c r="D1251" s="288" t="s">
        <v>295</v>
      </c>
      <c r="E1251" s="289" t="s">
        <v>1692</v>
      </c>
      <c r="F1251" s="290" t="s">
        <v>1693</v>
      </c>
      <c r="G1251" s="291" t="s">
        <v>369</v>
      </c>
      <c r="H1251" s="292">
        <v>1</v>
      </c>
      <c r="I1251" s="293"/>
      <c r="J1251" s="292">
        <f>ROUND(I1251*H1251,2)</f>
        <v>0</v>
      </c>
      <c r="K1251" s="290" t="s">
        <v>1</v>
      </c>
      <c r="L1251" s="294"/>
      <c r="M1251" s="295" t="s">
        <v>1</v>
      </c>
      <c r="N1251" s="296" t="s">
        <v>41</v>
      </c>
      <c r="O1251" s="92"/>
      <c r="P1251" s="251">
        <f>O1251*H1251</f>
        <v>0</v>
      </c>
      <c r="Q1251" s="251">
        <v>0.153</v>
      </c>
      <c r="R1251" s="251">
        <f>Q1251*H1251</f>
        <v>0.153</v>
      </c>
      <c r="S1251" s="251">
        <v>0</v>
      </c>
      <c r="T1251" s="252">
        <f>S1251*H1251</f>
        <v>0</v>
      </c>
      <c r="U1251" s="39"/>
      <c r="V1251" s="39"/>
      <c r="W1251" s="39"/>
      <c r="X1251" s="39"/>
      <c r="Y1251" s="39"/>
      <c r="Z1251" s="39"/>
      <c r="AA1251" s="39"/>
      <c r="AB1251" s="39"/>
      <c r="AC1251" s="39"/>
      <c r="AD1251" s="39"/>
      <c r="AE1251" s="39"/>
      <c r="AR1251" s="253" t="s">
        <v>447</v>
      </c>
      <c r="AT1251" s="253" t="s">
        <v>295</v>
      </c>
      <c r="AU1251" s="253" t="s">
        <v>86</v>
      </c>
      <c r="AY1251" s="18" t="s">
        <v>251</v>
      </c>
      <c r="BE1251" s="254">
        <f>IF(N1251="základní",J1251,0)</f>
        <v>0</v>
      </c>
      <c r="BF1251" s="254">
        <f>IF(N1251="snížená",J1251,0)</f>
        <v>0</v>
      </c>
      <c r="BG1251" s="254">
        <f>IF(N1251="zákl. přenesená",J1251,0)</f>
        <v>0</v>
      </c>
      <c r="BH1251" s="254">
        <f>IF(N1251="sníž. přenesená",J1251,0)</f>
        <v>0</v>
      </c>
      <c r="BI1251" s="254">
        <f>IF(N1251="nulová",J1251,0)</f>
        <v>0</v>
      </c>
      <c r="BJ1251" s="18" t="s">
        <v>84</v>
      </c>
      <c r="BK1251" s="254">
        <f>ROUND(I1251*H1251,2)</f>
        <v>0</v>
      </c>
      <c r="BL1251" s="18" t="s">
        <v>344</v>
      </c>
      <c r="BM1251" s="253" t="s">
        <v>1694</v>
      </c>
    </row>
    <row r="1252" s="2" customFormat="1">
      <c r="A1252" s="39"/>
      <c r="B1252" s="40"/>
      <c r="C1252" s="41"/>
      <c r="D1252" s="257" t="s">
        <v>863</v>
      </c>
      <c r="E1252" s="41"/>
      <c r="F1252" s="308" t="s">
        <v>1695</v>
      </c>
      <c r="G1252" s="41"/>
      <c r="H1252" s="41"/>
      <c r="I1252" s="211"/>
      <c r="J1252" s="41"/>
      <c r="K1252" s="41"/>
      <c r="L1252" s="45"/>
      <c r="M1252" s="309"/>
      <c r="N1252" s="310"/>
      <c r="O1252" s="92"/>
      <c r="P1252" s="92"/>
      <c r="Q1252" s="92"/>
      <c r="R1252" s="92"/>
      <c r="S1252" s="92"/>
      <c r="T1252" s="93"/>
      <c r="U1252" s="39"/>
      <c r="V1252" s="39"/>
      <c r="W1252" s="39"/>
      <c r="X1252" s="39"/>
      <c r="Y1252" s="39"/>
      <c r="Z1252" s="39"/>
      <c r="AA1252" s="39"/>
      <c r="AB1252" s="39"/>
      <c r="AC1252" s="39"/>
      <c r="AD1252" s="39"/>
      <c r="AE1252" s="39"/>
      <c r="AT1252" s="18" t="s">
        <v>863</v>
      </c>
      <c r="AU1252" s="18" t="s">
        <v>86</v>
      </c>
    </row>
    <row r="1253" s="13" customFormat="1">
      <c r="A1253" s="13"/>
      <c r="B1253" s="255"/>
      <c r="C1253" s="256"/>
      <c r="D1253" s="257" t="s">
        <v>260</v>
      </c>
      <c r="E1253" s="258" t="s">
        <v>1</v>
      </c>
      <c r="F1253" s="259" t="s">
        <v>754</v>
      </c>
      <c r="G1253" s="256"/>
      <c r="H1253" s="258" t="s">
        <v>1</v>
      </c>
      <c r="I1253" s="260"/>
      <c r="J1253" s="256"/>
      <c r="K1253" s="256"/>
      <c r="L1253" s="261"/>
      <c r="M1253" s="262"/>
      <c r="N1253" s="263"/>
      <c r="O1253" s="263"/>
      <c r="P1253" s="263"/>
      <c r="Q1253" s="263"/>
      <c r="R1253" s="263"/>
      <c r="S1253" s="263"/>
      <c r="T1253" s="264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65" t="s">
        <v>260</v>
      </c>
      <c r="AU1253" s="265" t="s">
        <v>86</v>
      </c>
      <c r="AV1253" s="13" t="s">
        <v>84</v>
      </c>
      <c r="AW1253" s="13" t="s">
        <v>31</v>
      </c>
      <c r="AX1253" s="13" t="s">
        <v>76</v>
      </c>
      <c r="AY1253" s="265" t="s">
        <v>251</v>
      </c>
    </row>
    <row r="1254" s="14" customFormat="1">
      <c r="A1254" s="14"/>
      <c r="B1254" s="266"/>
      <c r="C1254" s="267"/>
      <c r="D1254" s="257" t="s">
        <v>260</v>
      </c>
      <c r="E1254" s="268" t="s">
        <v>1</v>
      </c>
      <c r="F1254" s="269" t="s">
        <v>758</v>
      </c>
      <c r="G1254" s="267"/>
      <c r="H1254" s="270">
        <v>1</v>
      </c>
      <c r="I1254" s="271"/>
      <c r="J1254" s="267"/>
      <c r="K1254" s="267"/>
      <c r="L1254" s="272"/>
      <c r="M1254" s="273"/>
      <c r="N1254" s="274"/>
      <c r="O1254" s="274"/>
      <c r="P1254" s="274"/>
      <c r="Q1254" s="274"/>
      <c r="R1254" s="274"/>
      <c r="S1254" s="274"/>
      <c r="T1254" s="275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76" t="s">
        <v>260</v>
      </c>
      <c r="AU1254" s="276" t="s">
        <v>86</v>
      </c>
      <c r="AV1254" s="14" t="s">
        <v>86</v>
      </c>
      <c r="AW1254" s="14" t="s">
        <v>31</v>
      </c>
      <c r="AX1254" s="14" t="s">
        <v>76</v>
      </c>
      <c r="AY1254" s="276" t="s">
        <v>251</v>
      </c>
    </row>
    <row r="1255" s="2" customFormat="1" ht="14.4" customHeight="1">
      <c r="A1255" s="39"/>
      <c r="B1255" s="40"/>
      <c r="C1255" s="243" t="s">
        <v>1696</v>
      </c>
      <c r="D1255" s="243" t="s">
        <v>253</v>
      </c>
      <c r="E1255" s="244" t="s">
        <v>1697</v>
      </c>
      <c r="F1255" s="245" t="s">
        <v>1698</v>
      </c>
      <c r="G1255" s="246" t="s">
        <v>369</v>
      </c>
      <c r="H1255" s="247">
        <v>1</v>
      </c>
      <c r="I1255" s="248"/>
      <c r="J1255" s="247">
        <f>ROUND(I1255*H1255,2)</f>
        <v>0</v>
      </c>
      <c r="K1255" s="245" t="s">
        <v>257</v>
      </c>
      <c r="L1255" s="45"/>
      <c r="M1255" s="249" t="s">
        <v>1</v>
      </c>
      <c r="N1255" s="250" t="s">
        <v>41</v>
      </c>
      <c r="O1255" s="92"/>
      <c r="P1255" s="251">
        <f>O1255*H1255</f>
        <v>0</v>
      </c>
      <c r="Q1255" s="251">
        <v>0</v>
      </c>
      <c r="R1255" s="251">
        <f>Q1255*H1255</f>
        <v>0</v>
      </c>
      <c r="S1255" s="251">
        <v>0</v>
      </c>
      <c r="T1255" s="252">
        <f>S1255*H1255</f>
        <v>0</v>
      </c>
      <c r="U1255" s="39"/>
      <c r="V1255" s="39"/>
      <c r="W1255" s="39"/>
      <c r="X1255" s="39"/>
      <c r="Y1255" s="39"/>
      <c r="Z1255" s="39"/>
      <c r="AA1255" s="39"/>
      <c r="AB1255" s="39"/>
      <c r="AC1255" s="39"/>
      <c r="AD1255" s="39"/>
      <c r="AE1255" s="39"/>
      <c r="AR1255" s="253" t="s">
        <v>344</v>
      </c>
      <c r="AT1255" s="253" t="s">
        <v>253</v>
      </c>
      <c r="AU1255" s="253" t="s">
        <v>86</v>
      </c>
      <c r="AY1255" s="18" t="s">
        <v>251</v>
      </c>
      <c r="BE1255" s="254">
        <f>IF(N1255="základní",J1255,0)</f>
        <v>0</v>
      </c>
      <c r="BF1255" s="254">
        <f>IF(N1255="snížená",J1255,0)</f>
        <v>0</v>
      </c>
      <c r="BG1255" s="254">
        <f>IF(N1255="zákl. přenesená",J1255,0)</f>
        <v>0</v>
      </c>
      <c r="BH1255" s="254">
        <f>IF(N1255="sníž. přenesená",J1255,0)</f>
        <v>0</v>
      </c>
      <c r="BI1255" s="254">
        <f>IF(N1255="nulová",J1255,0)</f>
        <v>0</v>
      </c>
      <c r="BJ1255" s="18" t="s">
        <v>84</v>
      </c>
      <c r="BK1255" s="254">
        <f>ROUND(I1255*H1255,2)</f>
        <v>0</v>
      </c>
      <c r="BL1255" s="18" t="s">
        <v>344</v>
      </c>
      <c r="BM1255" s="253" t="s">
        <v>1699</v>
      </c>
    </row>
    <row r="1256" s="14" customFormat="1">
      <c r="A1256" s="14"/>
      <c r="B1256" s="266"/>
      <c r="C1256" s="267"/>
      <c r="D1256" s="257" t="s">
        <v>260</v>
      </c>
      <c r="E1256" s="268" t="s">
        <v>1</v>
      </c>
      <c r="F1256" s="269" t="s">
        <v>758</v>
      </c>
      <c r="G1256" s="267"/>
      <c r="H1256" s="270">
        <v>1</v>
      </c>
      <c r="I1256" s="271"/>
      <c r="J1256" s="267"/>
      <c r="K1256" s="267"/>
      <c r="L1256" s="272"/>
      <c r="M1256" s="273"/>
      <c r="N1256" s="274"/>
      <c r="O1256" s="274"/>
      <c r="P1256" s="274"/>
      <c r="Q1256" s="274"/>
      <c r="R1256" s="274"/>
      <c r="S1256" s="274"/>
      <c r="T1256" s="275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76" t="s">
        <v>260</v>
      </c>
      <c r="AU1256" s="276" t="s">
        <v>86</v>
      </c>
      <c r="AV1256" s="14" t="s">
        <v>86</v>
      </c>
      <c r="AW1256" s="14" t="s">
        <v>31</v>
      </c>
      <c r="AX1256" s="14" t="s">
        <v>76</v>
      </c>
      <c r="AY1256" s="276" t="s">
        <v>251</v>
      </c>
    </row>
    <row r="1257" s="2" customFormat="1" ht="14.4" customHeight="1">
      <c r="A1257" s="39"/>
      <c r="B1257" s="40"/>
      <c r="C1257" s="288" t="s">
        <v>1700</v>
      </c>
      <c r="D1257" s="288" t="s">
        <v>295</v>
      </c>
      <c r="E1257" s="289" t="s">
        <v>1587</v>
      </c>
      <c r="F1257" s="290" t="s">
        <v>1588</v>
      </c>
      <c r="G1257" s="291" t="s">
        <v>369</v>
      </c>
      <c r="H1257" s="292">
        <v>1</v>
      </c>
      <c r="I1257" s="293"/>
      <c r="J1257" s="292">
        <f>ROUND(I1257*H1257,2)</f>
        <v>0</v>
      </c>
      <c r="K1257" s="290" t="s">
        <v>1</v>
      </c>
      <c r="L1257" s="294"/>
      <c r="M1257" s="295" t="s">
        <v>1</v>
      </c>
      <c r="N1257" s="296" t="s">
        <v>41</v>
      </c>
      <c r="O1257" s="92"/>
      <c r="P1257" s="251">
        <f>O1257*H1257</f>
        <v>0</v>
      </c>
      <c r="Q1257" s="251">
        <v>0.0033500000000000001</v>
      </c>
      <c r="R1257" s="251">
        <f>Q1257*H1257</f>
        <v>0.0033500000000000001</v>
      </c>
      <c r="S1257" s="251">
        <v>0</v>
      </c>
      <c r="T1257" s="252">
        <f>S1257*H1257</f>
        <v>0</v>
      </c>
      <c r="U1257" s="39"/>
      <c r="V1257" s="39"/>
      <c r="W1257" s="39"/>
      <c r="X1257" s="39"/>
      <c r="Y1257" s="39"/>
      <c r="Z1257" s="39"/>
      <c r="AA1257" s="39"/>
      <c r="AB1257" s="39"/>
      <c r="AC1257" s="39"/>
      <c r="AD1257" s="39"/>
      <c r="AE1257" s="39"/>
      <c r="AR1257" s="253" t="s">
        <v>447</v>
      </c>
      <c r="AT1257" s="253" t="s">
        <v>295</v>
      </c>
      <c r="AU1257" s="253" t="s">
        <v>86</v>
      </c>
      <c r="AY1257" s="18" t="s">
        <v>251</v>
      </c>
      <c r="BE1257" s="254">
        <f>IF(N1257="základní",J1257,0)</f>
        <v>0</v>
      </c>
      <c r="BF1257" s="254">
        <f>IF(N1257="snížená",J1257,0)</f>
        <v>0</v>
      </c>
      <c r="BG1257" s="254">
        <f>IF(N1257="zákl. přenesená",J1257,0)</f>
        <v>0</v>
      </c>
      <c r="BH1257" s="254">
        <f>IF(N1257="sníž. přenesená",J1257,0)</f>
        <v>0</v>
      </c>
      <c r="BI1257" s="254">
        <f>IF(N1257="nulová",J1257,0)</f>
        <v>0</v>
      </c>
      <c r="BJ1257" s="18" t="s">
        <v>84</v>
      </c>
      <c r="BK1257" s="254">
        <f>ROUND(I1257*H1257,2)</f>
        <v>0</v>
      </c>
      <c r="BL1257" s="18" t="s">
        <v>344</v>
      </c>
      <c r="BM1257" s="253" t="s">
        <v>1701</v>
      </c>
    </row>
    <row r="1258" s="14" customFormat="1">
      <c r="A1258" s="14"/>
      <c r="B1258" s="266"/>
      <c r="C1258" s="267"/>
      <c r="D1258" s="257" t="s">
        <v>260</v>
      </c>
      <c r="E1258" s="268" t="s">
        <v>1</v>
      </c>
      <c r="F1258" s="269" t="s">
        <v>758</v>
      </c>
      <c r="G1258" s="267"/>
      <c r="H1258" s="270">
        <v>1</v>
      </c>
      <c r="I1258" s="271"/>
      <c r="J1258" s="267"/>
      <c r="K1258" s="267"/>
      <c r="L1258" s="272"/>
      <c r="M1258" s="273"/>
      <c r="N1258" s="274"/>
      <c r="O1258" s="274"/>
      <c r="P1258" s="274"/>
      <c r="Q1258" s="274"/>
      <c r="R1258" s="274"/>
      <c r="S1258" s="274"/>
      <c r="T1258" s="275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76" t="s">
        <v>260</v>
      </c>
      <c r="AU1258" s="276" t="s">
        <v>86</v>
      </c>
      <c r="AV1258" s="14" t="s">
        <v>86</v>
      </c>
      <c r="AW1258" s="14" t="s">
        <v>31</v>
      </c>
      <c r="AX1258" s="14" t="s">
        <v>76</v>
      </c>
      <c r="AY1258" s="276" t="s">
        <v>251</v>
      </c>
    </row>
    <row r="1259" s="2" customFormat="1" ht="14.4" customHeight="1">
      <c r="A1259" s="39"/>
      <c r="B1259" s="40"/>
      <c r="C1259" s="243" t="s">
        <v>1702</v>
      </c>
      <c r="D1259" s="243" t="s">
        <v>253</v>
      </c>
      <c r="E1259" s="244" t="s">
        <v>1703</v>
      </c>
      <c r="F1259" s="245" t="s">
        <v>1704</v>
      </c>
      <c r="G1259" s="246" t="s">
        <v>369</v>
      </c>
      <c r="H1259" s="247">
        <v>1</v>
      </c>
      <c r="I1259" s="248"/>
      <c r="J1259" s="247">
        <f>ROUND(I1259*H1259,2)</f>
        <v>0</v>
      </c>
      <c r="K1259" s="245" t="s">
        <v>257</v>
      </c>
      <c r="L1259" s="45"/>
      <c r="M1259" s="249" t="s">
        <v>1</v>
      </c>
      <c r="N1259" s="250" t="s">
        <v>41</v>
      </c>
      <c r="O1259" s="92"/>
      <c r="P1259" s="251">
        <f>O1259*H1259</f>
        <v>0</v>
      </c>
      <c r="Q1259" s="251">
        <v>0</v>
      </c>
      <c r="R1259" s="251">
        <f>Q1259*H1259</f>
        <v>0</v>
      </c>
      <c r="S1259" s="251">
        <v>0</v>
      </c>
      <c r="T1259" s="252">
        <f>S1259*H1259</f>
        <v>0</v>
      </c>
      <c r="U1259" s="39"/>
      <c r="V1259" s="39"/>
      <c r="W1259" s="39"/>
      <c r="X1259" s="39"/>
      <c r="Y1259" s="39"/>
      <c r="Z1259" s="39"/>
      <c r="AA1259" s="39"/>
      <c r="AB1259" s="39"/>
      <c r="AC1259" s="39"/>
      <c r="AD1259" s="39"/>
      <c r="AE1259" s="39"/>
      <c r="AR1259" s="253" t="s">
        <v>344</v>
      </c>
      <c r="AT1259" s="253" t="s">
        <v>253</v>
      </c>
      <c r="AU1259" s="253" t="s">
        <v>86</v>
      </c>
      <c r="AY1259" s="18" t="s">
        <v>251</v>
      </c>
      <c r="BE1259" s="254">
        <f>IF(N1259="základní",J1259,0)</f>
        <v>0</v>
      </c>
      <c r="BF1259" s="254">
        <f>IF(N1259="snížená",J1259,0)</f>
        <v>0</v>
      </c>
      <c r="BG1259" s="254">
        <f>IF(N1259="zákl. přenesená",J1259,0)</f>
        <v>0</v>
      </c>
      <c r="BH1259" s="254">
        <f>IF(N1259="sníž. přenesená",J1259,0)</f>
        <v>0</v>
      </c>
      <c r="BI1259" s="254">
        <f>IF(N1259="nulová",J1259,0)</f>
        <v>0</v>
      </c>
      <c r="BJ1259" s="18" t="s">
        <v>84</v>
      </c>
      <c r="BK1259" s="254">
        <f>ROUND(I1259*H1259,2)</f>
        <v>0</v>
      </c>
      <c r="BL1259" s="18" t="s">
        <v>344</v>
      </c>
      <c r="BM1259" s="253" t="s">
        <v>1705</v>
      </c>
    </row>
    <row r="1260" s="14" customFormat="1">
      <c r="A1260" s="14"/>
      <c r="B1260" s="266"/>
      <c r="C1260" s="267"/>
      <c r="D1260" s="257" t="s">
        <v>260</v>
      </c>
      <c r="E1260" s="268" t="s">
        <v>1</v>
      </c>
      <c r="F1260" s="269" t="s">
        <v>758</v>
      </c>
      <c r="G1260" s="267"/>
      <c r="H1260" s="270">
        <v>1</v>
      </c>
      <c r="I1260" s="271"/>
      <c r="J1260" s="267"/>
      <c r="K1260" s="267"/>
      <c r="L1260" s="272"/>
      <c r="M1260" s="273"/>
      <c r="N1260" s="274"/>
      <c r="O1260" s="274"/>
      <c r="P1260" s="274"/>
      <c r="Q1260" s="274"/>
      <c r="R1260" s="274"/>
      <c r="S1260" s="274"/>
      <c r="T1260" s="275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76" t="s">
        <v>260</v>
      </c>
      <c r="AU1260" s="276" t="s">
        <v>86</v>
      </c>
      <c r="AV1260" s="14" t="s">
        <v>86</v>
      </c>
      <c r="AW1260" s="14" t="s">
        <v>31</v>
      </c>
      <c r="AX1260" s="14" t="s">
        <v>76</v>
      </c>
      <c r="AY1260" s="276" t="s">
        <v>251</v>
      </c>
    </row>
    <row r="1261" s="2" customFormat="1" ht="14.4" customHeight="1">
      <c r="A1261" s="39"/>
      <c r="B1261" s="40"/>
      <c r="C1261" s="288" t="s">
        <v>1706</v>
      </c>
      <c r="D1261" s="288" t="s">
        <v>295</v>
      </c>
      <c r="E1261" s="289" t="s">
        <v>1538</v>
      </c>
      <c r="F1261" s="290" t="s">
        <v>1539</v>
      </c>
      <c r="G1261" s="291" t="s">
        <v>369</v>
      </c>
      <c r="H1261" s="292">
        <v>1</v>
      </c>
      <c r="I1261" s="293"/>
      <c r="J1261" s="292">
        <f>ROUND(I1261*H1261,2)</f>
        <v>0</v>
      </c>
      <c r="K1261" s="290" t="s">
        <v>257</v>
      </c>
      <c r="L1261" s="294"/>
      <c r="M1261" s="295" t="s">
        <v>1</v>
      </c>
      <c r="N1261" s="296" t="s">
        <v>41</v>
      </c>
      <c r="O1261" s="92"/>
      <c r="P1261" s="251">
        <f>O1261*H1261</f>
        <v>0</v>
      </c>
      <c r="Q1261" s="251">
        <v>0.0023999999999999998</v>
      </c>
      <c r="R1261" s="251">
        <f>Q1261*H1261</f>
        <v>0.0023999999999999998</v>
      </c>
      <c r="S1261" s="251">
        <v>0</v>
      </c>
      <c r="T1261" s="252">
        <f>S1261*H1261</f>
        <v>0</v>
      </c>
      <c r="U1261" s="39"/>
      <c r="V1261" s="39"/>
      <c r="W1261" s="39"/>
      <c r="X1261" s="39"/>
      <c r="Y1261" s="39"/>
      <c r="Z1261" s="39"/>
      <c r="AA1261" s="39"/>
      <c r="AB1261" s="39"/>
      <c r="AC1261" s="39"/>
      <c r="AD1261" s="39"/>
      <c r="AE1261" s="39"/>
      <c r="AR1261" s="253" t="s">
        <v>447</v>
      </c>
      <c r="AT1261" s="253" t="s">
        <v>295</v>
      </c>
      <c r="AU1261" s="253" t="s">
        <v>86</v>
      </c>
      <c r="AY1261" s="18" t="s">
        <v>251</v>
      </c>
      <c r="BE1261" s="254">
        <f>IF(N1261="základní",J1261,0)</f>
        <v>0</v>
      </c>
      <c r="BF1261" s="254">
        <f>IF(N1261="snížená",J1261,0)</f>
        <v>0</v>
      </c>
      <c r="BG1261" s="254">
        <f>IF(N1261="zákl. přenesená",J1261,0)</f>
        <v>0</v>
      </c>
      <c r="BH1261" s="254">
        <f>IF(N1261="sníž. přenesená",J1261,0)</f>
        <v>0</v>
      </c>
      <c r="BI1261" s="254">
        <f>IF(N1261="nulová",J1261,0)</f>
        <v>0</v>
      </c>
      <c r="BJ1261" s="18" t="s">
        <v>84</v>
      </c>
      <c r="BK1261" s="254">
        <f>ROUND(I1261*H1261,2)</f>
        <v>0</v>
      </c>
      <c r="BL1261" s="18" t="s">
        <v>344</v>
      </c>
      <c r="BM1261" s="253" t="s">
        <v>1707</v>
      </c>
    </row>
    <row r="1262" s="2" customFormat="1" ht="14.4" customHeight="1">
      <c r="A1262" s="39"/>
      <c r="B1262" s="40"/>
      <c r="C1262" s="243" t="s">
        <v>1708</v>
      </c>
      <c r="D1262" s="243" t="s">
        <v>253</v>
      </c>
      <c r="E1262" s="244" t="s">
        <v>1709</v>
      </c>
      <c r="F1262" s="245" t="s">
        <v>1710</v>
      </c>
      <c r="G1262" s="246" t="s">
        <v>369</v>
      </c>
      <c r="H1262" s="247">
        <v>1</v>
      </c>
      <c r="I1262" s="248"/>
      <c r="J1262" s="247">
        <f>ROUND(I1262*H1262,2)</f>
        <v>0</v>
      </c>
      <c r="K1262" s="245" t="s">
        <v>257</v>
      </c>
      <c r="L1262" s="45"/>
      <c r="M1262" s="249" t="s">
        <v>1</v>
      </c>
      <c r="N1262" s="250" t="s">
        <v>41</v>
      </c>
      <c r="O1262" s="92"/>
      <c r="P1262" s="251">
        <f>O1262*H1262</f>
        <v>0</v>
      </c>
      <c r="Q1262" s="251">
        <v>0.00059000000000000003</v>
      </c>
      <c r="R1262" s="251">
        <f>Q1262*H1262</f>
        <v>0.00059000000000000003</v>
      </c>
      <c r="S1262" s="251">
        <v>0</v>
      </c>
      <c r="T1262" s="252">
        <f>S1262*H1262</f>
        <v>0</v>
      </c>
      <c r="U1262" s="39"/>
      <c r="V1262" s="39"/>
      <c r="W1262" s="39"/>
      <c r="X1262" s="39"/>
      <c r="Y1262" s="39"/>
      <c r="Z1262" s="39"/>
      <c r="AA1262" s="39"/>
      <c r="AB1262" s="39"/>
      <c r="AC1262" s="39"/>
      <c r="AD1262" s="39"/>
      <c r="AE1262" s="39"/>
      <c r="AR1262" s="253" t="s">
        <v>344</v>
      </c>
      <c r="AT1262" s="253" t="s">
        <v>253</v>
      </c>
      <c r="AU1262" s="253" t="s">
        <v>86</v>
      </c>
      <c r="AY1262" s="18" t="s">
        <v>251</v>
      </c>
      <c r="BE1262" s="254">
        <f>IF(N1262="základní",J1262,0)</f>
        <v>0</v>
      </c>
      <c r="BF1262" s="254">
        <f>IF(N1262="snížená",J1262,0)</f>
        <v>0</v>
      </c>
      <c r="BG1262" s="254">
        <f>IF(N1262="zákl. přenesená",J1262,0)</f>
        <v>0</v>
      </c>
      <c r="BH1262" s="254">
        <f>IF(N1262="sníž. přenesená",J1262,0)</f>
        <v>0</v>
      </c>
      <c r="BI1262" s="254">
        <f>IF(N1262="nulová",J1262,0)</f>
        <v>0</v>
      </c>
      <c r="BJ1262" s="18" t="s">
        <v>84</v>
      </c>
      <c r="BK1262" s="254">
        <f>ROUND(I1262*H1262,2)</f>
        <v>0</v>
      </c>
      <c r="BL1262" s="18" t="s">
        <v>344</v>
      </c>
      <c r="BM1262" s="253" t="s">
        <v>1711</v>
      </c>
    </row>
    <row r="1263" s="14" customFormat="1">
      <c r="A1263" s="14"/>
      <c r="B1263" s="266"/>
      <c r="C1263" s="267"/>
      <c r="D1263" s="257" t="s">
        <v>260</v>
      </c>
      <c r="E1263" s="268" t="s">
        <v>1</v>
      </c>
      <c r="F1263" s="269" t="s">
        <v>1712</v>
      </c>
      <c r="G1263" s="267"/>
      <c r="H1263" s="270">
        <v>1</v>
      </c>
      <c r="I1263" s="271"/>
      <c r="J1263" s="267"/>
      <c r="K1263" s="267"/>
      <c r="L1263" s="272"/>
      <c r="M1263" s="273"/>
      <c r="N1263" s="274"/>
      <c r="O1263" s="274"/>
      <c r="P1263" s="274"/>
      <c r="Q1263" s="274"/>
      <c r="R1263" s="274"/>
      <c r="S1263" s="274"/>
      <c r="T1263" s="275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76" t="s">
        <v>260</v>
      </c>
      <c r="AU1263" s="276" t="s">
        <v>86</v>
      </c>
      <c r="AV1263" s="14" t="s">
        <v>86</v>
      </c>
      <c r="AW1263" s="14" t="s">
        <v>31</v>
      </c>
      <c r="AX1263" s="14" t="s">
        <v>76</v>
      </c>
      <c r="AY1263" s="276" t="s">
        <v>251</v>
      </c>
    </row>
    <row r="1264" s="2" customFormat="1" ht="14.4" customHeight="1">
      <c r="A1264" s="39"/>
      <c r="B1264" s="40"/>
      <c r="C1264" s="288" t="s">
        <v>1713</v>
      </c>
      <c r="D1264" s="288" t="s">
        <v>295</v>
      </c>
      <c r="E1264" s="289" t="s">
        <v>1714</v>
      </c>
      <c r="F1264" s="290" t="s">
        <v>1715</v>
      </c>
      <c r="G1264" s="291" t="s">
        <v>369</v>
      </c>
      <c r="H1264" s="292">
        <v>1</v>
      </c>
      <c r="I1264" s="293"/>
      <c r="J1264" s="292">
        <f>ROUND(I1264*H1264,2)</f>
        <v>0</v>
      </c>
      <c r="K1264" s="290" t="s">
        <v>1</v>
      </c>
      <c r="L1264" s="294"/>
      <c r="M1264" s="295" t="s">
        <v>1</v>
      </c>
      <c r="N1264" s="296" t="s">
        <v>41</v>
      </c>
      <c r="O1264" s="92"/>
      <c r="P1264" s="251">
        <f>O1264*H1264</f>
        <v>0</v>
      </c>
      <c r="Q1264" s="251">
        <v>0.066299999999999998</v>
      </c>
      <c r="R1264" s="251">
        <f>Q1264*H1264</f>
        <v>0.066299999999999998</v>
      </c>
      <c r="S1264" s="251">
        <v>0</v>
      </c>
      <c r="T1264" s="252">
        <f>S1264*H1264</f>
        <v>0</v>
      </c>
      <c r="U1264" s="39"/>
      <c r="V1264" s="39"/>
      <c r="W1264" s="39"/>
      <c r="X1264" s="39"/>
      <c r="Y1264" s="39"/>
      <c r="Z1264" s="39"/>
      <c r="AA1264" s="39"/>
      <c r="AB1264" s="39"/>
      <c r="AC1264" s="39"/>
      <c r="AD1264" s="39"/>
      <c r="AE1264" s="39"/>
      <c r="AR1264" s="253" t="s">
        <v>447</v>
      </c>
      <c r="AT1264" s="253" t="s">
        <v>295</v>
      </c>
      <c r="AU1264" s="253" t="s">
        <v>86</v>
      </c>
      <c r="AY1264" s="18" t="s">
        <v>251</v>
      </c>
      <c r="BE1264" s="254">
        <f>IF(N1264="základní",J1264,0)</f>
        <v>0</v>
      </c>
      <c r="BF1264" s="254">
        <f>IF(N1264="snížená",J1264,0)</f>
        <v>0</v>
      </c>
      <c r="BG1264" s="254">
        <f>IF(N1264="zákl. přenesená",J1264,0)</f>
        <v>0</v>
      </c>
      <c r="BH1264" s="254">
        <f>IF(N1264="sníž. přenesená",J1264,0)</f>
        <v>0</v>
      </c>
      <c r="BI1264" s="254">
        <f>IF(N1264="nulová",J1264,0)</f>
        <v>0</v>
      </c>
      <c r="BJ1264" s="18" t="s">
        <v>84</v>
      </c>
      <c r="BK1264" s="254">
        <f>ROUND(I1264*H1264,2)</f>
        <v>0</v>
      </c>
      <c r="BL1264" s="18" t="s">
        <v>344</v>
      </c>
      <c r="BM1264" s="253" t="s">
        <v>1716</v>
      </c>
    </row>
    <row r="1265" s="2" customFormat="1">
      <c r="A1265" s="39"/>
      <c r="B1265" s="40"/>
      <c r="C1265" s="41"/>
      <c r="D1265" s="257" t="s">
        <v>863</v>
      </c>
      <c r="E1265" s="41"/>
      <c r="F1265" s="308" t="s">
        <v>1717</v>
      </c>
      <c r="G1265" s="41"/>
      <c r="H1265" s="41"/>
      <c r="I1265" s="211"/>
      <c r="J1265" s="41"/>
      <c r="K1265" s="41"/>
      <c r="L1265" s="45"/>
      <c r="M1265" s="309"/>
      <c r="N1265" s="310"/>
      <c r="O1265" s="92"/>
      <c r="P1265" s="92"/>
      <c r="Q1265" s="92"/>
      <c r="R1265" s="92"/>
      <c r="S1265" s="92"/>
      <c r="T1265" s="93"/>
      <c r="U1265" s="39"/>
      <c r="V1265" s="39"/>
      <c r="W1265" s="39"/>
      <c r="X1265" s="39"/>
      <c r="Y1265" s="39"/>
      <c r="Z1265" s="39"/>
      <c r="AA1265" s="39"/>
      <c r="AB1265" s="39"/>
      <c r="AC1265" s="39"/>
      <c r="AD1265" s="39"/>
      <c r="AE1265" s="39"/>
      <c r="AT1265" s="18" t="s">
        <v>863</v>
      </c>
      <c r="AU1265" s="18" t="s">
        <v>86</v>
      </c>
    </row>
    <row r="1266" s="14" customFormat="1">
      <c r="A1266" s="14"/>
      <c r="B1266" s="266"/>
      <c r="C1266" s="267"/>
      <c r="D1266" s="257" t="s">
        <v>260</v>
      </c>
      <c r="E1266" s="268" t="s">
        <v>1</v>
      </c>
      <c r="F1266" s="269" t="s">
        <v>1712</v>
      </c>
      <c r="G1266" s="267"/>
      <c r="H1266" s="270">
        <v>1</v>
      </c>
      <c r="I1266" s="271"/>
      <c r="J1266" s="267"/>
      <c r="K1266" s="267"/>
      <c r="L1266" s="272"/>
      <c r="M1266" s="273"/>
      <c r="N1266" s="274"/>
      <c r="O1266" s="274"/>
      <c r="P1266" s="274"/>
      <c r="Q1266" s="274"/>
      <c r="R1266" s="274"/>
      <c r="S1266" s="274"/>
      <c r="T1266" s="275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76" t="s">
        <v>260</v>
      </c>
      <c r="AU1266" s="276" t="s">
        <v>86</v>
      </c>
      <c r="AV1266" s="14" t="s">
        <v>86</v>
      </c>
      <c r="AW1266" s="14" t="s">
        <v>31</v>
      </c>
      <c r="AX1266" s="14" t="s">
        <v>76</v>
      </c>
      <c r="AY1266" s="276" t="s">
        <v>251</v>
      </c>
    </row>
    <row r="1267" s="2" customFormat="1" ht="14.4" customHeight="1">
      <c r="A1267" s="39"/>
      <c r="B1267" s="40"/>
      <c r="C1267" s="243" t="s">
        <v>1718</v>
      </c>
      <c r="D1267" s="243" t="s">
        <v>253</v>
      </c>
      <c r="E1267" s="244" t="s">
        <v>1719</v>
      </c>
      <c r="F1267" s="245" t="s">
        <v>1720</v>
      </c>
      <c r="G1267" s="246" t="s">
        <v>369</v>
      </c>
      <c r="H1267" s="247">
        <v>4</v>
      </c>
      <c r="I1267" s="248"/>
      <c r="J1267" s="247">
        <f>ROUND(I1267*H1267,2)</f>
        <v>0</v>
      </c>
      <c r="K1267" s="245" t="s">
        <v>257</v>
      </c>
      <c r="L1267" s="45"/>
      <c r="M1267" s="249" t="s">
        <v>1</v>
      </c>
      <c r="N1267" s="250" t="s">
        <v>41</v>
      </c>
      <c r="O1267" s="92"/>
      <c r="P1267" s="251">
        <f>O1267*H1267</f>
        <v>0</v>
      </c>
      <c r="Q1267" s="251">
        <v>0.00059000000000000003</v>
      </c>
      <c r="R1267" s="251">
        <f>Q1267*H1267</f>
        <v>0.0023600000000000001</v>
      </c>
      <c r="S1267" s="251">
        <v>0</v>
      </c>
      <c r="T1267" s="252">
        <f>S1267*H1267</f>
        <v>0</v>
      </c>
      <c r="U1267" s="39"/>
      <c r="V1267" s="39"/>
      <c r="W1267" s="39"/>
      <c r="X1267" s="39"/>
      <c r="Y1267" s="39"/>
      <c r="Z1267" s="39"/>
      <c r="AA1267" s="39"/>
      <c r="AB1267" s="39"/>
      <c r="AC1267" s="39"/>
      <c r="AD1267" s="39"/>
      <c r="AE1267" s="39"/>
      <c r="AR1267" s="253" t="s">
        <v>344</v>
      </c>
      <c r="AT1267" s="253" t="s">
        <v>253</v>
      </c>
      <c r="AU1267" s="253" t="s">
        <v>86</v>
      </c>
      <c r="AY1267" s="18" t="s">
        <v>251</v>
      </c>
      <c r="BE1267" s="254">
        <f>IF(N1267="základní",J1267,0)</f>
        <v>0</v>
      </c>
      <c r="BF1267" s="254">
        <f>IF(N1267="snížená",J1267,0)</f>
        <v>0</v>
      </c>
      <c r="BG1267" s="254">
        <f>IF(N1267="zákl. přenesená",J1267,0)</f>
        <v>0</v>
      </c>
      <c r="BH1267" s="254">
        <f>IF(N1267="sníž. přenesená",J1267,0)</f>
        <v>0</v>
      </c>
      <c r="BI1267" s="254">
        <f>IF(N1267="nulová",J1267,0)</f>
        <v>0</v>
      </c>
      <c r="BJ1267" s="18" t="s">
        <v>84</v>
      </c>
      <c r="BK1267" s="254">
        <f>ROUND(I1267*H1267,2)</f>
        <v>0</v>
      </c>
      <c r="BL1267" s="18" t="s">
        <v>344</v>
      </c>
      <c r="BM1267" s="253" t="s">
        <v>1721</v>
      </c>
    </row>
    <row r="1268" s="14" customFormat="1">
      <c r="A1268" s="14"/>
      <c r="B1268" s="266"/>
      <c r="C1268" s="267"/>
      <c r="D1268" s="257" t="s">
        <v>260</v>
      </c>
      <c r="E1268" s="268" t="s">
        <v>1</v>
      </c>
      <c r="F1268" s="269" t="s">
        <v>1722</v>
      </c>
      <c r="G1268" s="267"/>
      <c r="H1268" s="270">
        <v>1</v>
      </c>
      <c r="I1268" s="271"/>
      <c r="J1268" s="267"/>
      <c r="K1268" s="267"/>
      <c r="L1268" s="272"/>
      <c r="M1268" s="273"/>
      <c r="N1268" s="274"/>
      <c r="O1268" s="274"/>
      <c r="P1268" s="274"/>
      <c r="Q1268" s="274"/>
      <c r="R1268" s="274"/>
      <c r="S1268" s="274"/>
      <c r="T1268" s="275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76" t="s">
        <v>260</v>
      </c>
      <c r="AU1268" s="276" t="s">
        <v>86</v>
      </c>
      <c r="AV1268" s="14" t="s">
        <v>86</v>
      </c>
      <c r="AW1268" s="14" t="s">
        <v>31</v>
      </c>
      <c r="AX1268" s="14" t="s">
        <v>76</v>
      </c>
      <c r="AY1268" s="276" t="s">
        <v>251</v>
      </c>
    </row>
    <row r="1269" s="14" customFormat="1">
      <c r="A1269" s="14"/>
      <c r="B1269" s="266"/>
      <c r="C1269" s="267"/>
      <c r="D1269" s="257" t="s">
        <v>260</v>
      </c>
      <c r="E1269" s="268" t="s">
        <v>1</v>
      </c>
      <c r="F1269" s="269" t="s">
        <v>1723</v>
      </c>
      <c r="G1269" s="267"/>
      <c r="H1269" s="270">
        <v>3</v>
      </c>
      <c r="I1269" s="271"/>
      <c r="J1269" s="267"/>
      <c r="K1269" s="267"/>
      <c r="L1269" s="272"/>
      <c r="M1269" s="273"/>
      <c r="N1269" s="274"/>
      <c r="O1269" s="274"/>
      <c r="P1269" s="274"/>
      <c r="Q1269" s="274"/>
      <c r="R1269" s="274"/>
      <c r="S1269" s="274"/>
      <c r="T1269" s="275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76" t="s">
        <v>260</v>
      </c>
      <c r="AU1269" s="276" t="s">
        <v>86</v>
      </c>
      <c r="AV1269" s="14" t="s">
        <v>86</v>
      </c>
      <c r="AW1269" s="14" t="s">
        <v>31</v>
      </c>
      <c r="AX1269" s="14" t="s">
        <v>76</v>
      </c>
      <c r="AY1269" s="276" t="s">
        <v>251</v>
      </c>
    </row>
    <row r="1270" s="2" customFormat="1" ht="19.8" customHeight="1">
      <c r="A1270" s="39"/>
      <c r="B1270" s="40"/>
      <c r="C1270" s="288" t="s">
        <v>1724</v>
      </c>
      <c r="D1270" s="288" t="s">
        <v>295</v>
      </c>
      <c r="E1270" s="289" t="s">
        <v>1725</v>
      </c>
      <c r="F1270" s="290" t="s">
        <v>1726</v>
      </c>
      <c r="G1270" s="291" t="s">
        <v>369</v>
      </c>
      <c r="H1270" s="292">
        <v>1</v>
      </c>
      <c r="I1270" s="293"/>
      <c r="J1270" s="292">
        <f>ROUND(I1270*H1270,2)</f>
        <v>0</v>
      </c>
      <c r="K1270" s="290" t="s">
        <v>1</v>
      </c>
      <c r="L1270" s="294"/>
      <c r="M1270" s="295" t="s">
        <v>1</v>
      </c>
      <c r="N1270" s="296" t="s">
        <v>41</v>
      </c>
      <c r="O1270" s="92"/>
      <c r="P1270" s="251">
        <f>O1270*H1270</f>
        <v>0</v>
      </c>
      <c r="Q1270" s="251">
        <v>0.091200000000000003</v>
      </c>
      <c r="R1270" s="251">
        <f>Q1270*H1270</f>
        <v>0.091200000000000003</v>
      </c>
      <c r="S1270" s="251">
        <v>0</v>
      </c>
      <c r="T1270" s="252">
        <f>S1270*H1270</f>
        <v>0</v>
      </c>
      <c r="U1270" s="39"/>
      <c r="V1270" s="39"/>
      <c r="W1270" s="39"/>
      <c r="X1270" s="39"/>
      <c r="Y1270" s="39"/>
      <c r="Z1270" s="39"/>
      <c r="AA1270" s="39"/>
      <c r="AB1270" s="39"/>
      <c r="AC1270" s="39"/>
      <c r="AD1270" s="39"/>
      <c r="AE1270" s="39"/>
      <c r="AR1270" s="253" t="s">
        <v>447</v>
      </c>
      <c r="AT1270" s="253" t="s">
        <v>295</v>
      </c>
      <c r="AU1270" s="253" t="s">
        <v>86</v>
      </c>
      <c r="AY1270" s="18" t="s">
        <v>251</v>
      </c>
      <c r="BE1270" s="254">
        <f>IF(N1270="základní",J1270,0)</f>
        <v>0</v>
      </c>
      <c r="BF1270" s="254">
        <f>IF(N1270="snížená",J1270,0)</f>
        <v>0</v>
      </c>
      <c r="BG1270" s="254">
        <f>IF(N1270="zákl. přenesená",J1270,0)</f>
        <v>0</v>
      </c>
      <c r="BH1270" s="254">
        <f>IF(N1270="sníž. přenesená",J1270,0)</f>
        <v>0</v>
      </c>
      <c r="BI1270" s="254">
        <f>IF(N1270="nulová",J1270,0)</f>
        <v>0</v>
      </c>
      <c r="BJ1270" s="18" t="s">
        <v>84</v>
      </c>
      <c r="BK1270" s="254">
        <f>ROUND(I1270*H1270,2)</f>
        <v>0</v>
      </c>
      <c r="BL1270" s="18" t="s">
        <v>344</v>
      </c>
      <c r="BM1270" s="253" t="s">
        <v>1727</v>
      </c>
    </row>
    <row r="1271" s="2" customFormat="1">
      <c r="A1271" s="39"/>
      <c r="B1271" s="40"/>
      <c r="C1271" s="41"/>
      <c r="D1271" s="257" t="s">
        <v>863</v>
      </c>
      <c r="E1271" s="41"/>
      <c r="F1271" s="308" t="s">
        <v>1728</v>
      </c>
      <c r="G1271" s="41"/>
      <c r="H1271" s="41"/>
      <c r="I1271" s="211"/>
      <c r="J1271" s="41"/>
      <c r="K1271" s="41"/>
      <c r="L1271" s="45"/>
      <c r="M1271" s="309"/>
      <c r="N1271" s="310"/>
      <c r="O1271" s="92"/>
      <c r="P1271" s="92"/>
      <c r="Q1271" s="92"/>
      <c r="R1271" s="92"/>
      <c r="S1271" s="92"/>
      <c r="T1271" s="93"/>
      <c r="U1271" s="39"/>
      <c r="V1271" s="39"/>
      <c r="W1271" s="39"/>
      <c r="X1271" s="39"/>
      <c r="Y1271" s="39"/>
      <c r="Z1271" s="39"/>
      <c r="AA1271" s="39"/>
      <c r="AB1271" s="39"/>
      <c r="AC1271" s="39"/>
      <c r="AD1271" s="39"/>
      <c r="AE1271" s="39"/>
      <c r="AT1271" s="18" t="s">
        <v>863</v>
      </c>
      <c r="AU1271" s="18" t="s">
        <v>86</v>
      </c>
    </row>
    <row r="1272" s="14" customFormat="1">
      <c r="A1272" s="14"/>
      <c r="B1272" s="266"/>
      <c r="C1272" s="267"/>
      <c r="D1272" s="257" t="s">
        <v>260</v>
      </c>
      <c r="E1272" s="268" t="s">
        <v>1</v>
      </c>
      <c r="F1272" s="269" t="s">
        <v>1722</v>
      </c>
      <c r="G1272" s="267"/>
      <c r="H1272" s="270">
        <v>1</v>
      </c>
      <c r="I1272" s="271"/>
      <c r="J1272" s="267"/>
      <c r="K1272" s="267"/>
      <c r="L1272" s="272"/>
      <c r="M1272" s="273"/>
      <c r="N1272" s="274"/>
      <c r="O1272" s="274"/>
      <c r="P1272" s="274"/>
      <c r="Q1272" s="274"/>
      <c r="R1272" s="274"/>
      <c r="S1272" s="274"/>
      <c r="T1272" s="275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76" t="s">
        <v>260</v>
      </c>
      <c r="AU1272" s="276" t="s">
        <v>86</v>
      </c>
      <c r="AV1272" s="14" t="s">
        <v>86</v>
      </c>
      <c r="AW1272" s="14" t="s">
        <v>31</v>
      </c>
      <c r="AX1272" s="14" t="s">
        <v>76</v>
      </c>
      <c r="AY1272" s="276" t="s">
        <v>251</v>
      </c>
    </row>
    <row r="1273" s="2" customFormat="1" ht="19.8" customHeight="1">
      <c r="A1273" s="39"/>
      <c r="B1273" s="40"/>
      <c r="C1273" s="288" t="s">
        <v>1729</v>
      </c>
      <c r="D1273" s="288" t="s">
        <v>295</v>
      </c>
      <c r="E1273" s="289" t="s">
        <v>1730</v>
      </c>
      <c r="F1273" s="290" t="s">
        <v>1731</v>
      </c>
      <c r="G1273" s="291" t="s">
        <v>369</v>
      </c>
      <c r="H1273" s="292">
        <v>3</v>
      </c>
      <c r="I1273" s="293"/>
      <c r="J1273" s="292">
        <f>ROUND(I1273*H1273,2)</f>
        <v>0</v>
      </c>
      <c r="K1273" s="290" t="s">
        <v>1</v>
      </c>
      <c r="L1273" s="294"/>
      <c r="M1273" s="295" t="s">
        <v>1</v>
      </c>
      <c r="N1273" s="296" t="s">
        <v>41</v>
      </c>
      <c r="O1273" s="92"/>
      <c r="P1273" s="251">
        <f>O1273*H1273</f>
        <v>0</v>
      </c>
      <c r="Q1273" s="251">
        <v>0.091200000000000003</v>
      </c>
      <c r="R1273" s="251">
        <f>Q1273*H1273</f>
        <v>0.27360000000000001</v>
      </c>
      <c r="S1273" s="251">
        <v>0</v>
      </c>
      <c r="T1273" s="252">
        <f>S1273*H1273</f>
        <v>0</v>
      </c>
      <c r="U1273" s="39"/>
      <c r="V1273" s="39"/>
      <c r="W1273" s="39"/>
      <c r="X1273" s="39"/>
      <c r="Y1273" s="39"/>
      <c r="Z1273" s="39"/>
      <c r="AA1273" s="39"/>
      <c r="AB1273" s="39"/>
      <c r="AC1273" s="39"/>
      <c r="AD1273" s="39"/>
      <c r="AE1273" s="39"/>
      <c r="AR1273" s="253" t="s">
        <v>447</v>
      </c>
      <c r="AT1273" s="253" t="s">
        <v>295</v>
      </c>
      <c r="AU1273" s="253" t="s">
        <v>86</v>
      </c>
      <c r="AY1273" s="18" t="s">
        <v>251</v>
      </c>
      <c r="BE1273" s="254">
        <f>IF(N1273="základní",J1273,0)</f>
        <v>0</v>
      </c>
      <c r="BF1273" s="254">
        <f>IF(N1273="snížená",J1273,0)</f>
        <v>0</v>
      </c>
      <c r="BG1273" s="254">
        <f>IF(N1273="zákl. přenesená",J1273,0)</f>
        <v>0</v>
      </c>
      <c r="BH1273" s="254">
        <f>IF(N1273="sníž. přenesená",J1273,0)</f>
        <v>0</v>
      </c>
      <c r="BI1273" s="254">
        <f>IF(N1273="nulová",J1273,0)</f>
        <v>0</v>
      </c>
      <c r="BJ1273" s="18" t="s">
        <v>84</v>
      </c>
      <c r="BK1273" s="254">
        <f>ROUND(I1273*H1273,2)</f>
        <v>0</v>
      </c>
      <c r="BL1273" s="18" t="s">
        <v>344</v>
      </c>
      <c r="BM1273" s="253" t="s">
        <v>1732</v>
      </c>
    </row>
    <row r="1274" s="2" customFormat="1">
      <c r="A1274" s="39"/>
      <c r="B1274" s="40"/>
      <c r="C1274" s="41"/>
      <c r="D1274" s="257" t="s">
        <v>863</v>
      </c>
      <c r="E1274" s="41"/>
      <c r="F1274" s="308" t="s">
        <v>1733</v>
      </c>
      <c r="G1274" s="41"/>
      <c r="H1274" s="41"/>
      <c r="I1274" s="211"/>
      <c r="J1274" s="41"/>
      <c r="K1274" s="41"/>
      <c r="L1274" s="45"/>
      <c r="M1274" s="309"/>
      <c r="N1274" s="310"/>
      <c r="O1274" s="92"/>
      <c r="P1274" s="92"/>
      <c r="Q1274" s="92"/>
      <c r="R1274" s="92"/>
      <c r="S1274" s="92"/>
      <c r="T1274" s="93"/>
      <c r="U1274" s="39"/>
      <c r="V1274" s="39"/>
      <c r="W1274" s="39"/>
      <c r="X1274" s="39"/>
      <c r="Y1274" s="39"/>
      <c r="Z1274" s="39"/>
      <c r="AA1274" s="39"/>
      <c r="AB1274" s="39"/>
      <c r="AC1274" s="39"/>
      <c r="AD1274" s="39"/>
      <c r="AE1274" s="39"/>
      <c r="AT1274" s="18" t="s">
        <v>863</v>
      </c>
      <c r="AU1274" s="18" t="s">
        <v>86</v>
      </c>
    </row>
    <row r="1275" s="14" customFormat="1">
      <c r="A1275" s="14"/>
      <c r="B1275" s="266"/>
      <c r="C1275" s="267"/>
      <c r="D1275" s="257" t="s">
        <v>260</v>
      </c>
      <c r="E1275" s="268" t="s">
        <v>1</v>
      </c>
      <c r="F1275" s="269" t="s">
        <v>1723</v>
      </c>
      <c r="G1275" s="267"/>
      <c r="H1275" s="270">
        <v>3</v>
      </c>
      <c r="I1275" s="271"/>
      <c r="J1275" s="267"/>
      <c r="K1275" s="267"/>
      <c r="L1275" s="272"/>
      <c r="M1275" s="273"/>
      <c r="N1275" s="274"/>
      <c r="O1275" s="274"/>
      <c r="P1275" s="274"/>
      <c r="Q1275" s="274"/>
      <c r="R1275" s="274"/>
      <c r="S1275" s="274"/>
      <c r="T1275" s="275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76" t="s">
        <v>260</v>
      </c>
      <c r="AU1275" s="276" t="s">
        <v>86</v>
      </c>
      <c r="AV1275" s="14" t="s">
        <v>86</v>
      </c>
      <c r="AW1275" s="14" t="s">
        <v>31</v>
      </c>
      <c r="AX1275" s="14" t="s">
        <v>76</v>
      </c>
      <c r="AY1275" s="276" t="s">
        <v>251</v>
      </c>
    </row>
    <row r="1276" s="2" customFormat="1" ht="14.4" customHeight="1">
      <c r="A1276" s="39"/>
      <c r="B1276" s="40"/>
      <c r="C1276" s="243" t="s">
        <v>1734</v>
      </c>
      <c r="D1276" s="243" t="s">
        <v>253</v>
      </c>
      <c r="E1276" s="244" t="s">
        <v>1735</v>
      </c>
      <c r="F1276" s="245" t="s">
        <v>1736</v>
      </c>
      <c r="G1276" s="246" t="s">
        <v>369</v>
      </c>
      <c r="H1276" s="247">
        <v>5</v>
      </c>
      <c r="I1276" s="248"/>
      <c r="J1276" s="247">
        <f>ROUND(I1276*H1276,2)</f>
        <v>0</v>
      </c>
      <c r="K1276" s="245" t="s">
        <v>257</v>
      </c>
      <c r="L1276" s="45"/>
      <c r="M1276" s="249" t="s">
        <v>1</v>
      </c>
      <c r="N1276" s="250" t="s">
        <v>41</v>
      </c>
      <c r="O1276" s="92"/>
      <c r="P1276" s="251">
        <f>O1276*H1276</f>
        <v>0</v>
      </c>
      <c r="Q1276" s="251">
        <v>0</v>
      </c>
      <c r="R1276" s="251">
        <f>Q1276*H1276</f>
        <v>0</v>
      </c>
      <c r="S1276" s="251">
        <v>0</v>
      </c>
      <c r="T1276" s="252">
        <f>S1276*H1276</f>
        <v>0</v>
      </c>
      <c r="U1276" s="39"/>
      <c r="V1276" s="39"/>
      <c r="W1276" s="39"/>
      <c r="X1276" s="39"/>
      <c r="Y1276" s="39"/>
      <c r="Z1276" s="39"/>
      <c r="AA1276" s="39"/>
      <c r="AB1276" s="39"/>
      <c r="AC1276" s="39"/>
      <c r="AD1276" s="39"/>
      <c r="AE1276" s="39"/>
      <c r="AR1276" s="253" t="s">
        <v>344</v>
      </c>
      <c r="AT1276" s="253" t="s">
        <v>253</v>
      </c>
      <c r="AU1276" s="253" t="s">
        <v>86</v>
      </c>
      <c r="AY1276" s="18" t="s">
        <v>251</v>
      </c>
      <c r="BE1276" s="254">
        <f>IF(N1276="základní",J1276,0)</f>
        <v>0</v>
      </c>
      <c r="BF1276" s="254">
        <f>IF(N1276="snížená",J1276,0)</f>
        <v>0</v>
      </c>
      <c r="BG1276" s="254">
        <f>IF(N1276="zákl. přenesená",J1276,0)</f>
        <v>0</v>
      </c>
      <c r="BH1276" s="254">
        <f>IF(N1276="sníž. přenesená",J1276,0)</f>
        <v>0</v>
      </c>
      <c r="BI1276" s="254">
        <f>IF(N1276="nulová",J1276,0)</f>
        <v>0</v>
      </c>
      <c r="BJ1276" s="18" t="s">
        <v>84</v>
      </c>
      <c r="BK1276" s="254">
        <f>ROUND(I1276*H1276,2)</f>
        <v>0</v>
      </c>
      <c r="BL1276" s="18" t="s">
        <v>344</v>
      </c>
      <c r="BM1276" s="253" t="s">
        <v>1737</v>
      </c>
    </row>
    <row r="1277" s="14" customFormat="1">
      <c r="A1277" s="14"/>
      <c r="B1277" s="266"/>
      <c r="C1277" s="267"/>
      <c r="D1277" s="257" t="s">
        <v>260</v>
      </c>
      <c r="E1277" s="268" t="s">
        <v>1</v>
      </c>
      <c r="F1277" s="269" t="s">
        <v>1722</v>
      </c>
      <c r="G1277" s="267"/>
      <c r="H1277" s="270">
        <v>1</v>
      </c>
      <c r="I1277" s="271"/>
      <c r="J1277" s="267"/>
      <c r="K1277" s="267"/>
      <c r="L1277" s="272"/>
      <c r="M1277" s="273"/>
      <c r="N1277" s="274"/>
      <c r="O1277" s="274"/>
      <c r="P1277" s="274"/>
      <c r="Q1277" s="274"/>
      <c r="R1277" s="274"/>
      <c r="S1277" s="274"/>
      <c r="T1277" s="275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76" t="s">
        <v>260</v>
      </c>
      <c r="AU1277" s="276" t="s">
        <v>86</v>
      </c>
      <c r="AV1277" s="14" t="s">
        <v>86</v>
      </c>
      <c r="AW1277" s="14" t="s">
        <v>31</v>
      </c>
      <c r="AX1277" s="14" t="s">
        <v>76</v>
      </c>
      <c r="AY1277" s="276" t="s">
        <v>251</v>
      </c>
    </row>
    <row r="1278" s="14" customFormat="1">
      <c r="A1278" s="14"/>
      <c r="B1278" s="266"/>
      <c r="C1278" s="267"/>
      <c r="D1278" s="257" t="s">
        <v>260</v>
      </c>
      <c r="E1278" s="268" t="s">
        <v>1</v>
      </c>
      <c r="F1278" s="269" t="s">
        <v>1723</v>
      </c>
      <c r="G1278" s="267"/>
      <c r="H1278" s="270">
        <v>3</v>
      </c>
      <c r="I1278" s="271"/>
      <c r="J1278" s="267"/>
      <c r="K1278" s="267"/>
      <c r="L1278" s="272"/>
      <c r="M1278" s="273"/>
      <c r="N1278" s="274"/>
      <c r="O1278" s="274"/>
      <c r="P1278" s="274"/>
      <c r="Q1278" s="274"/>
      <c r="R1278" s="274"/>
      <c r="S1278" s="274"/>
      <c r="T1278" s="275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76" t="s">
        <v>260</v>
      </c>
      <c r="AU1278" s="276" t="s">
        <v>86</v>
      </c>
      <c r="AV1278" s="14" t="s">
        <v>86</v>
      </c>
      <c r="AW1278" s="14" t="s">
        <v>31</v>
      </c>
      <c r="AX1278" s="14" t="s">
        <v>76</v>
      </c>
      <c r="AY1278" s="276" t="s">
        <v>251</v>
      </c>
    </row>
    <row r="1279" s="14" customFormat="1">
      <c r="A1279" s="14"/>
      <c r="B1279" s="266"/>
      <c r="C1279" s="267"/>
      <c r="D1279" s="257" t="s">
        <v>260</v>
      </c>
      <c r="E1279" s="268" t="s">
        <v>1</v>
      </c>
      <c r="F1279" s="269" t="s">
        <v>1712</v>
      </c>
      <c r="G1279" s="267"/>
      <c r="H1279" s="270">
        <v>1</v>
      </c>
      <c r="I1279" s="271"/>
      <c r="J1279" s="267"/>
      <c r="K1279" s="267"/>
      <c r="L1279" s="272"/>
      <c r="M1279" s="273"/>
      <c r="N1279" s="274"/>
      <c r="O1279" s="274"/>
      <c r="P1279" s="274"/>
      <c r="Q1279" s="274"/>
      <c r="R1279" s="274"/>
      <c r="S1279" s="274"/>
      <c r="T1279" s="275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76" t="s">
        <v>260</v>
      </c>
      <c r="AU1279" s="276" t="s">
        <v>86</v>
      </c>
      <c r="AV1279" s="14" t="s">
        <v>86</v>
      </c>
      <c r="AW1279" s="14" t="s">
        <v>31</v>
      </c>
      <c r="AX1279" s="14" t="s">
        <v>76</v>
      </c>
      <c r="AY1279" s="276" t="s">
        <v>251</v>
      </c>
    </row>
    <row r="1280" s="2" customFormat="1" ht="14.4" customHeight="1">
      <c r="A1280" s="39"/>
      <c r="B1280" s="40"/>
      <c r="C1280" s="288" t="s">
        <v>1738</v>
      </c>
      <c r="D1280" s="288" t="s">
        <v>295</v>
      </c>
      <c r="E1280" s="289" t="s">
        <v>1739</v>
      </c>
      <c r="F1280" s="290" t="s">
        <v>1740</v>
      </c>
      <c r="G1280" s="291" t="s">
        <v>369</v>
      </c>
      <c r="H1280" s="292">
        <v>5</v>
      </c>
      <c r="I1280" s="293"/>
      <c r="J1280" s="292">
        <f>ROUND(I1280*H1280,2)</f>
        <v>0</v>
      </c>
      <c r="K1280" s="290" t="s">
        <v>257</v>
      </c>
      <c r="L1280" s="294"/>
      <c r="M1280" s="295" t="s">
        <v>1</v>
      </c>
      <c r="N1280" s="296" t="s">
        <v>41</v>
      </c>
      <c r="O1280" s="92"/>
      <c r="P1280" s="251">
        <f>O1280*H1280</f>
        <v>0</v>
      </c>
      <c r="Q1280" s="251">
        <v>0.012</v>
      </c>
      <c r="R1280" s="251">
        <f>Q1280*H1280</f>
        <v>0.059999999999999998</v>
      </c>
      <c r="S1280" s="251">
        <v>0</v>
      </c>
      <c r="T1280" s="252">
        <f>S1280*H1280</f>
        <v>0</v>
      </c>
      <c r="U1280" s="39"/>
      <c r="V1280" s="39"/>
      <c r="W1280" s="39"/>
      <c r="X1280" s="39"/>
      <c r="Y1280" s="39"/>
      <c r="Z1280" s="39"/>
      <c r="AA1280" s="39"/>
      <c r="AB1280" s="39"/>
      <c r="AC1280" s="39"/>
      <c r="AD1280" s="39"/>
      <c r="AE1280" s="39"/>
      <c r="AR1280" s="253" t="s">
        <v>447</v>
      </c>
      <c r="AT1280" s="253" t="s">
        <v>295</v>
      </c>
      <c r="AU1280" s="253" t="s">
        <v>86</v>
      </c>
      <c r="AY1280" s="18" t="s">
        <v>251</v>
      </c>
      <c r="BE1280" s="254">
        <f>IF(N1280="základní",J1280,0)</f>
        <v>0</v>
      </c>
      <c r="BF1280" s="254">
        <f>IF(N1280="snížená",J1280,0)</f>
        <v>0</v>
      </c>
      <c r="BG1280" s="254">
        <f>IF(N1280="zákl. přenesená",J1280,0)</f>
        <v>0</v>
      </c>
      <c r="BH1280" s="254">
        <f>IF(N1280="sníž. přenesená",J1280,0)</f>
        <v>0</v>
      </c>
      <c r="BI1280" s="254">
        <f>IF(N1280="nulová",J1280,0)</f>
        <v>0</v>
      </c>
      <c r="BJ1280" s="18" t="s">
        <v>84</v>
      </c>
      <c r="BK1280" s="254">
        <f>ROUND(I1280*H1280,2)</f>
        <v>0</v>
      </c>
      <c r="BL1280" s="18" t="s">
        <v>344</v>
      </c>
      <c r="BM1280" s="253" t="s">
        <v>1741</v>
      </c>
    </row>
    <row r="1281" s="2" customFormat="1">
      <c r="A1281" s="39"/>
      <c r="B1281" s="40"/>
      <c r="C1281" s="41"/>
      <c r="D1281" s="257" t="s">
        <v>863</v>
      </c>
      <c r="E1281" s="41"/>
      <c r="F1281" s="308" t="s">
        <v>1397</v>
      </c>
      <c r="G1281" s="41"/>
      <c r="H1281" s="41"/>
      <c r="I1281" s="211"/>
      <c r="J1281" s="41"/>
      <c r="K1281" s="41"/>
      <c r="L1281" s="45"/>
      <c r="M1281" s="309"/>
      <c r="N1281" s="310"/>
      <c r="O1281" s="92"/>
      <c r="P1281" s="92"/>
      <c r="Q1281" s="92"/>
      <c r="R1281" s="92"/>
      <c r="S1281" s="92"/>
      <c r="T1281" s="93"/>
      <c r="U1281" s="39"/>
      <c r="V1281" s="39"/>
      <c r="W1281" s="39"/>
      <c r="X1281" s="39"/>
      <c r="Y1281" s="39"/>
      <c r="Z1281" s="39"/>
      <c r="AA1281" s="39"/>
      <c r="AB1281" s="39"/>
      <c r="AC1281" s="39"/>
      <c r="AD1281" s="39"/>
      <c r="AE1281" s="39"/>
      <c r="AT1281" s="18" t="s">
        <v>863</v>
      </c>
      <c r="AU1281" s="18" t="s">
        <v>86</v>
      </c>
    </row>
    <row r="1282" s="14" customFormat="1">
      <c r="A1282" s="14"/>
      <c r="B1282" s="266"/>
      <c r="C1282" s="267"/>
      <c r="D1282" s="257" t="s">
        <v>260</v>
      </c>
      <c r="E1282" s="268" t="s">
        <v>1</v>
      </c>
      <c r="F1282" s="269" t="s">
        <v>1722</v>
      </c>
      <c r="G1282" s="267"/>
      <c r="H1282" s="270">
        <v>1</v>
      </c>
      <c r="I1282" s="271"/>
      <c r="J1282" s="267"/>
      <c r="K1282" s="267"/>
      <c r="L1282" s="272"/>
      <c r="M1282" s="273"/>
      <c r="N1282" s="274"/>
      <c r="O1282" s="274"/>
      <c r="P1282" s="274"/>
      <c r="Q1282" s="274"/>
      <c r="R1282" s="274"/>
      <c r="S1282" s="274"/>
      <c r="T1282" s="275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76" t="s">
        <v>260</v>
      </c>
      <c r="AU1282" s="276" t="s">
        <v>86</v>
      </c>
      <c r="AV1282" s="14" t="s">
        <v>86</v>
      </c>
      <c r="AW1282" s="14" t="s">
        <v>31</v>
      </c>
      <c r="AX1282" s="14" t="s">
        <v>76</v>
      </c>
      <c r="AY1282" s="276" t="s">
        <v>251</v>
      </c>
    </row>
    <row r="1283" s="14" customFormat="1">
      <c r="A1283" s="14"/>
      <c r="B1283" s="266"/>
      <c r="C1283" s="267"/>
      <c r="D1283" s="257" t="s">
        <v>260</v>
      </c>
      <c r="E1283" s="268" t="s">
        <v>1</v>
      </c>
      <c r="F1283" s="269" t="s">
        <v>1723</v>
      </c>
      <c r="G1283" s="267"/>
      <c r="H1283" s="270">
        <v>3</v>
      </c>
      <c r="I1283" s="271"/>
      <c r="J1283" s="267"/>
      <c r="K1283" s="267"/>
      <c r="L1283" s="272"/>
      <c r="M1283" s="273"/>
      <c r="N1283" s="274"/>
      <c r="O1283" s="274"/>
      <c r="P1283" s="274"/>
      <c r="Q1283" s="274"/>
      <c r="R1283" s="274"/>
      <c r="S1283" s="274"/>
      <c r="T1283" s="275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76" t="s">
        <v>260</v>
      </c>
      <c r="AU1283" s="276" t="s">
        <v>86</v>
      </c>
      <c r="AV1283" s="14" t="s">
        <v>86</v>
      </c>
      <c r="AW1283" s="14" t="s">
        <v>31</v>
      </c>
      <c r="AX1283" s="14" t="s">
        <v>76</v>
      </c>
      <c r="AY1283" s="276" t="s">
        <v>251</v>
      </c>
    </row>
    <row r="1284" s="14" customFormat="1">
      <c r="A1284" s="14"/>
      <c r="B1284" s="266"/>
      <c r="C1284" s="267"/>
      <c r="D1284" s="257" t="s">
        <v>260</v>
      </c>
      <c r="E1284" s="268" t="s">
        <v>1</v>
      </c>
      <c r="F1284" s="269" t="s">
        <v>1712</v>
      </c>
      <c r="G1284" s="267"/>
      <c r="H1284" s="270">
        <v>1</v>
      </c>
      <c r="I1284" s="271"/>
      <c r="J1284" s="267"/>
      <c r="K1284" s="267"/>
      <c r="L1284" s="272"/>
      <c r="M1284" s="273"/>
      <c r="N1284" s="274"/>
      <c r="O1284" s="274"/>
      <c r="P1284" s="274"/>
      <c r="Q1284" s="274"/>
      <c r="R1284" s="274"/>
      <c r="S1284" s="274"/>
      <c r="T1284" s="275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76" t="s">
        <v>260</v>
      </c>
      <c r="AU1284" s="276" t="s">
        <v>86</v>
      </c>
      <c r="AV1284" s="14" t="s">
        <v>86</v>
      </c>
      <c r="AW1284" s="14" t="s">
        <v>31</v>
      </c>
      <c r="AX1284" s="14" t="s">
        <v>76</v>
      </c>
      <c r="AY1284" s="276" t="s">
        <v>251</v>
      </c>
    </row>
    <row r="1285" s="2" customFormat="1" ht="14.4" customHeight="1">
      <c r="A1285" s="39"/>
      <c r="B1285" s="40"/>
      <c r="C1285" s="288" t="s">
        <v>1742</v>
      </c>
      <c r="D1285" s="288" t="s">
        <v>295</v>
      </c>
      <c r="E1285" s="289" t="s">
        <v>1743</v>
      </c>
      <c r="F1285" s="290" t="s">
        <v>1744</v>
      </c>
      <c r="G1285" s="291" t="s">
        <v>369</v>
      </c>
      <c r="H1285" s="292">
        <v>5</v>
      </c>
      <c r="I1285" s="293"/>
      <c r="J1285" s="292">
        <f>ROUND(I1285*H1285,2)</f>
        <v>0</v>
      </c>
      <c r="K1285" s="290" t="s">
        <v>257</v>
      </c>
      <c r="L1285" s="294"/>
      <c r="M1285" s="295" t="s">
        <v>1</v>
      </c>
      <c r="N1285" s="296" t="s">
        <v>41</v>
      </c>
      <c r="O1285" s="92"/>
      <c r="P1285" s="251">
        <f>O1285*H1285</f>
        <v>0</v>
      </c>
      <c r="Q1285" s="251">
        <v>0.00010000000000000001</v>
      </c>
      <c r="R1285" s="251">
        <f>Q1285*H1285</f>
        <v>0.00050000000000000001</v>
      </c>
      <c r="S1285" s="251">
        <v>0</v>
      </c>
      <c r="T1285" s="252">
        <f>S1285*H1285</f>
        <v>0</v>
      </c>
      <c r="U1285" s="39"/>
      <c r="V1285" s="39"/>
      <c r="W1285" s="39"/>
      <c r="X1285" s="39"/>
      <c r="Y1285" s="39"/>
      <c r="Z1285" s="39"/>
      <c r="AA1285" s="39"/>
      <c r="AB1285" s="39"/>
      <c r="AC1285" s="39"/>
      <c r="AD1285" s="39"/>
      <c r="AE1285" s="39"/>
      <c r="AR1285" s="253" t="s">
        <v>447</v>
      </c>
      <c r="AT1285" s="253" t="s">
        <v>295</v>
      </c>
      <c r="AU1285" s="253" t="s">
        <v>86</v>
      </c>
      <c r="AY1285" s="18" t="s">
        <v>251</v>
      </c>
      <c r="BE1285" s="254">
        <f>IF(N1285="základní",J1285,0)</f>
        <v>0</v>
      </c>
      <c r="BF1285" s="254">
        <f>IF(N1285="snížená",J1285,0)</f>
        <v>0</v>
      </c>
      <c r="BG1285" s="254">
        <f>IF(N1285="zákl. přenesená",J1285,0)</f>
        <v>0</v>
      </c>
      <c r="BH1285" s="254">
        <f>IF(N1285="sníž. přenesená",J1285,0)</f>
        <v>0</v>
      </c>
      <c r="BI1285" s="254">
        <f>IF(N1285="nulová",J1285,0)</f>
        <v>0</v>
      </c>
      <c r="BJ1285" s="18" t="s">
        <v>84</v>
      </c>
      <c r="BK1285" s="254">
        <f>ROUND(I1285*H1285,2)</f>
        <v>0</v>
      </c>
      <c r="BL1285" s="18" t="s">
        <v>344</v>
      </c>
      <c r="BM1285" s="253" t="s">
        <v>1745</v>
      </c>
    </row>
    <row r="1286" s="2" customFormat="1">
      <c r="A1286" s="39"/>
      <c r="B1286" s="40"/>
      <c r="C1286" s="41"/>
      <c r="D1286" s="257" t="s">
        <v>863</v>
      </c>
      <c r="E1286" s="41"/>
      <c r="F1286" s="308" t="s">
        <v>1397</v>
      </c>
      <c r="G1286" s="41"/>
      <c r="H1286" s="41"/>
      <c r="I1286" s="211"/>
      <c r="J1286" s="41"/>
      <c r="K1286" s="41"/>
      <c r="L1286" s="45"/>
      <c r="M1286" s="309"/>
      <c r="N1286" s="310"/>
      <c r="O1286" s="92"/>
      <c r="P1286" s="92"/>
      <c r="Q1286" s="92"/>
      <c r="R1286" s="92"/>
      <c r="S1286" s="92"/>
      <c r="T1286" s="93"/>
      <c r="U1286" s="39"/>
      <c r="V1286" s="39"/>
      <c r="W1286" s="39"/>
      <c r="X1286" s="39"/>
      <c r="Y1286" s="39"/>
      <c r="Z1286" s="39"/>
      <c r="AA1286" s="39"/>
      <c r="AB1286" s="39"/>
      <c r="AC1286" s="39"/>
      <c r="AD1286" s="39"/>
      <c r="AE1286" s="39"/>
      <c r="AT1286" s="18" t="s">
        <v>863</v>
      </c>
      <c r="AU1286" s="18" t="s">
        <v>86</v>
      </c>
    </row>
    <row r="1287" s="14" customFormat="1">
      <c r="A1287" s="14"/>
      <c r="B1287" s="266"/>
      <c r="C1287" s="267"/>
      <c r="D1287" s="257" t="s">
        <v>260</v>
      </c>
      <c r="E1287" s="268" t="s">
        <v>1</v>
      </c>
      <c r="F1287" s="269" t="s">
        <v>1722</v>
      </c>
      <c r="G1287" s="267"/>
      <c r="H1287" s="270">
        <v>1</v>
      </c>
      <c r="I1287" s="271"/>
      <c r="J1287" s="267"/>
      <c r="K1287" s="267"/>
      <c r="L1287" s="272"/>
      <c r="M1287" s="273"/>
      <c r="N1287" s="274"/>
      <c r="O1287" s="274"/>
      <c r="P1287" s="274"/>
      <c r="Q1287" s="274"/>
      <c r="R1287" s="274"/>
      <c r="S1287" s="274"/>
      <c r="T1287" s="275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76" t="s">
        <v>260</v>
      </c>
      <c r="AU1287" s="276" t="s">
        <v>86</v>
      </c>
      <c r="AV1287" s="14" t="s">
        <v>86</v>
      </c>
      <c r="AW1287" s="14" t="s">
        <v>31</v>
      </c>
      <c r="AX1287" s="14" t="s">
        <v>76</v>
      </c>
      <c r="AY1287" s="276" t="s">
        <v>251</v>
      </c>
    </row>
    <row r="1288" s="14" customFormat="1">
      <c r="A1288" s="14"/>
      <c r="B1288" s="266"/>
      <c r="C1288" s="267"/>
      <c r="D1288" s="257" t="s">
        <v>260</v>
      </c>
      <c r="E1288" s="268" t="s">
        <v>1</v>
      </c>
      <c r="F1288" s="269" t="s">
        <v>1723</v>
      </c>
      <c r="G1288" s="267"/>
      <c r="H1288" s="270">
        <v>3</v>
      </c>
      <c r="I1288" s="271"/>
      <c r="J1288" s="267"/>
      <c r="K1288" s="267"/>
      <c r="L1288" s="272"/>
      <c r="M1288" s="273"/>
      <c r="N1288" s="274"/>
      <c r="O1288" s="274"/>
      <c r="P1288" s="274"/>
      <c r="Q1288" s="274"/>
      <c r="R1288" s="274"/>
      <c r="S1288" s="274"/>
      <c r="T1288" s="275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76" t="s">
        <v>260</v>
      </c>
      <c r="AU1288" s="276" t="s">
        <v>86</v>
      </c>
      <c r="AV1288" s="14" t="s">
        <v>86</v>
      </c>
      <c r="AW1288" s="14" t="s">
        <v>31</v>
      </c>
      <c r="AX1288" s="14" t="s">
        <v>76</v>
      </c>
      <c r="AY1288" s="276" t="s">
        <v>251</v>
      </c>
    </row>
    <row r="1289" s="14" customFormat="1">
      <c r="A1289" s="14"/>
      <c r="B1289" s="266"/>
      <c r="C1289" s="267"/>
      <c r="D1289" s="257" t="s">
        <v>260</v>
      </c>
      <c r="E1289" s="268" t="s">
        <v>1</v>
      </c>
      <c r="F1289" s="269" t="s">
        <v>1712</v>
      </c>
      <c r="G1289" s="267"/>
      <c r="H1289" s="270">
        <v>1</v>
      </c>
      <c r="I1289" s="271"/>
      <c r="J1289" s="267"/>
      <c r="K1289" s="267"/>
      <c r="L1289" s="272"/>
      <c r="M1289" s="273"/>
      <c r="N1289" s="274"/>
      <c r="O1289" s="274"/>
      <c r="P1289" s="274"/>
      <c r="Q1289" s="274"/>
      <c r="R1289" s="274"/>
      <c r="S1289" s="274"/>
      <c r="T1289" s="275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76" t="s">
        <v>260</v>
      </c>
      <c r="AU1289" s="276" t="s">
        <v>86</v>
      </c>
      <c r="AV1289" s="14" t="s">
        <v>86</v>
      </c>
      <c r="AW1289" s="14" t="s">
        <v>31</v>
      </c>
      <c r="AX1289" s="14" t="s">
        <v>76</v>
      </c>
      <c r="AY1289" s="276" t="s">
        <v>251</v>
      </c>
    </row>
    <row r="1290" s="2" customFormat="1" ht="14.4" customHeight="1">
      <c r="A1290" s="39"/>
      <c r="B1290" s="40"/>
      <c r="C1290" s="243" t="s">
        <v>1746</v>
      </c>
      <c r="D1290" s="243" t="s">
        <v>253</v>
      </c>
      <c r="E1290" s="244" t="s">
        <v>1747</v>
      </c>
      <c r="F1290" s="245" t="s">
        <v>1748</v>
      </c>
      <c r="G1290" s="246" t="s">
        <v>369</v>
      </c>
      <c r="H1290" s="247">
        <v>2</v>
      </c>
      <c r="I1290" s="248"/>
      <c r="J1290" s="247">
        <f>ROUND(I1290*H1290,2)</f>
        <v>0</v>
      </c>
      <c r="K1290" s="245" t="s">
        <v>257</v>
      </c>
      <c r="L1290" s="45"/>
      <c r="M1290" s="249" t="s">
        <v>1</v>
      </c>
      <c r="N1290" s="250" t="s">
        <v>41</v>
      </c>
      <c r="O1290" s="92"/>
      <c r="P1290" s="251">
        <f>O1290*H1290</f>
        <v>0</v>
      </c>
      <c r="Q1290" s="251">
        <v>0</v>
      </c>
      <c r="R1290" s="251">
        <f>Q1290*H1290</f>
        <v>0</v>
      </c>
      <c r="S1290" s="251">
        <v>0</v>
      </c>
      <c r="T1290" s="252">
        <f>S1290*H1290</f>
        <v>0</v>
      </c>
      <c r="U1290" s="39"/>
      <c r="V1290" s="39"/>
      <c r="W1290" s="39"/>
      <c r="X1290" s="39"/>
      <c r="Y1290" s="39"/>
      <c r="Z1290" s="39"/>
      <c r="AA1290" s="39"/>
      <c r="AB1290" s="39"/>
      <c r="AC1290" s="39"/>
      <c r="AD1290" s="39"/>
      <c r="AE1290" s="39"/>
      <c r="AR1290" s="253" t="s">
        <v>344</v>
      </c>
      <c r="AT1290" s="253" t="s">
        <v>253</v>
      </c>
      <c r="AU1290" s="253" t="s">
        <v>86</v>
      </c>
      <c r="AY1290" s="18" t="s">
        <v>251</v>
      </c>
      <c r="BE1290" s="254">
        <f>IF(N1290="základní",J1290,0)</f>
        <v>0</v>
      </c>
      <c r="BF1290" s="254">
        <f>IF(N1290="snížená",J1290,0)</f>
        <v>0</v>
      </c>
      <c r="BG1290" s="254">
        <f>IF(N1290="zákl. přenesená",J1290,0)</f>
        <v>0</v>
      </c>
      <c r="BH1290" s="254">
        <f>IF(N1290="sníž. přenesená",J1290,0)</f>
        <v>0</v>
      </c>
      <c r="BI1290" s="254">
        <f>IF(N1290="nulová",J1290,0)</f>
        <v>0</v>
      </c>
      <c r="BJ1290" s="18" t="s">
        <v>84</v>
      </c>
      <c r="BK1290" s="254">
        <f>ROUND(I1290*H1290,2)</f>
        <v>0</v>
      </c>
      <c r="BL1290" s="18" t="s">
        <v>344</v>
      </c>
      <c r="BM1290" s="253" t="s">
        <v>1749</v>
      </c>
    </row>
    <row r="1291" s="13" customFormat="1">
      <c r="A1291" s="13"/>
      <c r="B1291" s="255"/>
      <c r="C1291" s="256"/>
      <c r="D1291" s="257" t="s">
        <v>260</v>
      </c>
      <c r="E1291" s="258" t="s">
        <v>1</v>
      </c>
      <c r="F1291" s="259" t="s">
        <v>1606</v>
      </c>
      <c r="G1291" s="256"/>
      <c r="H1291" s="258" t="s">
        <v>1</v>
      </c>
      <c r="I1291" s="260"/>
      <c r="J1291" s="256"/>
      <c r="K1291" s="256"/>
      <c r="L1291" s="261"/>
      <c r="M1291" s="262"/>
      <c r="N1291" s="263"/>
      <c r="O1291" s="263"/>
      <c r="P1291" s="263"/>
      <c r="Q1291" s="263"/>
      <c r="R1291" s="263"/>
      <c r="S1291" s="263"/>
      <c r="T1291" s="264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65" t="s">
        <v>260</v>
      </c>
      <c r="AU1291" s="265" t="s">
        <v>86</v>
      </c>
      <c r="AV1291" s="13" t="s">
        <v>84</v>
      </c>
      <c r="AW1291" s="13" t="s">
        <v>31</v>
      </c>
      <c r="AX1291" s="13" t="s">
        <v>76</v>
      </c>
      <c r="AY1291" s="265" t="s">
        <v>251</v>
      </c>
    </row>
    <row r="1292" s="14" customFormat="1">
      <c r="A1292" s="14"/>
      <c r="B1292" s="266"/>
      <c r="C1292" s="267"/>
      <c r="D1292" s="257" t="s">
        <v>260</v>
      </c>
      <c r="E1292" s="268" t="s">
        <v>1</v>
      </c>
      <c r="F1292" s="269" t="s">
        <v>1607</v>
      </c>
      <c r="G1292" s="267"/>
      <c r="H1292" s="270">
        <v>2</v>
      </c>
      <c r="I1292" s="271"/>
      <c r="J1292" s="267"/>
      <c r="K1292" s="267"/>
      <c r="L1292" s="272"/>
      <c r="M1292" s="273"/>
      <c r="N1292" s="274"/>
      <c r="O1292" s="274"/>
      <c r="P1292" s="274"/>
      <c r="Q1292" s="274"/>
      <c r="R1292" s="274"/>
      <c r="S1292" s="274"/>
      <c r="T1292" s="275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76" t="s">
        <v>260</v>
      </c>
      <c r="AU1292" s="276" t="s">
        <v>86</v>
      </c>
      <c r="AV1292" s="14" t="s">
        <v>86</v>
      </c>
      <c r="AW1292" s="14" t="s">
        <v>31</v>
      </c>
      <c r="AX1292" s="14" t="s">
        <v>76</v>
      </c>
      <c r="AY1292" s="276" t="s">
        <v>251</v>
      </c>
    </row>
    <row r="1293" s="2" customFormat="1" ht="14.4" customHeight="1">
      <c r="A1293" s="39"/>
      <c r="B1293" s="40"/>
      <c r="C1293" s="288" t="s">
        <v>1750</v>
      </c>
      <c r="D1293" s="288" t="s">
        <v>295</v>
      </c>
      <c r="E1293" s="289" t="s">
        <v>1751</v>
      </c>
      <c r="F1293" s="290" t="s">
        <v>1752</v>
      </c>
      <c r="G1293" s="291" t="s">
        <v>369</v>
      </c>
      <c r="H1293" s="292">
        <v>2</v>
      </c>
      <c r="I1293" s="293"/>
      <c r="J1293" s="292">
        <f>ROUND(I1293*H1293,2)</f>
        <v>0</v>
      </c>
      <c r="K1293" s="290" t="s">
        <v>257</v>
      </c>
      <c r="L1293" s="294"/>
      <c r="M1293" s="295" t="s">
        <v>1</v>
      </c>
      <c r="N1293" s="296" t="s">
        <v>41</v>
      </c>
      <c r="O1293" s="92"/>
      <c r="P1293" s="251">
        <f>O1293*H1293</f>
        <v>0</v>
      </c>
      <c r="Q1293" s="251">
        <v>0.00021000000000000001</v>
      </c>
      <c r="R1293" s="251">
        <f>Q1293*H1293</f>
        <v>0.00042000000000000002</v>
      </c>
      <c r="S1293" s="251">
        <v>0</v>
      </c>
      <c r="T1293" s="252">
        <f>S1293*H1293</f>
        <v>0</v>
      </c>
      <c r="U1293" s="39"/>
      <c r="V1293" s="39"/>
      <c r="W1293" s="39"/>
      <c r="X1293" s="39"/>
      <c r="Y1293" s="39"/>
      <c r="Z1293" s="39"/>
      <c r="AA1293" s="39"/>
      <c r="AB1293" s="39"/>
      <c r="AC1293" s="39"/>
      <c r="AD1293" s="39"/>
      <c r="AE1293" s="39"/>
      <c r="AR1293" s="253" t="s">
        <v>447</v>
      </c>
      <c r="AT1293" s="253" t="s">
        <v>295</v>
      </c>
      <c r="AU1293" s="253" t="s">
        <v>86</v>
      </c>
      <c r="AY1293" s="18" t="s">
        <v>251</v>
      </c>
      <c r="BE1293" s="254">
        <f>IF(N1293="základní",J1293,0)</f>
        <v>0</v>
      </c>
      <c r="BF1293" s="254">
        <f>IF(N1293="snížená",J1293,0)</f>
        <v>0</v>
      </c>
      <c r="BG1293" s="254">
        <f>IF(N1293="zákl. přenesená",J1293,0)</f>
        <v>0</v>
      </c>
      <c r="BH1293" s="254">
        <f>IF(N1293="sníž. přenesená",J1293,0)</f>
        <v>0</v>
      </c>
      <c r="BI1293" s="254">
        <f>IF(N1293="nulová",J1293,0)</f>
        <v>0</v>
      </c>
      <c r="BJ1293" s="18" t="s">
        <v>84</v>
      </c>
      <c r="BK1293" s="254">
        <f>ROUND(I1293*H1293,2)</f>
        <v>0</v>
      </c>
      <c r="BL1293" s="18" t="s">
        <v>344</v>
      </c>
      <c r="BM1293" s="253" t="s">
        <v>1753</v>
      </c>
    </row>
    <row r="1294" s="2" customFormat="1" ht="14.4" customHeight="1">
      <c r="A1294" s="39"/>
      <c r="B1294" s="40"/>
      <c r="C1294" s="243" t="s">
        <v>1754</v>
      </c>
      <c r="D1294" s="243" t="s">
        <v>253</v>
      </c>
      <c r="E1294" s="244" t="s">
        <v>1755</v>
      </c>
      <c r="F1294" s="245" t="s">
        <v>1756</v>
      </c>
      <c r="G1294" s="246" t="s">
        <v>149</v>
      </c>
      <c r="H1294" s="247">
        <v>1.44</v>
      </c>
      <c r="I1294" s="248"/>
      <c r="J1294" s="247">
        <f>ROUND(I1294*H1294,2)</f>
        <v>0</v>
      </c>
      <c r="K1294" s="245" t="s">
        <v>257</v>
      </c>
      <c r="L1294" s="45"/>
      <c r="M1294" s="249" t="s">
        <v>1</v>
      </c>
      <c r="N1294" s="250" t="s">
        <v>41</v>
      </c>
      <c r="O1294" s="92"/>
      <c r="P1294" s="251">
        <f>O1294*H1294</f>
        <v>0</v>
      </c>
      <c r="Q1294" s="251">
        <v>0.00038000000000000002</v>
      </c>
      <c r="R1294" s="251">
        <f>Q1294*H1294</f>
        <v>0.00054719999999999997</v>
      </c>
      <c r="S1294" s="251">
        <v>0</v>
      </c>
      <c r="T1294" s="252">
        <f>S1294*H1294</f>
        <v>0</v>
      </c>
      <c r="U1294" s="39"/>
      <c r="V1294" s="39"/>
      <c r="W1294" s="39"/>
      <c r="X1294" s="39"/>
      <c r="Y1294" s="39"/>
      <c r="Z1294" s="39"/>
      <c r="AA1294" s="39"/>
      <c r="AB1294" s="39"/>
      <c r="AC1294" s="39"/>
      <c r="AD1294" s="39"/>
      <c r="AE1294" s="39"/>
      <c r="AR1294" s="253" t="s">
        <v>344</v>
      </c>
      <c r="AT1294" s="253" t="s">
        <v>253</v>
      </c>
      <c r="AU1294" s="253" t="s">
        <v>86</v>
      </c>
      <c r="AY1294" s="18" t="s">
        <v>251</v>
      </c>
      <c r="BE1294" s="254">
        <f>IF(N1294="základní",J1294,0)</f>
        <v>0</v>
      </c>
      <c r="BF1294" s="254">
        <f>IF(N1294="snížená",J1294,0)</f>
        <v>0</v>
      </c>
      <c r="BG1294" s="254">
        <f>IF(N1294="zákl. přenesená",J1294,0)</f>
        <v>0</v>
      </c>
      <c r="BH1294" s="254">
        <f>IF(N1294="sníž. přenesená",J1294,0)</f>
        <v>0</v>
      </c>
      <c r="BI1294" s="254">
        <f>IF(N1294="nulová",J1294,0)</f>
        <v>0</v>
      </c>
      <c r="BJ1294" s="18" t="s">
        <v>84</v>
      </c>
      <c r="BK1294" s="254">
        <f>ROUND(I1294*H1294,2)</f>
        <v>0</v>
      </c>
      <c r="BL1294" s="18" t="s">
        <v>344</v>
      </c>
      <c r="BM1294" s="253" t="s">
        <v>1757</v>
      </c>
    </row>
    <row r="1295" s="13" customFormat="1">
      <c r="A1295" s="13"/>
      <c r="B1295" s="255"/>
      <c r="C1295" s="256"/>
      <c r="D1295" s="257" t="s">
        <v>260</v>
      </c>
      <c r="E1295" s="258" t="s">
        <v>1</v>
      </c>
      <c r="F1295" s="259" t="s">
        <v>1758</v>
      </c>
      <c r="G1295" s="256"/>
      <c r="H1295" s="258" t="s">
        <v>1</v>
      </c>
      <c r="I1295" s="260"/>
      <c r="J1295" s="256"/>
      <c r="K1295" s="256"/>
      <c r="L1295" s="261"/>
      <c r="M1295" s="262"/>
      <c r="N1295" s="263"/>
      <c r="O1295" s="263"/>
      <c r="P1295" s="263"/>
      <c r="Q1295" s="263"/>
      <c r="R1295" s="263"/>
      <c r="S1295" s="263"/>
      <c r="T1295" s="264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65" t="s">
        <v>260</v>
      </c>
      <c r="AU1295" s="265" t="s">
        <v>86</v>
      </c>
      <c r="AV1295" s="13" t="s">
        <v>84</v>
      </c>
      <c r="AW1295" s="13" t="s">
        <v>31</v>
      </c>
      <c r="AX1295" s="13" t="s">
        <v>76</v>
      </c>
      <c r="AY1295" s="265" t="s">
        <v>251</v>
      </c>
    </row>
    <row r="1296" s="14" customFormat="1">
      <c r="A1296" s="14"/>
      <c r="B1296" s="266"/>
      <c r="C1296" s="267"/>
      <c r="D1296" s="257" t="s">
        <v>260</v>
      </c>
      <c r="E1296" s="268" t="s">
        <v>1</v>
      </c>
      <c r="F1296" s="269" t="s">
        <v>1666</v>
      </c>
      <c r="G1296" s="267"/>
      <c r="H1296" s="270">
        <v>1.44</v>
      </c>
      <c r="I1296" s="271"/>
      <c r="J1296" s="267"/>
      <c r="K1296" s="267"/>
      <c r="L1296" s="272"/>
      <c r="M1296" s="273"/>
      <c r="N1296" s="274"/>
      <c r="O1296" s="274"/>
      <c r="P1296" s="274"/>
      <c r="Q1296" s="274"/>
      <c r="R1296" s="274"/>
      <c r="S1296" s="274"/>
      <c r="T1296" s="275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76" t="s">
        <v>260</v>
      </c>
      <c r="AU1296" s="276" t="s">
        <v>86</v>
      </c>
      <c r="AV1296" s="14" t="s">
        <v>86</v>
      </c>
      <c r="AW1296" s="14" t="s">
        <v>31</v>
      </c>
      <c r="AX1296" s="14" t="s">
        <v>76</v>
      </c>
      <c r="AY1296" s="276" t="s">
        <v>251</v>
      </c>
    </row>
    <row r="1297" s="15" customFormat="1">
      <c r="A1297" s="15"/>
      <c r="B1297" s="277"/>
      <c r="C1297" s="278"/>
      <c r="D1297" s="257" t="s">
        <v>260</v>
      </c>
      <c r="E1297" s="279" t="s">
        <v>1</v>
      </c>
      <c r="F1297" s="280" t="s">
        <v>264</v>
      </c>
      <c r="G1297" s="278"/>
      <c r="H1297" s="281">
        <v>1.44</v>
      </c>
      <c r="I1297" s="282"/>
      <c r="J1297" s="278"/>
      <c r="K1297" s="278"/>
      <c r="L1297" s="283"/>
      <c r="M1297" s="284"/>
      <c r="N1297" s="285"/>
      <c r="O1297" s="285"/>
      <c r="P1297" s="285"/>
      <c r="Q1297" s="285"/>
      <c r="R1297" s="285"/>
      <c r="S1297" s="285"/>
      <c r="T1297" s="286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T1297" s="287" t="s">
        <v>260</v>
      </c>
      <c r="AU1297" s="287" t="s">
        <v>86</v>
      </c>
      <c r="AV1297" s="15" t="s">
        <v>258</v>
      </c>
      <c r="AW1297" s="15" t="s">
        <v>31</v>
      </c>
      <c r="AX1297" s="15" t="s">
        <v>84</v>
      </c>
      <c r="AY1297" s="287" t="s">
        <v>251</v>
      </c>
    </row>
    <row r="1298" s="2" customFormat="1" ht="14.4" customHeight="1">
      <c r="A1298" s="39"/>
      <c r="B1298" s="40"/>
      <c r="C1298" s="243" t="s">
        <v>1759</v>
      </c>
      <c r="D1298" s="243" t="s">
        <v>253</v>
      </c>
      <c r="E1298" s="244" t="s">
        <v>1760</v>
      </c>
      <c r="F1298" s="245" t="s">
        <v>1761</v>
      </c>
      <c r="G1298" s="246" t="s">
        <v>1121</v>
      </c>
      <c r="H1298" s="247">
        <v>80.489999999999995</v>
      </c>
      <c r="I1298" s="248"/>
      <c r="J1298" s="247">
        <f>ROUND(I1298*H1298,2)</f>
        <v>0</v>
      </c>
      <c r="K1298" s="245" t="s">
        <v>257</v>
      </c>
      <c r="L1298" s="45"/>
      <c r="M1298" s="249" t="s">
        <v>1</v>
      </c>
      <c r="N1298" s="250" t="s">
        <v>41</v>
      </c>
      <c r="O1298" s="92"/>
      <c r="P1298" s="251">
        <f>O1298*H1298</f>
        <v>0</v>
      </c>
      <c r="Q1298" s="251">
        <v>5.0000000000000002E-05</v>
      </c>
      <c r="R1298" s="251">
        <f>Q1298*H1298</f>
        <v>0.0040245000000000003</v>
      </c>
      <c r="S1298" s="251">
        <v>0</v>
      </c>
      <c r="T1298" s="252">
        <f>S1298*H1298</f>
        <v>0</v>
      </c>
      <c r="U1298" s="39"/>
      <c r="V1298" s="39"/>
      <c r="W1298" s="39"/>
      <c r="X1298" s="39"/>
      <c r="Y1298" s="39"/>
      <c r="Z1298" s="39"/>
      <c r="AA1298" s="39"/>
      <c r="AB1298" s="39"/>
      <c r="AC1298" s="39"/>
      <c r="AD1298" s="39"/>
      <c r="AE1298" s="39"/>
      <c r="AR1298" s="253" t="s">
        <v>344</v>
      </c>
      <c r="AT1298" s="253" t="s">
        <v>253</v>
      </c>
      <c r="AU1298" s="253" t="s">
        <v>86</v>
      </c>
      <c r="AY1298" s="18" t="s">
        <v>251</v>
      </c>
      <c r="BE1298" s="254">
        <f>IF(N1298="základní",J1298,0)</f>
        <v>0</v>
      </c>
      <c r="BF1298" s="254">
        <f>IF(N1298="snížená",J1298,0)</f>
        <v>0</v>
      </c>
      <c r="BG1298" s="254">
        <f>IF(N1298="zákl. přenesená",J1298,0)</f>
        <v>0</v>
      </c>
      <c r="BH1298" s="254">
        <f>IF(N1298="sníž. přenesená",J1298,0)</f>
        <v>0</v>
      </c>
      <c r="BI1298" s="254">
        <f>IF(N1298="nulová",J1298,0)</f>
        <v>0</v>
      </c>
      <c r="BJ1298" s="18" t="s">
        <v>84</v>
      </c>
      <c r="BK1298" s="254">
        <f>ROUND(I1298*H1298,2)</f>
        <v>0</v>
      </c>
      <c r="BL1298" s="18" t="s">
        <v>344</v>
      </c>
      <c r="BM1298" s="253" t="s">
        <v>1762</v>
      </c>
    </row>
    <row r="1299" s="13" customFormat="1">
      <c r="A1299" s="13"/>
      <c r="B1299" s="255"/>
      <c r="C1299" s="256"/>
      <c r="D1299" s="257" t="s">
        <v>260</v>
      </c>
      <c r="E1299" s="258" t="s">
        <v>1</v>
      </c>
      <c r="F1299" s="259" t="s">
        <v>1606</v>
      </c>
      <c r="G1299" s="256"/>
      <c r="H1299" s="258" t="s">
        <v>1</v>
      </c>
      <c r="I1299" s="260"/>
      <c r="J1299" s="256"/>
      <c r="K1299" s="256"/>
      <c r="L1299" s="261"/>
      <c r="M1299" s="262"/>
      <c r="N1299" s="263"/>
      <c r="O1299" s="263"/>
      <c r="P1299" s="263"/>
      <c r="Q1299" s="263"/>
      <c r="R1299" s="263"/>
      <c r="S1299" s="263"/>
      <c r="T1299" s="264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65" t="s">
        <v>260</v>
      </c>
      <c r="AU1299" s="265" t="s">
        <v>86</v>
      </c>
      <c r="AV1299" s="13" t="s">
        <v>84</v>
      </c>
      <c r="AW1299" s="13" t="s">
        <v>31</v>
      </c>
      <c r="AX1299" s="13" t="s">
        <v>76</v>
      </c>
      <c r="AY1299" s="265" t="s">
        <v>251</v>
      </c>
    </row>
    <row r="1300" s="13" customFormat="1">
      <c r="A1300" s="13"/>
      <c r="B1300" s="255"/>
      <c r="C1300" s="256"/>
      <c r="D1300" s="257" t="s">
        <v>260</v>
      </c>
      <c r="E1300" s="258" t="s">
        <v>1</v>
      </c>
      <c r="F1300" s="259" t="s">
        <v>1763</v>
      </c>
      <c r="G1300" s="256"/>
      <c r="H1300" s="258" t="s">
        <v>1</v>
      </c>
      <c r="I1300" s="260"/>
      <c r="J1300" s="256"/>
      <c r="K1300" s="256"/>
      <c r="L1300" s="261"/>
      <c r="M1300" s="262"/>
      <c r="N1300" s="263"/>
      <c r="O1300" s="263"/>
      <c r="P1300" s="263"/>
      <c r="Q1300" s="263"/>
      <c r="R1300" s="263"/>
      <c r="S1300" s="263"/>
      <c r="T1300" s="264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65" t="s">
        <v>260</v>
      </c>
      <c r="AU1300" s="265" t="s">
        <v>86</v>
      </c>
      <c r="AV1300" s="13" t="s">
        <v>84</v>
      </c>
      <c r="AW1300" s="13" t="s">
        <v>31</v>
      </c>
      <c r="AX1300" s="13" t="s">
        <v>76</v>
      </c>
      <c r="AY1300" s="265" t="s">
        <v>251</v>
      </c>
    </row>
    <row r="1301" s="14" customFormat="1">
      <c r="A1301" s="14"/>
      <c r="B1301" s="266"/>
      <c r="C1301" s="267"/>
      <c r="D1301" s="257" t="s">
        <v>260</v>
      </c>
      <c r="E1301" s="268" t="s">
        <v>1</v>
      </c>
      <c r="F1301" s="269" t="s">
        <v>1764</v>
      </c>
      <c r="G1301" s="267"/>
      <c r="H1301" s="270">
        <v>59.5</v>
      </c>
      <c r="I1301" s="271"/>
      <c r="J1301" s="267"/>
      <c r="K1301" s="267"/>
      <c r="L1301" s="272"/>
      <c r="M1301" s="273"/>
      <c r="N1301" s="274"/>
      <c r="O1301" s="274"/>
      <c r="P1301" s="274"/>
      <c r="Q1301" s="274"/>
      <c r="R1301" s="274"/>
      <c r="S1301" s="274"/>
      <c r="T1301" s="275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76" t="s">
        <v>260</v>
      </c>
      <c r="AU1301" s="276" t="s">
        <v>86</v>
      </c>
      <c r="AV1301" s="14" t="s">
        <v>86</v>
      </c>
      <c r="AW1301" s="14" t="s">
        <v>31</v>
      </c>
      <c r="AX1301" s="14" t="s">
        <v>76</v>
      </c>
      <c r="AY1301" s="276" t="s">
        <v>251</v>
      </c>
    </row>
    <row r="1302" s="14" customFormat="1">
      <c r="A1302" s="14"/>
      <c r="B1302" s="266"/>
      <c r="C1302" s="267"/>
      <c r="D1302" s="257" t="s">
        <v>260</v>
      </c>
      <c r="E1302" s="268" t="s">
        <v>1</v>
      </c>
      <c r="F1302" s="269" t="s">
        <v>1765</v>
      </c>
      <c r="G1302" s="267"/>
      <c r="H1302" s="270">
        <v>11.880000000000001</v>
      </c>
      <c r="I1302" s="271"/>
      <c r="J1302" s="267"/>
      <c r="K1302" s="267"/>
      <c r="L1302" s="272"/>
      <c r="M1302" s="273"/>
      <c r="N1302" s="274"/>
      <c r="O1302" s="274"/>
      <c r="P1302" s="274"/>
      <c r="Q1302" s="274"/>
      <c r="R1302" s="274"/>
      <c r="S1302" s="274"/>
      <c r="T1302" s="275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76" t="s">
        <v>260</v>
      </c>
      <c r="AU1302" s="276" t="s">
        <v>86</v>
      </c>
      <c r="AV1302" s="14" t="s">
        <v>86</v>
      </c>
      <c r="AW1302" s="14" t="s">
        <v>31</v>
      </c>
      <c r="AX1302" s="14" t="s">
        <v>76</v>
      </c>
      <c r="AY1302" s="276" t="s">
        <v>251</v>
      </c>
    </row>
    <row r="1303" s="14" customFormat="1">
      <c r="A1303" s="14"/>
      <c r="B1303" s="266"/>
      <c r="C1303" s="267"/>
      <c r="D1303" s="257" t="s">
        <v>260</v>
      </c>
      <c r="E1303" s="268" t="s">
        <v>1</v>
      </c>
      <c r="F1303" s="269" t="s">
        <v>1766</v>
      </c>
      <c r="G1303" s="267"/>
      <c r="H1303" s="270">
        <v>9.1099999999999994</v>
      </c>
      <c r="I1303" s="271"/>
      <c r="J1303" s="267"/>
      <c r="K1303" s="267"/>
      <c r="L1303" s="272"/>
      <c r="M1303" s="273"/>
      <c r="N1303" s="274"/>
      <c r="O1303" s="274"/>
      <c r="P1303" s="274"/>
      <c r="Q1303" s="274"/>
      <c r="R1303" s="274"/>
      <c r="S1303" s="274"/>
      <c r="T1303" s="275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76" t="s">
        <v>260</v>
      </c>
      <c r="AU1303" s="276" t="s">
        <v>86</v>
      </c>
      <c r="AV1303" s="14" t="s">
        <v>86</v>
      </c>
      <c r="AW1303" s="14" t="s">
        <v>31</v>
      </c>
      <c r="AX1303" s="14" t="s">
        <v>76</v>
      </c>
      <c r="AY1303" s="276" t="s">
        <v>251</v>
      </c>
    </row>
    <row r="1304" s="2" customFormat="1" ht="14.4" customHeight="1">
      <c r="A1304" s="39"/>
      <c r="B1304" s="40"/>
      <c r="C1304" s="288" t="s">
        <v>1767</v>
      </c>
      <c r="D1304" s="288" t="s">
        <v>295</v>
      </c>
      <c r="E1304" s="289" t="s">
        <v>1768</v>
      </c>
      <c r="F1304" s="290" t="s">
        <v>1769</v>
      </c>
      <c r="G1304" s="291" t="s">
        <v>1121</v>
      </c>
      <c r="H1304" s="292">
        <v>86.930000000000007</v>
      </c>
      <c r="I1304" s="293"/>
      <c r="J1304" s="292">
        <f>ROUND(I1304*H1304,2)</f>
        <v>0</v>
      </c>
      <c r="K1304" s="290" t="s">
        <v>1</v>
      </c>
      <c r="L1304" s="294"/>
      <c r="M1304" s="295" t="s">
        <v>1</v>
      </c>
      <c r="N1304" s="296" t="s">
        <v>41</v>
      </c>
      <c r="O1304" s="92"/>
      <c r="P1304" s="251">
        <f>O1304*H1304</f>
        <v>0</v>
      </c>
      <c r="Q1304" s="251">
        <v>0.001</v>
      </c>
      <c r="R1304" s="251">
        <f>Q1304*H1304</f>
        <v>0.086930000000000007</v>
      </c>
      <c r="S1304" s="251">
        <v>0</v>
      </c>
      <c r="T1304" s="252">
        <f>S1304*H1304</f>
        <v>0</v>
      </c>
      <c r="U1304" s="39"/>
      <c r="V1304" s="39"/>
      <c r="W1304" s="39"/>
      <c r="X1304" s="39"/>
      <c r="Y1304" s="39"/>
      <c r="Z1304" s="39"/>
      <c r="AA1304" s="39"/>
      <c r="AB1304" s="39"/>
      <c r="AC1304" s="39"/>
      <c r="AD1304" s="39"/>
      <c r="AE1304" s="39"/>
      <c r="AR1304" s="253" t="s">
        <v>447</v>
      </c>
      <c r="AT1304" s="253" t="s">
        <v>295</v>
      </c>
      <c r="AU1304" s="253" t="s">
        <v>86</v>
      </c>
      <c r="AY1304" s="18" t="s">
        <v>251</v>
      </c>
      <c r="BE1304" s="254">
        <f>IF(N1304="základní",J1304,0)</f>
        <v>0</v>
      </c>
      <c r="BF1304" s="254">
        <f>IF(N1304="snížená",J1304,0)</f>
        <v>0</v>
      </c>
      <c r="BG1304" s="254">
        <f>IF(N1304="zákl. přenesená",J1304,0)</f>
        <v>0</v>
      </c>
      <c r="BH1304" s="254">
        <f>IF(N1304="sníž. přenesená",J1304,0)</f>
        <v>0</v>
      </c>
      <c r="BI1304" s="254">
        <f>IF(N1304="nulová",J1304,0)</f>
        <v>0</v>
      </c>
      <c r="BJ1304" s="18" t="s">
        <v>84</v>
      </c>
      <c r="BK1304" s="254">
        <f>ROUND(I1304*H1304,2)</f>
        <v>0</v>
      </c>
      <c r="BL1304" s="18" t="s">
        <v>344</v>
      </c>
      <c r="BM1304" s="253" t="s">
        <v>1770</v>
      </c>
    </row>
    <row r="1305" s="2" customFormat="1">
      <c r="A1305" s="39"/>
      <c r="B1305" s="40"/>
      <c r="C1305" s="41"/>
      <c r="D1305" s="257" t="s">
        <v>863</v>
      </c>
      <c r="E1305" s="41"/>
      <c r="F1305" s="308" t="s">
        <v>1771</v>
      </c>
      <c r="G1305" s="41"/>
      <c r="H1305" s="41"/>
      <c r="I1305" s="211"/>
      <c r="J1305" s="41"/>
      <c r="K1305" s="41"/>
      <c r="L1305" s="45"/>
      <c r="M1305" s="309"/>
      <c r="N1305" s="310"/>
      <c r="O1305" s="92"/>
      <c r="P1305" s="92"/>
      <c r="Q1305" s="92"/>
      <c r="R1305" s="92"/>
      <c r="S1305" s="92"/>
      <c r="T1305" s="93"/>
      <c r="U1305" s="39"/>
      <c r="V1305" s="39"/>
      <c r="W1305" s="39"/>
      <c r="X1305" s="39"/>
      <c r="Y1305" s="39"/>
      <c r="Z1305" s="39"/>
      <c r="AA1305" s="39"/>
      <c r="AB1305" s="39"/>
      <c r="AC1305" s="39"/>
      <c r="AD1305" s="39"/>
      <c r="AE1305" s="39"/>
      <c r="AT1305" s="18" t="s">
        <v>863</v>
      </c>
      <c r="AU1305" s="18" t="s">
        <v>86</v>
      </c>
    </row>
    <row r="1306" s="14" customFormat="1">
      <c r="A1306" s="14"/>
      <c r="B1306" s="266"/>
      <c r="C1306" s="267"/>
      <c r="D1306" s="257" t="s">
        <v>260</v>
      </c>
      <c r="E1306" s="267"/>
      <c r="F1306" s="269" t="s">
        <v>1772</v>
      </c>
      <c r="G1306" s="267"/>
      <c r="H1306" s="270">
        <v>86.930000000000007</v>
      </c>
      <c r="I1306" s="271"/>
      <c r="J1306" s="267"/>
      <c r="K1306" s="267"/>
      <c r="L1306" s="272"/>
      <c r="M1306" s="273"/>
      <c r="N1306" s="274"/>
      <c r="O1306" s="274"/>
      <c r="P1306" s="274"/>
      <c r="Q1306" s="274"/>
      <c r="R1306" s="274"/>
      <c r="S1306" s="274"/>
      <c r="T1306" s="275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76" t="s">
        <v>260</v>
      </c>
      <c r="AU1306" s="276" t="s">
        <v>86</v>
      </c>
      <c r="AV1306" s="14" t="s">
        <v>86</v>
      </c>
      <c r="AW1306" s="14" t="s">
        <v>4</v>
      </c>
      <c r="AX1306" s="14" t="s">
        <v>84</v>
      </c>
      <c r="AY1306" s="276" t="s">
        <v>251</v>
      </c>
    </row>
    <row r="1307" s="2" customFormat="1" ht="14.4" customHeight="1">
      <c r="A1307" s="39"/>
      <c r="B1307" s="40"/>
      <c r="C1307" s="243" t="s">
        <v>1773</v>
      </c>
      <c r="D1307" s="243" t="s">
        <v>253</v>
      </c>
      <c r="E1307" s="244" t="s">
        <v>1774</v>
      </c>
      <c r="F1307" s="245" t="s">
        <v>1775</v>
      </c>
      <c r="G1307" s="246" t="s">
        <v>1121</v>
      </c>
      <c r="H1307" s="247">
        <v>973</v>
      </c>
      <c r="I1307" s="248"/>
      <c r="J1307" s="247">
        <f>ROUND(I1307*H1307,2)</f>
        <v>0</v>
      </c>
      <c r="K1307" s="245" t="s">
        <v>1</v>
      </c>
      <c r="L1307" s="45"/>
      <c r="M1307" s="249" t="s">
        <v>1</v>
      </c>
      <c r="N1307" s="250" t="s">
        <v>41</v>
      </c>
      <c r="O1307" s="92"/>
      <c r="P1307" s="251">
        <f>O1307*H1307</f>
        <v>0</v>
      </c>
      <c r="Q1307" s="251">
        <v>5.0000000000000002E-05</v>
      </c>
      <c r="R1307" s="251">
        <f>Q1307*H1307</f>
        <v>0.048650000000000006</v>
      </c>
      <c r="S1307" s="251">
        <v>0</v>
      </c>
      <c r="T1307" s="252">
        <f>S1307*H1307</f>
        <v>0</v>
      </c>
      <c r="U1307" s="39"/>
      <c r="V1307" s="39"/>
      <c r="W1307" s="39"/>
      <c r="X1307" s="39"/>
      <c r="Y1307" s="39"/>
      <c r="Z1307" s="39"/>
      <c r="AA1307" s="39"/>
      <c r="AB1307" s="39"/>
      <c r="AC1307" s="39"/>
      <c r="AD1307" s="39"/>
      <c r="AE1307" s="39"/>
      <c r="AR1307" s="253" t="s">
        <v>344</v>
      </c>
      <c r="AT1307" s="253" t="s">
        <v>253</v>
      </c>
      <c r="AU1307" s="253" t="s">
        <v>86</v>
      </c>
      <c r="AY1307" s="18" t="s">
        <v>251</v>
      </c>
      <c r="BE1307" s="254">
        <f>IF(N1307="základní",J1307,0)</f>
        <v>0</v>
      </c>
      <c r="BF1307" s="254">
        <f>IF(N1307="snížená",J1307,0)</f>
        <v>0</v>
      </c>
      <c r="BG1307" s="254">
        <f>IF(N1307="zákl. přenesená",J1307,0)</f>
        <v>0</v>
      </c>
      <c r="BH1307" s="254">
        <f>IF(N1307="sníž. přenesená",J1307,0)</f>
        <v>0</v>
      </c>
      <c r="BI1307" s="254">
        <f>IF(N1307="nulová",J1307,0)</f>
        <v>0</v>
      </c>
      <c r="BJ1307" s="18" t="s">
        <v>84</v>
      </c>
      <c r="BK1307" s="254">
        <f>ROUND(I1307*H1307,2)</f>
        <v>0</v>
      </c>
      <c r="BL1307" s="18" t="s">
        <v>344</v>
      </c>
      <c r="BM1307" s="253" t="s">
        <v>1776</v>
      </c>
    </row>
    <row r="1308" s="13" customFormat="1">
      <c r="A1308" s="13"/>
      <c r="B1308" s="255"/>
      <c r="C1308" s="256"/>
      <c r="D1308" s="257" t="s">
        <v>260</v>
      </c>
      <c r="E1308" s="258" t="s">
        <v>1</v>
      </c>
      <c r="F1308" s="259" t="s">
        <v>1777</v>
      </c>
      <c r="G1308" s="256"/>
      <c r="H1308" s="258" t="s">
        <v>1</v>
      </c>
      <c r="I1308" s="260"/>
      <c r="J1308" s="256"/>
      <c r="K1308" s="256"/>
      <c r="L1308" s="261"/>
      <c r="M1308" s="262"/>
      <c r="N1308" s="263"/>
      <c r="O1308" s="263"/>
      <c r="P1308" s="263"/>
      <c r="Q1308" s="263"/>
      <c r="R1308" s="263"/>
      <c r="S1308" s="263"/>
      <c r="T1308" s="264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65" t="s">
        <v>260</v>
      </c>
      <c r="AU1308" s="265" t="s">
        <v>86</v>
      </c>
      <c r="AV1308" s="13" t="s">
        <v>84</v>
      </c>
      <c r="AW1308" s="13" t="s">
        <v>31</v>
      </c>
      <c r="AX1308" s="13" t="s">
        <v>76</v>
      </c>
      <c r="AY1308" s="265" t="s">
        <v>251</v>
      </c>
    </row>
    <row r="1309" s="14" customFormat="1">
      <c r="A1309" s="14"/>
      <c r="B1309" s="266"/>
      <c r="C1309" s="267"/>
      <c r="D1309" s="257" t="s">
        <v>260</v>
      </c>
      <c r="E1309" s="268" t="s">
        <v>1</v>
      </c>
      <c r="F1309" s="269" t="s">
        <v>1778</v>
      </c>
      <c r="G1309" s="267"/>
      <c r="H1309" s="270">
        <v>973</v>
      </c>
      <c r="I1309" s="271"/>
      <c r="J1309" s="267"/>
      <c r="K1309" s="267"/>
      <c r="L1309" s="272"/>
      <c r="M1309" s="273"/>
      <c r="N1309" s="274"/>
      <c r="O1309" s="274"/>
      <c r="P1309" s="274"/>
      <c r="Q1309" s="274"/>
      <c r="R1309" s="274"/>
      <c r="S1309" s="274"/>
      <c r="T1309" s="275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76" t="s">
        <v>260</v>
      </c>
      <c r="AU1309" s="276" t="s">
        <v>86</v>
      </c>
      <c r="AV1309" s="14" t="s">
        <v>86</v>
      </c>
      <c r="AW1309" s="14" t="s">
        <v>31</v>
      </c>
      <c r="AX1309" s="14" t="s">
        <v>76</v>
      </c>
      <c r="AY1309" s="276" t="s">
        <v>251</v>
      </c>
    </row>
    <row r="1310" s="15" customFormat="1">
      <c r="A1310" s="15"/>
      <c r="B1310" s="277"/>
      <c r="C1310" s="278"/>
      <c r="D1310" s="257" t="s">
        <v>260</v>
      </c>
      <c r="E1310" s="279" t="s">
        <v>1</v>
      </c>
      <c r="F1310" s="280" t="s">
        <v>264</v>
      </c>
      <c r="G1310" s="278"/>
      <c r="H1310" s="281">
        <v>973</v>
      </c>
      <c r="I1310" s="282"/>
      <c r="J1310" s="278"/>
      <c r="K1310" s="278"/>
      <c r="L1310" s="283"/>
      <c r="M1310" s="284"/>
      <c r="N1310" s="285"/>
      <c r="O1310" s="285"/>
      <c r="P1310" s="285"/>
      <c r="Q1310" s="285"/>
      <c r="R1310" s="285"/>
      <c r="S1310" s="285"/>
      <c r="T1310" s="286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T1310" s="287" t="s">
        <v>260</v>
      </c>
      <c r="AU1310" s="287" t="s">
        <v>86</v>
      </c>
      <c r="AV1310" s="15" t="s">
        <v>258</v>
      </c>
      <c r="AW1310" s="15" t="s">
        <v>31</v>
      </c>
      <c r="AX1310" s="15" t="s">
        <v>84</v>
      </c>
      <c r="AY1310" s="287" t="s">
        <v>251</v>
      </c>
    </row>
    <row r="1311" s="2" customFormat="1" ht="22.2" customHeight="1">
      <c r="A1311" s="39"/>
      <c r="B1311" s="40"/>
      <c r="C1311" s="243" t="s">
        <v>1779</v>
      </c>
      <c r="D1311" s="243" t="s">
        <v>253</v>
      </c>
      <c r="E1311" s="244" t="s">
        <v>1780</v>
      </c>
      <c r="F1311" s="245" t="s">
        <v>1781</v>
      </c>
      <c r="G1311" s="246" t="s">
        <v>1121</v>
      </c>
      <c r="H1311" s="247">
        <v>973</v>
      </c>
      <c r="I1311" s="248"/>
      <c r="J1311" s="247">
        <f>ROUND(I1311*H1311,2)</f>
        <v>0</v>
      </c>
      <c r="K1311" s="245" t="s">
        <v>1</v>
      </c>
      <c r="L1311" s="45"/>
      <c r="M1311" s="249" t="s">
        <v>1</v>
      </c>
      <c r="N1311" s="250" t="s">
        <v>41</v>
      </c>
      <c r="O1311" s="92"/>
      <c r="P1311" s="251">
        <f>O1311*H1311</f>
        <v>0</v>
      </c>
      <c r="Q1311" s="251">
        <v>0.001</v>
      </c>
      <c r="R1311" s="251">
        <f>Q1311*H1311</f>
        <v>0.97299999999999998</v>
      </c>
      <c r="S1311" s="251">
        <v>0</v>
      </c>
      <c r="T1311" s="252">
        <f>S1311*H1311</f>
        <v>0</v>
      </c>
      <c r="U1311" s="39"/>
      <c r="V1311" s="39"/>
      <c r="W1311" s="39"/>
      <c r="X1311" s="39"/>
      <c r="Y1311" s="39"/>
      <c r="Z1311" s="39"/>
      <c r="AA1311" s="39"/>
      <c r="AB1311" s="39"/>
      <c r="AC1311" s="39"/>
      <c r="AD1311" s="39"/>
      <c r="AE1311" s="39"/>
      <c r="AR1311" s="253" t="s">
        <v>344</v>
      </c>
      <c r="AT1311" s="253" t="s">
        <v>253</v>
      </c>
      <c r="AU1311" s="253" t="s">
        <v>86</v>
      </c>
      <c r="AY1311" s="18" t="s">
        <v>251</v>
      </c>
      <c r="BE1311" s="254">
        <f>IF(N1311="základní",J1311,0)</f>
        <v>0</v>
      </c>
      <c r="BF1311" s="254">
        <f>IF(N1311="snížená",J1311,0)</f>
        <v>0</v>
      </c>
      <c r="BG1311" s="254">
        <f>IF(N1311="zákl. přenesená",J1311,0)</f>
        <v>0</v>
      </c>
      <c r="BH1311" s="254">
        <f>IF(N1311="sníž. přenesená",J1311,0)</f>
        <v>0</v>
      </c>
      <c r="BI1311" s="254">
        <f>IF(N1311="nulová",J1311,0)</f>
        <v>0</v>
      </c>
      <c r="BJ1311" s="18" t="s">
        <v>84</v>
      </c>
      <c r="BK1311" s="254">
        <f>ROUND(I1311*H1311,2)</f>
        <v>0</v>
      </c>
      <c r="BL1311" s="18" t="s">
        <v>344</v>
      </c>
      <c r="BM1311" s="253" t="s">
        <v>1782</v>
      </c>
    </row>
    <row r="1312" s="2" customFormat="1">
      <c r="A1312" s="39"/>
      <c r="B1312" s="40"/>
      <c r="C1312" s="41"/>
      <c r="D1312" s="257" t="s">
        <v>863</v>
      </c>
      <c r="E1312" s="41"/>
      <c r="F1312" s="308" t="s">
        <v>1088</v>
      </c>
      <c r="G1312" s="41"/>
      <c r="H1312" s="41"/>
      <c r="I1312" s="211"/>
      <c r="J1312" s="41"/>
      <c r="K1312" s="41"/>
      <c r="L1312" s="45"/>
      <c r="M1312" s="309"/>
      <c r="N1312" s="310"/>
      <c r="O1312" s="92"/>
      <c r="P1312" s="92"/>
      <c r="Q1312" s="92"/>
      <c r="R1312" s="92"/>
      <c r="S1312" s="92"/>
      <c r="T1312" s="93"/>
      <c r="U1312" s="39"/>
      <c r="V1312" s="39"/>
      <c r="W1312" s="39"/>
      <c r="X1312" s="39"/>
      <c r="Y1312" s="39"/>
      <c r="Z1312" s="39"/>
      <c r="AA1312" s="39"/>
      <c r="AB1312" s="39"/>
      <c r="AC1312" s="39"/>
      <c r="AD1312" s="39"/>
      <c r="AE1312" s="39"/>
      <c r="AT1312" s="18" t="s">
        <v>863</v>
      </c>
      <c r="AU1312" s="18" t="s">
        <v>86</v>
      </c>
    </row>
    <row r="1313" s="13" customFormat="1">
      <c r="A1313" s="13"/>
      <c r="B1313" s="255"/>
      <c r="C1313" s="256"/>
      <c r="D1313" s="257" t="s">
        <v>260</v>
      </c>
      <c r="E1313" s="258" t="s">
        <v>1</v>
      </c>
      <c r="F1313" s="259" t="s">
        <v>1089</v>
      </c>
      <c r="G1313" s="256"/>
      <c r="H1313" s="258" t="s">
        <v>1</v>
      </c>
      <c r="I1313" s="260"/>
      <c r="J1313" s="256"/>
      <c r="K1313" s="256"/>
      <c r="L1313" s="261"/>
      <c r="M1313" s="262"/>
      <c r="N1313" s="263"/>
      <c r="O1313" s="263"/>
      <c r="P1313" s="263"/>
      <c r="Q1313" s="263"/>
      <c r="R1313" s="263"/>
      <c r="S1313" s="263"/>
      <c r="T1313" s="264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65" t="s">
        <v>260</v>
      </c>
      <c r="AU1313" s="265" t="s">
        <v>86</v>
      </c>
      <c r="AV1313" s="13" t="s">
        <v>84</v>
      </c>
      <c r="AW1313" s="13" t="s">
        <v>31</v>
      </c>
      <c r="AX1313" s="13" t="s">
        <v>76</v>
      </c>
      <c r="AY1313" s="265" t="s">
        <v>251</v>
      </c>
    </row>
    <row r="1314" s="13" customFormat="1">
      <c r="A1314" s="13"/>
      <c r="B1314" s="255"/>
      <c r="C1314" s="256"/>
      <c r="D1314" s="257" t="s">
        <v>260</v>
      </c>
      <c r="E1314" s="258" t="s">
        <v>1</v>
      </c>
      <c r="F1314" s="259" t="s">
        <v>1090</v>
      </c>
      <c r="G1314" s="256"/>
      <c r="H1314" s="258" t="s">
        <v>1</v>
      </c>
      <c r="I1314" s="260"/>
      <c r="J1314" s="256"/>
      <c r="K1314" s="256"/>
      <c r="L1314" s="261"/>
      <c r="M1314" s="262"/>
      <c r="N1314" s="263"/>
      <c r="O1314" s="263"/>
      <c r="P1314" s="263"/>
      <c r="Q1314" s="263"/>
      <c r="R1314" s="263"/>
      <c r="S1314" s="263"/>
      <c r="T1314" s="264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65" t="s">
        <v>260</v>
      </c>
      <c r="AU1314" s="265" t="s">
        <v>86</v>
      </c>
      <c r="AV1314" s="13" t="s">
        <v>84</v>
      </c>
      <c r="AW1314" s="13" t="s">
        <v>31</v>
      </c>
      <c r="AX1314" s="13" t="s">
        <v>76</v>
      </c>
      <c r="AY1314" s="265" t="s">
        <v>251</v>
      </c>
    </row>
    <row r="1315" s="14" customFormat="1">
      <c r="A1315" s="14"/>
      <c r="B1315" s="266"/>
      <c r="C1315" s="267"/>
      <c r="D1315" s="257" t="s">
        <v>260</v>
      </c>
      <c r="E1315" s="268" t="s">
        <v>1</v>
      </c>
      <c r="F1315" s="269" t="s">
        <v>1778</v>
      </c>
      <c r="G1315" s="267"/>
      <c r="H1315" s="270">
        <v>973</v>
      </c>
      <c r="I1315" s="271"/>
      <c r="J1315" s="267"/>
      <c r="K1315" s="267"/>
      <c r="L1315" s="272"/>
      <c r="M1315" s="273"/>
      <c r="N1315" s="274"/>
      <c r="O1315" s="274"/>
      <c r="P1315" s="274"/>
      <c r="Q1315" s="274"/>
      <c r="R1315" s="274"/>
      <c r="S1315" s="274"/>
      <c r="T1315" s="275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76" t="s">
        <v>260</v>
      </c>
      <c r="AU1315" s="276" t="s">
        <v>86</v>
      </c>
      <c r="AV1315" s="14" t="s">
        <v>86</v>
      </c>
      <c r="AW1315" s="14" t="s">
        <v>31</v>
      </c>
      <c r="AX1315" s="14" t="s">
        <v>76</v>
      </c>
      <c r="AY1315" s="276" t="s">
        <v>251</v>
      </c>
    </row>
    <row r="1316" s="15" customFormat="1">
      <c r="A1316" s="15"/>
      <c r="B1316" s="277"/>
      <c r="C1316" s="278"/>
      <c r="D1316" s="257" t="s">
        <v>260</v>
      </c>
      <c r="E1316" s="279" t="s">
        <v>1</v>
      </c>
      <c r="F1316" s="280" t="s">
        <v>264</v>
      </c>
      <c r="G1316" s="278"/>
      <c r="H1316" s="281">
        <v>973</v>
      </c>
      <c r="I1316" s="282"/>
      <c r="J1316" s="278"/>
      <c r="K1316" s="278"/>
      <c r="L1316" s="283"/>
      <c r="M1316" s="284"/>
      <c r="N1316" s="285"/>
      <c r="O1316" s="285"/>
      <c r="P1316" s="285"/>
      <c r="Q1316" s="285"/>
      <c r="R1316" s="285"/>
      <c r="S1316" s="285"/>
      <c r="T1316" s="286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T1316" s="287" t="s">
        <v>260</v>
      </c>
      <c r="AU1316" s="287" t="s">
        <v>86</v>
      </c>
      <c r="AV1316" s="15" t="s">
        <v>258</v>
      </c>
      <c r="AW1316" s="15" t="s">
        <v>31</v>
      </c>
      <c r="AX1316" s="15" t="s">
        <v>84</v>
      </c>
      <c r="AY1316" s="287" t="s">
        <v>251</v>
      </c>
    </row>
    <row r="1317" s="2" customFormat="1" ht="22.2" customHeight="1">
      <c r="A1317" s="39"/>
      <c r="B1317" s="40"/>
      <c r="C1317" s="243" t="s">
        <v>1783</v>
      </c>
      <c r="D1317" s="243" t="s">
        <v>253</v>
      </c>
      <c r="E1317" s="244" t="s">
        <v>1784</v>
      </c>
      <c r="F1317" s="245" t="s">
        <v>1785</v>
      </c>
      <c r="G1317" s="246" t="s">
        <v>369</v>
      </c>
      <c r="H1317" s="247">
        <v>7</v>
      </c>
      <c r="I1317" s="248"/>
      <c r="J1317" s="247">
        <f>ROUND(I1317*H1317,2)</f>
        <v>0</v>
      </c>
      <c r="K1317" s="245" t="s">
        <v>1</v>
      </c>
      <c r="L1317" s="45"/>
      <c r="M1317" s="249" t="s">
        <v>1</v>
      </c>
      <c r="N1317" s="250" t="s">
        <v>41</v>
      </c>
      <c r="O1317" s="92"/>
      <c r="P1317" s="251">
        <f>O1317*H1317</f>
        <v>0</v>
      </c>
      <c r="Q1317" s="251">
        <v>0.0070000000000000001</v>
      </c>
      <c r="R1317" s="251">
        <f>Q1317*H1317</f>
        <v>0.049000000000000002</v>
      </c>
      <c r="S1317" s="251">
        <v>0</v>
      </c>
      <c r="T1317" s="252">
        <f>S1317*H1317</f>
        <v>0</v>
      </c>
      <c r="U1317" s="39"/>
      <c r="V1317" s="39"/>
      <c r="W1317" s="39"/>
      <c r="X1317" s="39"/>
      <c r="Y1317" s="39"/>
      <c r="Z1317" s="39"/>
      <c r="AA1317" s="39"/>
      <c r="AB1317" s="39"/>
      <c r="AC1317" s="39"/>
      <c r="AD1317" s="39"/>
      <c r="AE1317" s="39"/>
      <c r="AR1317" s="253" t="s">
        <v>344</v>
      </c>
      <c r="AT1317" s="253" t="s">
        <v>253</v>
      </c>
      <c r="AU1317" s="253" t="s">
        <v>86</v>
      </c>
      <c r="AY1317" s="18" t="s">
        <v>251</v>
      </c>
      <c r="BE1317" s="254">
        <f>IF(N1317="základní",J1317,0)</f>
        <v>0</v>
      </c>
      <c r="BF1317" s="254">
        <f>IF(N1317="snížená",J1317,0)</f>
        <v>0</v>
      </c>
      <c r="BG1317" s="254">
        <f>IF(N1317="zákl. přenesená",J1317,0)</f>
        <v>0</v>
      </c>
      <c r="BH1317" s="254">
        <f>IF(N1317="sníž. přenesená",J1317,0)</f>
        <v>0</v>
      </c>
      <c r="BI1317" s="254">
        <f>IF(N1317="nulová",J1317,0)</f>
        <v>0</v>
      </c>
      <c r="BJ1317" s="18" t="s">
        <v>84</v>
      </c>
      <c r="BK1317" s="254">
        <f>ROUND(I1317*H1317,2)</f>
        <v>0</v>
      </c>
      <c r="BL1317" s="18" t="s">
        <v>344</v>
      </c>
      <c r="BM1317" s="253" t="s">
        <v>1786</v>
      </c>
    </row>
    <row r="1318" s="2" customFormat="1">
      <c r="A1318" s="39"/>
      <c r="B1318" s="40"/>
      <c r="C1318" s="41"/>
      <c r="D1318" s="257" t="s">
        <v>863</v>
      </c>
      <c r="E1318" s="41"/>
      <c r="F1318" s="308" t="s">
        <v>1088</v>
      </c>
      <c r="G1318" s="41"/>
      <c r="H1318" s="41"/>
      <c r="I1318" s="211"/>
      <c r="J1318" s="41"/>
      <c r="K1318" s="41"/>
      <c r="L1318" s="45"/>
      <c r="M1318" s="309"/>
      <c r="N1318" s="310"/>
      <c r="O1318" s="92"/>
      <c r="P1318" s="92"/>
      <c r="Q1318" s="92"/>
      <c r="R1318" s="92"/>
      <c r="S1318" s="92"/>
      <c r="T1318" s="93"/>
      <c r="U1318" s="39"/>
      <c r="V1318" s="39"/>
      <c r="W1318" s="39"/>
      <c r="X1318" s="39"/>
      <c r="Y1318" s="39"/>
      <c r="Z1318" s="39"/>
      <c r="AA1318" s="39"/>
      <c r="AB1318" s="39"/>
      <c r="AC1318" s="39"/>
      <c r="AD1318" s="39"/>
      <c r="AE1318" s="39"/>
      <c r="AT1318" s="18" t="s">
        <v>863</v>
      </c>
      <c r="AU1318" s="18" t="s">
        <v>86</v>
      </c>
    </row>
    <row r="1319" s="13" customFormat="1">
      <c r="A1319" s="13"/>
      <c r="B1319" s="255"/>
      <c r="C1319" s="256"/>
      <c r="D1319" s="257" t="s">
        <v>260</v>
      </c>
      <c r="E1319" s="258" t="s">
        <v>1</v>
      </c>
      <c r="F1319" s="259" t="s">
        <v>1089</v>
      </c>
      <c r="G1319" s="256"/>
      <c r="H1319" s="258" t="s">
        <v>1</v>
      </c>
      <c r="I1319" s="260"/>
      <c r="J1319" s="256"/>
      <c r="K1319" s="256"/>
      <c r="L1319" s="261"/>
      <c r="M1319" s="262"/>
      <c r="N1319" s="263"/>
      <c r="O1319" s="263"/>
      <c r="P1319" s="263"/>
      <c r="Q1319" s="263"/>
      <c r="R1319" s="263"/>
      <c r="S1319" s="263"/>
      <c r="T1319" s="264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65" t="s">
        <v>260</v>
      </c>
      <c r="AU1319" s="265" t="s">
        <v>86</v>
      </c>
      <c r="AV1319" s="13" t="s">
        <v>84</v>
      </c>
      <c r="AW1319" s="13" t="s">
        <v>31</v>
      </c>
      <c r="AX1319" s="13" t="s">
        <v>76</v>
      </c>
      <c r="AY1319" s="265" t="s">
        <v>251</v>
      </c>
    </row>
    <row r="1320" s="13" customFormat="1">
      <c r="A1320" s="13"/>
      <c r="B1320" s="255"/>
      <c r="C1320" s="256"/>
      <c r="D1320" s="257" t="s">
        <v>260</v>
      </c>
      <c r="E1320" s="258" t="s">
        <v>1</v>
      </c>
      <c r="F1320" s="259" t="s">
        <v>1090</v>
      </c>
      <c r="G1320" s="256"/>
      <c r="H1320" s="258" t="s">
        <v>1</v>
      </c>
      <c r="I1320" s="260"/>
      <c r="J1320" s="256"/>
      <c r="K1320" s="256"/>
      <c r="L1320" s="261"/>
      <c r="M1320" s="262"/>
      <c r="N1320" s="263"/>
      <c r="O1320" s="263"/>
      <c r="P1320" s="263"/>
      <c r="Q1320" s="263"/>
      <c r="R1320" s="263"/>
      <c r="S1320" s="263"/>
      <c r="T1320" s="264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65" t="s">
        <v>260</v>
      </c>
      <c r="AU1320" s="265" t="s">
        <v>86</v>
      </c>
      <c r="AV1320" s="13" t="s">
        <v>84</v>
      </c>
      <c r="AW1320" s="13" t="s">
        <v>31</v>
      </c>
      <c r="AX1320" s="13" t="s">
        <v>76</v>
      </c>
      <c r="AY1320" s="265" t="s">
        <v>251</v>
      </c>
    </row>
    <row r="1321" s="13" customFormat="1">
      <c r="A1321" s="13"/>
      <c r="B1321" s="255"/>
      <c r="C1321" s="256"/>
      <c r="D1321" s="257" t="s">
        <v>260</v>
      </c>
      <c r="E1321" s="258" t="s">
        <v>1</v>
      </c>
      <c r="F1321" s="259" t="s">
        <v>408</v>
      </c>
      <c r="G1321" s="256"/>
      <c r="H1321" s="258" t="s">
        <v>1</v>
      </c>
      <c r="I1321" s="260"/>
      <c r="J1321" s="256"/>
      <c r="K1321" s="256"/>
      <c r="L1321" s="261"/>
      <c r="M1321" s="262"/>
      <c r="N1321" s="263"/>
      <c r="O1321" s="263"/>
      <c r="P1321" s="263"/>
      <c r="Q1321" s="263"/>
      <c r="R1321" s="263"/>
      <c r="S1321" s="263"/>
      <c r="T1321" s="264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65" t="s">
        <v>260</v>
      </c>
      <c r="AU1321" s="265" t="s">
        <v>86</v>
      </c>
      <c r="AV1321" s="13" t="s">
        <v>84</v>
      </c>
      <c r="AW1321" s="13" t="s">
        <v>31</v>
      </c>
      <c r="AX1321" s="13" t="s">
        <v>76</v>
      </c>
      <c r="AY1321" s="265" t="s">
        <v>251</v>
      </c>
    </row>
    <row r="1322" s="14" customFormat="1">
      <c r="A1322" s="14"/>
      <c r="B1322" s="266"/>
      <c r="C1322" s="267"/>
      <c r="D1322" s="257" t="s">
        <v>260</v>
      </c>
      <c r="E1322" s="268" t="s">
        <v>1</v>
      </c>
      <c r="F1322" s="269" t="s">
        <v>1787</v>
      </c>
      <c r="G1322" s="267"/>
      <c r="H1322" s="270">
        <v>7</v>
      </c>
      <c r="I1322" s="271"/>
      <c r="J1322" s="267"/>
      <c r="K1322" s="267"/>
      <c r="L1322" s="272"/>
      <c r="M1322" s="273"/>
      <c r="N1322" s="274"/>
      <c r="O1322" s="274"/>
      <c r="P1322" s="274"/>
      <c r="Q1322" s="274"/>
      <c r="R1322" s="274"/>
      <c r="S1322" s="274"/>
      <c r="T1322" s="275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76" t="s">
        <v>260</v>
      </c>
      <c r="AU1322" s="276" t="s">
        <v>86</v>
      </c>
      <c r="AV1322" s="14" t="s">
        <v>86</v>
      </c>
      <c r="AW1322" s="14" t="s">
        <v>31</v>
      </c>
      <c r="AX1322" s="14" t="s">
        <v>76</v>
      </c>
      <c r="AY1322" s="276" t="s">
        <v>251</v>
      </c>
    </row>
    <row r="1323" s="15" customFormat="1">
      <c r="A1323" s="15"/>
      <c r="B1323" s="277"/>
      <c r="C1323" s="278"/>
      <c r="D1323" s="257" t="s">
        <v>260</v>
      </c>
      <c r="E1323" s="279" t="s">
        <v>1</v>
      </c>
      <c r="F1323" s="280" t="s">
        <v>264</v>
      </c>
      <c r="G1323" s="278"/>
      <c r="H1323" s="281">
        <v>7</v>
      </c>
      <c r="I1323" s="282"/>
      <c r="J1323" s="278"/>
      <c r="K1323" s="278"/>
      <c r="L1323" s="283"/>
      <c r="M1323" s="284"/>
      <c r="N1323" s="285"/>
      <c r="O1323" s="285"/>
      <c r="P1323" s="285"/>
      <c r="Q1323" s="285"/>
      <c r="R1323" s="285"/>
      <c r="S1323" s="285"/>
      <c r="T1323" s="286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T1323" s="287" t="s">
        <v>260</v>
      </c>
      <c r="AU1323" s="287" t="s">
        <v>86</v>
      </c>
      <c r="AV1323" s="15" t="s">
        <v>258</v>
      </c>
      <c r="AW1323" s="15" t="s">
        <v>31</v>
      </c>
      <c r="AX1323" s="15" t="s">
        <v>84</v>
      </c>
      <c r="AY1323" s="287" t="s">
        <v>251</v>
      </c>
    </row>
    <row r="1324" s="2" customFormat="1" ht="14.4" customHeight="1">
      <c r="A1324" s="39"/>
      <c r="B1324" s="40"/>
      <c r="C1324" s="243" t="s">
        <v>1788</v>
      </c>
      <c r="D1324" s="243" t="s">
        <v>253</v>
      </c>
      <c r="E1324" s="244" t="s">
        <v>1789</v>
      </c>
      <c r="F1324" s="245" t="s">
        <v>1790</v>
      </c>
      <c r="G1324" s="246" t="s">
        <v>277</v>
      </c>
      <c r="H1324" s="247">
        <v>1.8300000000000001</v>
      </c>
      <c r="I1324" s="248"/>
      <c r="J1324" s="247">
        <f>ROUND(I1324*H1324,2)</f>
        <v>0</v>
      </c>
      <c r="K1324" s="245" t="s">
        <v>257</v>
      </c>
      <c r="L1324" s="45"/>
      <c r="M1324" s="249" t="s">
        <v>1</v>
      </c>
      <c r="N1324" s="250" t="s">
        <v>41</v>
      </c>
      <c r="O1324" s="92"/>
      <c r="P1324" s="251">
        <f>O1324*H1324</f>
        <v>0</v>
      </c>
      <c r="Q1324" s="251">
        <v>0</v>
      </c>
      <c r="R1324" s="251">
        <f>Q1324*H1324</f>
        <v>0</v>
      </c>
      <c r="S1324" s="251">
        <v>0</v>
      </c>
      <c r="T1324" s="252">
        <f>S1324*H1324</f>
        <v>0</v>
      </c>
      <c r="U1324" s="39"/>
      <c r="V1324" s="39"/>
      <c r="W1324" s="39"/>
      <c r="X1324" s="39"/>
      <c r="Y1324" s="39"/>
      <c r="Z1324" s="39"/>
      <c r="AA1324" s="39"/>
      <c r="AB1324" s="39"/>
      <c r="AC1324" s="39"/>
      <c r="AD1324" s="39"/>
      <c r="AE1324" s="39"/>
      <c r="AR1324" s="253" t="s">
        <v>344</v>
      </c>
      <c r="AT1324" s="253" t="s">
        <v>253</v>
      </c>
      <c r="AU1324" s="253" t="s">
        <v>86</v>
      </c>
      <c r="AY1324" s="18" t="s">
        <v>251</v>
      </c>
      <c r="BE1324" s="254">
        <f>IF(N1324="základní",J1324,0)</f>
        <v>0</v>
      </c>
      <c r="BF1324" s="254">
        <f>IF(N1324="snížená",J1324,0)</f>
        <v>0</v>
      </c>
      <c r="BG1324" s="254">
        <f>IF(N1324="zákl. přenesená",J1324,0)</f>
        <v>0</v>
      </c>
      <c r="BH1324" s="254">
        <f>IF(N1324="sníž. přenesená",J1324,0)</f>
        <v>0</v>
      </c>
      <c r="BI1324" s="254">
        <f>IF(N1324="nulová",J1324,0)</f>
        <v>0</v>
      </c>
      <c r="BJ1324" s="18" t="s">
        <v>84</v>
      </c>
      <c r="BK1324" s="254">
        <f>ROUND(I1324*H1324,2)</f>
        <v>0</v>
      </c>
      <c r="BL1324" s="18" t="s">
        <v>344</v>
      </c>
      <c r="BM1324" s="253" t="s">
        <v>1791</v>
      </c>
    </row>
    <row r="1325" s="12" customFormat="1" ht="22.8" customHeight="1">
      <c r="A1325" s="12"/>
      <c r="B1325" s="227"/>
      <c r="C1325" s="228"/>
      <c r="D1325" s="229" t="s">
        <v>75</v>
      </c>
      <c r="E1325" s="241" t="s">
        <v>1792</v>
      </c>
      <c r="F1325" s="241" t="s">
        <v>1793</v>
      </c>
      <c r="G1325" s="228"/>
      <c r="H1325" s="228"/>
      <c r="I1325" s="231"/>
      <c r="J1325" s="242">
        <f>BK1325</f>
        <v>0</v>
      </c>
      <c r="K1325" s="228"/>
      <c r="L1325" s="233"/>
      <c r="M1325" s="234"/>
      <c r="N1325" s="235"/>
      <c r="O1325" s="235"/>
      <c r="P1325" s="236">
        <f>SUM(P1326:P1459)</f>
        <v>0</v>
      </c>
      <c r="Q1325" s="235"/>
      <c r="R1325" s="236">
        <f>SUM(R1326:R1459)</f>
        <v>9.4927867999999993</v>
      </c>
      <c r="S1325" s="235"/>
      <c r="T1325" s="237">
        <f>SUM(T1326:T1459)</f>
        <v>13.66192</v>
      </c>
      <c r="U1325" s="12"/>
      <c r="V1325" s="12"/>
      <c r="W1325" s="12"/>
      <c r="X1325" s="12"/>
      <c r="Y1325" s="12"/>
      <c r="Z1325" s="12"/>
      <c r="AA1325" s="12"/>
      <c r="AB1325" s="12"/>
      <c r="AC1325" s="12"/>
      <c r="AD1325" s="12"/>
      <c r="AE1325" s="12"/>
      <c r="AR1325" s="238" t="s">
        <v>86</v>
      </c>
      <c r="AT1325" s="239" t="s">
        <v>75</v>
      </c>
      <c r="AU1325" s="239" t="s">
        <v>84</v>
      </c>
      <c r="AY1325" s="238" t="s">
        <v>251</v>
      </c>
      <c r="BK1325" s="240">
        <f>SUM(BK1326:BK1459)</f>
        <v>0</v>
      </c>
    </row>
    <row r="1326" s="2" customFormat="1" ht="14.4" customHeight="1">
      <c r="A1326" s="39"/>
      <c r="B1326" s="40"/>
      <c r="C1326" s="243" t="s">
        <v>1794</v>
      </c>
      <c r="D1326" s="243" t="s">
        <v>253</v>
      </c>
      <c r="E1326" s="244" t="s">
        <v>1795</v>
      </c>
      <c r="F1326" s="245" t="s">
        <v>1796</v>
      </c>
      <c r="G1326" s="246" t="s">
        <v>406</v>
      </c>
      <c r="H1326" s="247">
        <v>37.200000000000003</v>
      </c>
      <c r="I1326" s="248"/>
      <c r="J1326" s="247">
        <f>ROUND(I1326*H1326,2)</f>
        <v>0</v>
      </c>
      <c r="K1326" s="245" t="s">
        <v>257</v>
      </c>
      <c r="L1326" s="45"/>
      <c r="M1326" s="249" t="s">
        <v>1</v>
      </c>
      <c r="N1326" s="250" t="s">
        <v>41</v>
      </c>
      <c r="O1326" s="92"/>
      <c r="P1326" s="251">
        <f>O1326*H1326</f>
        <v>0</v>
      </c>
      <c r="Q1326" s="251">
        <v>0</v>
      </c>
      <c r="R1326" s="251">
        <f>Q1326*H1326</f>
        <v>0</v>
      </c>
      <c r="S1326" s="251">
        <v>0.0123</v>
      </c>
      <c r="T1326" s="252">
        <f>S1326*H1326</f>
        <v>0.45756000000000002</v>
      </c>
      <c r="U1326" s="39"/>
      <c r="V1326" s="39"/>
      <c r="W1326" s="39"/>
      <c r="X1326" s="39"/>
      <c r="Y1326" s="39"/>
      <c r="Z1326" s="39"/>
      <c r="AA1326" s="39"/>
      <c r="AB1326" s="39"/>
      <c r="AC1326" s="39"/>
      <c r="AD1326" s="39"/>
      <c r="AE1326" s="39"/>
      <c r="AR1326" s="253" t="s">
        <v>344</v>
      </c>
      <c r="AT1326" s="253" t="s">
        <v>253</v>
      </c>
      <c r="AU1326" s="253" t="s">
        <v>86</v>
      </c>
      <c r="AY1326" s="18" t="s">
        <v>251</v>
      </c>
      <c r="BE1326" s="254">
        <f>IF(N1326="základní",J1326,0)</f>
        <v>0</v>
      </c>
      <c r="BF1326" s="254">
        <f>IF(N1326="snížená",J1326,0)</f>
        <v>0</v>
      </c>
      <c r="BG1326" s="254">
        <f>IF(N1326="zákl. přenesená",J1326,0)</f>
        <v>0</v>
      </c>
      <c r="BH1326" s="254">
        <f>IF(N1326="sníž. přenesená",J1326,0)</f>
        <v>0</v>
      </c>
      <c r="BI1326" s="254">
        <f>IF(N1326="nulová",J1326,0)</f>
        <v>0</v>
      </c>
      <c r="BJ1326" s="18" t="s">
        <v>84</v>
      </c>
      <c r="BK1326" s="254">
        <f>ROUND(I1326*H1326,2)</f>
        <v>0</v>
      </c>
      <c r="BL1326" s="18" t="s">
        <v>344</v>
      </c>
      <c r="BM1326" s="253" t="s">
        <v>1797</v>
      </c>
    </row>
    <row r="1327" s="13" customFormat="1">
      <c r="A1327" s="13"/>
      <c r="B1327" s="255"/>
      <c r="C1327" s="256"/>
      <c r="D1327" s="257" t="s">
        <v>260</v>
      </c>
      <c r="E1327" s="258" t="s">
        <v>1</v>
      </c>
      <c r="F1327" s="259" t="s">
        <v>1798</v>
      </c>
      <c r="G1327" s="256"/>
      <c r="H1327" s="258" t="s">
        <v>1</v>
      </c>
      <c r="I1327" s="260"/>
      <c r="J1327" s="256"/>
      <c r="K1327" s="256"/>
      <c r="L1327" s="261"/>
      <c r="M1327" s="262"/>
      <c r="N1327" s="263"/>
      <c r="O1327" s="263"/>
      <c r="P1327" s="263"/>
      <c r="Q1327" s="263"/>
      <c r="R1327" s="263"/>
      <c r="S1327" s="263"/>
      <c r="T1327" s="264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65" t="s">
        <v>260</v>
      </c>
      <c r="AU1327" s="265" t="s">
        <v>86</v>
      </c>
      <c r="AV1327" s="13" t="s">
        <v>84</v>
      </c>
      <c r="AW1327" s="13" t="s">
        <v>31</v>
      </c>
      <c r="AX1327" s="13" t="s">
        <v>76</v>
      </c>
      <c r="AY1327" s="265" t="s">
        <v>251</v>
      </c>
    </row>
    <row r="1328" s="14" customFormat="1">
      <c r="A1328" s="14"/>
      <c r="B1328" s="266"/>
      <c r="C1328" s="267"/>
      <c r="D1328" s="257" t="s">
        <v>260</v>
      </c>
      <c r="E1328" s="268" t="s">
        <v>1</v>
      </c>
      <c r="F1328" s="269" t="s">
        <v>1799</v>
      </c>
      <c r="G1328" s="267"/>
      <c r="H1328" s="270">
        <v>37.200000000000003</v>
      </c>
      <c r="I1328" s="271"/>
      <c r="J1328" s="267"/>
      <c r="K1328" s="267"/>
      <c r="L1328" s="272"/>
      <c r="M1328" s="273"/>
      <c r="N1328" s="274"/>
      <c r="O1328" s="274"/>
      <c r="P1328" s="274"/>
      <c r="Q1328" s="274"/>
      <c r="R1328" s="274"/>
      <c r="S1328" s="274"/>
      <c r="T1328" s="275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76" t="s">
        <v>260</v>
      </c>
      <c r="AU1328" s="276" t="s">
        <v>86</v>
      </c>
      <c r="AV1328" s="14" t="s">
        <v>86</v>
      </c>
      <c r="AW1328" s="14" t="s">
        <v>31</v>
      </c>
      <c r="AX1328" s="14" t="s">
        <v>76</v>
      </c>
      <c r="AY1328" s="276" t="s">
        <v>251</v>
      </c>
    </row>
    <row r="1329" s="15" customFormat="1">
      <c r="A1329" s="15"/>
      <c r="B1329" s="277"/>
      <c r="C1329" s="278"/>
      <c r="D1329" s="257" t="s">
        <v>260</v>
      </c>
      <c r="E1329" s="279" t="s">
        <v>1</v>
      </c>
      <c r="F1329" s="280" t="s">
        <v>264</v>
      </c>
      <c r="G1329" s="278"/>
      <c r="H1329" s="281">
        <v>37.200000000000003</v>
      </c>
      <c r="I1329" s="282"/>
      <c r="J1329" s="278"/>
      <c r="K1329" s="278"/>
      <c r="L1329" s="283"/>
      <c r="M1329" s="284"/>
      <c r="N1329" s="285"/>
      <c r="O1329" s="285"/>
      <c r="P1329" s="285"/>
      <c r="Q1329" s="285"/>
      <c r="R1329" s="285"/>
      <c r="S1329" s="285"/>
      <c r="T1329" s="286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T1329" s="287" t="s">
        <v>260</v>
      </c>
      <c r="AU1329" s="287" t="s">
        <v>86</v>
      </c>
      <c r="AV1329" s="15" t="s">
        <v>258</v>
      </c>
      <c r="AW1329" s="15" t="s">
        <v>31</v>
      </c>
      <c r="AX1329" s="15" t="s">
        <v>84</v>
      </c>
      <c r="AY1329" s="287" t="s">
        <v>251</v>
      </c>
    </row>
    <row r="1330" s="2" customFormat="1" ht="14.4" customHeight="1">
      <c r="A1330" s="39"/>
      <c r="B1330" s="40"/>
      <c r="C1330" s="243" t="s">
        <v>1800</v>
      </c>
      <c r="D1330" s="243" t="s">
        <v>253</v>
      </c>
      <c r="E1330" s="244" t="s">
        <v>1801</v>
      </c>
      <c r="F1330" s="245" t="s">
        <v>1802</v>
      </c>
      <c r="G1330" s="246" t="s">
        <v>406</v>
      </c>
      <c r="H1330" s="247">
        <v>37.200000000000003</v>
      </c>
      <c r="I1330" s="248"/>
      <c r="J1330" s="247">
        <f>ROUND(I1330*H1330,2)</f>
        <v>0</v>
      </c>
      <c r="K1330" s="245" t="s">
        <v>257</v>
      </c>
      <c r="L1330" s="45"/>
      <c r="M1330" s="249" t="s">
        <v>1</v>
      </c>
      <c r="N1330" s="250" t="s">
        <v>41</v>
      </c>
      <c r="O1330" s="92"/>
      <c r="P1330" s="251">
        <f>O1330*H1330</f>
        <v>0</v>
      </c>
      <c r="Q1330" s="251">
        <v>0</v>
      </c>
      <c r="R1330" s="251">
        <f>Q1330*H1330</f>
        <v>0</v>
      </c>
      <c r="S1330" s="251">
        <v>0.0088000000000000005</v>
      </c>
      <c r="T1330" s="252">
        <f>S1330*H1330</f>
        <v>0.32736000000000004</v>
      </c>
      <c r="U1330" s="39"/>
      <c r="V1330" s="39"/>
      <c r="W1330" s="39"/>
      <c r="X1330" s="39"/>
      <c r="Y1330" s="39"/>
      <c r="Z1330" s="39"/>
      <c r="AA1330" s="39"/>
      <c r="AB1330" s="39"/>
      <c r="AC1330" s="39"/>
      <c r="AD1330" s="39"/>
      <c r="AE1330" s="39"/>
      <c r="AR1330" s="253" t="s">
        <v>344</v>
      </c>
      <c r="AT1330" s="253" t="s">
        <v>253</v>
      </c>
      <c r="AU1330" s="253" t="s">
        <v>86</v>
      </c>
      <c r="AY1330" s="18" t="s">
        <v>251</v>
      </c>
      <c r="BE1330" s="254">
        <f>IF(N1330="základní",J1330,0)</f>
        <v>0</v>
      </c>
      <c r="BF1330" s="254">
        <f>IF(N1330="snížená",J1330,0)</f>
        <v>0</v>
      </c>
      <c r="BG1330" s="254">
        <f>IF(N1330="zákl. přenesená",J1330,0)</f>
        <v>0</v>
      </c>
      <c r="BH1330" s="254">
        <f>IF(N1330="sníž. přenesená",J1330,0)</f>
        <v>0</v>
      </c>
      <c r="BI1330" s="254">
        <f>IF(N1330="nulová",J1330,0)</f>
        <v>0</v>
      </c>
      <c r="BJ1330" s="18" t="s">
        <v>84</v>
      </c>
      <c r="BK1330" s="254">
        <f>ROUND(I1330*H1330,2)</f>
        <v>0</v>
      </c>
      <c r="BL1330" s="18" t="s">
        <v>344</v>
      </c>
      <c r="BM1330" s="253" t="s">
        <v>1803</v>
      </c>
    </row>
    <row r="1331" s="2" customFormat="1" ht="14.4" customHeight="1">
      <c r="A1331" s="39"/>
      <c r="B1331" s="40"/>
      <c r="C1331" s="243" t="s">
        <v>1804</v>
      </c>
      <c r="D1331" s="243" t="s">
        <v>253</v>
      </c>
      <c r="E1331" s="244" t="s">
        <v>1805</v>
      </c>
      <c r="F1331" s="245" t="s">
        <v>1806</v>
      </c>
      <c r="G1331" s="246" t="s">
        <v>406</v>
      </c>
      <c r="H1331" s="247">
        <v>744</v>
      </c>
      <c r="I1331" s="248"/>
      <c r="J1331" s="247">
        <f>ROUND(I1331*H1331,2)</f>
        <v>0</v>
      </c>
      <c r="K1331" s="245" t="s">
        <v>257</v>
      </c>
      <c r="L1331" s="45"/>
      <c r="M1331" s="249" t="s">
        <v>1</v>
      </c>
      <c r="N1331" s="250" t="s">
        <v>41</v>
      </c>
      <c r="O1331" s="92"/>
      <c r="P1331" s="251">
        <f>O1331*H1331</f>
        <v>0</v>
      </c>
      <c r="Q1331" s="251">
        <v>0</v>
      </c>
      <c r="R1331" s="251">
        <f>Q1331*H1331</f>
        <v>0</v>
      </c>
      <c r="S1331" s="251">
        <v>0.0032499999999999999</v>
      </c>
      <c r="T1331" s="252">
        <f>S1331*H1331</f>
        <v>2.4179999999999997</v>
      </c>
      <c r="U1331" s="39"/>
      <c r="V1331" s="39"/>
      <c r="W1331" s="39"/>
      <c r="X1331" s="39"/>
      <c r="Y1331" s="39"/>
      <c r="Z1331" s="39"/>
      <c r="AA1331" s="39"/>
      <c r="AB1331" s="39"/>
      <c r="AC1331" s="39"/>
      <c r="AD1331" s="39"/>
      <c r="AE1331" s="39"/>
      <c r="AR1331" s="253" t="s">
        <v>344</v>
      </c>
      <c r="AT1331" s="253" t="s">
        <v>253</v>
      </c>
      <c r="AU1331" s="253" t="s">
        <v>86</v>
      </c>
      <c r="AY1331" s="18" t="s">
        <v>251</v>
      </c>
      <c r="BE1331" s="254">
        <f>IF(N1331="základní",J1331,0)</f>
        <v>0</v>
      </c>
      <c r="BF1331" s="254">
        <f>IF(N1331="snížená",J1331,0)</f>
        <v>0</v>
      </c>
      <c r="BG1331" s="254">
        <f>IF(N1331="zákl. přenesená",J1331,0)</f>
        <v>0</v>
      </c>
      <c r="BH1331" s="254">
        <f>IF(N1331="sníž. přenesená",J1331,0)</f>
        <v>0</v>
      </c>
      <c r="BI1331" s="254">
        <f>IF(N1331="nulová",J1331,0)</f>
        <v>0</v>
      </c>
      <c r="BJ1331" s="18" t="s">
        <v>84</v>
      </c>
      <c r="BK1331" s="254">
        <f>ROUND(I1331*H1331,2)</f>
        <v>0</v>
      </c>
      <c r="BL1331" s="18" t="s">
        <v>344</v>
      </c>
      <c r="BM1331" s="253" t="s">
        <v>1807</v>
      </c>
    </row>
    <row r="1332" s="13" customFormat="1">
      <c r="A1332" s="13"/>
      <c r="B1332" s="255"/>
      <c r="C1332" s="256"/>
      <c r="D1332" s="257" t="s">
        <v>260</v>
      </c>
      <c r="E1332" s="258" t="s">
        <v>1</v>
      </c>
      <c r="F1332" s="259" t="s">
        <v>1808</v>
      </c>
      <c r="G1332" s="256"/>
      <c r="H1332" s="258" t="s">
        <v>1</v>
      </c>
      <c r="I1332" s="260"/>
      <c r="J1332" s="256"/>
      <c r="K1332" s="256"/>
      <c r="L1332" s="261"/>
      <c r="M1332" s="262"/>
      <c r="N1332" s="263"/>
      <c r="O1332" s="263"/>
      <c r="P1332" s="263"/>
      <c r="Q1332" s="263"/>
      <c r="R1332" s="263"/>
      <c r="S1332" s="263"/>
      <c r="T1332" s="264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65" t="s">
        <v>260</v>
      </c>
      <c r="AU1332" s="265" t="s">
        <v>86</v>
      </c>
      <c r="AV1332" s="13" t="s">
        <v>84</v>
      </c>
      <c r="AW1332" s="13" t="s">
        <v>31</v>
      </c>
      <c r="AX1332" s="13" t="s">
        <v>76</v>
      </c>
      <c r="AY1332" s="265" t="s">
        <v>251</v>
      </c>
    </row>
    <row r="1333" s="14" customFormat="1">
      <c r="A1333" s="14"/>
      <c r="B1333" s="266"/>
      <c r="C1333" s="267"/>
      <c r="D1333" s="257" t="s">
        <v>260</v>
      </c>
      <c r="E1333" s="268" t="s">
        <v>1</v>
      </c>
      <c r="F1333" s="269" t="s">
        <v>1809</v>
      </c>
      <c r="G1333" s="267"/>
      <c r="H1333" s="270">
        <v>39.289999999999999</v>
      </c>
      <c r="I1333" s="271"/>
      <c r="J1333" s="267"/>
      <c r="K1333" s="267"/>
      <c r="L1333" s="272"/>
      <c r="M1333" s="273"/>
      <c r="N1333" s="274"/>
      <c r="O1333" s="274"/>
      <c r="P1333" s="274"/>
      <c r="Q1333" s="274"/>
      <c r="R1333" s="274"/>
      <c r="S1333" s="274"/>
      <c r="T1333" s="275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76" t="s">
        <v>260</v>
      </c>
      <c r="AU1333" s="276" t="s">
        <v>86</v>
      </c>
      <c r="AV1333" s="14" t="s">
        <v>86</v>
      </c>
      <c r="AW1333" s="14" t="s">
        <v>31</v>
      </c>
      <c r="AX1333" s="14" t="s">
        <v>76</v>
      </c>
      <c r="AY1333" s="276" t="s">
        <v>251</v>
      </c>
    </row>
    <row r="1334" s="14" customFormat="1">
      <c r="A1334" s="14"/>
      <c r="B1334" s="266"/>
      <c r="C1334" s="267"/>
      <c r="D1334" s="257" t="s">
        <v>260</v>
      </c>
      <c r="E1334" s="268" t="s">
        <v>1</v>
      </c>
      <c r="F1334" s="269" t="s">
        <v>1810</v>
      </c>
      <c r="G1334" s="267"/>
      <c r="H1334" s="270">
        <v>14.039999999999999</v>
      </c>
      <c r="I1334" s="271"/>
      <c r="J1334" s="267"/>
      <c r="K1334" s="267"/>
      <c r="L1334" s="272"/>
      <c r="M1334" s="273"/>
      <c r="N1334" s="274"/>
      <c r="O1334" s="274"/>
      <c r="P1334" s="274"/>
      <c r="Q1334" s="274"/>
      <c r="R1334" s="274"/>
      <c r="S1334" s="274"/>
      <c r="T1334" s="275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76" t="s">
        <v>260</v>
      </c>
      <c r="AU1334" s="276" t="s">
        <v>86</v>
      </c>
      <c r="AV1334" s="14" t="s">
        <v>86</v>
      </c>
      <c r="AW1334" s="14" t="s">
        <v>31</v>
      </c>
      <c r="AX1334" s="14" t="s">
        <v>76</v>
      </c>
      <c r="AY1334" s="276" t="s">
        <v>251</v>
      </c>
    </row>
    <row r="1335" s="13" customFormat="1">
      <c r="A1335" s="13"/>
      <c r="B1335" s="255"/>
      <c r="C1335" s="256"/>
      <c r="D1335" s="257" t="s">
        <v>260</v>
      </c>
      <c r="E1335" s="258" t="s">
        <v>1</v>
      </c>
      <c r="F1335" s="259" t="s">
        <v>1811</v>
      </c>
      <c r="G1335" s="256"/>
      <c r="H1335" s="258" t="s">
        <v>1</v>
      </c>
      <c r="I1335" s="260"/>
      <c r="J1335" s="256"/>
      <c r="K1335" s="256"/>
      <c r="L1335" s="261"/>
      <c r="M1335" s="262"/>
      <c r="N1335" s="263"/>
      <c r="O1335" s="263"/>
      <c r="P1335" s="263"/>
      <c r="Q1335" s="263"/>
      <c r="R1335" s="263"/>
      <c r="S1335" s="263"/>
      <c r="T1335" s="264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65" t="s">
        <v>260</v>
      </c>
      <c r="AU1335" s="265" t="s">
        <v>86</v>
      </c>
      <c r="AV1335" s="13" t="s">
        <v>84</v>
      </c>
      <c r="AW1335" s="13" t="s">
        <v>31</v>
      </c>
      <c r="AX1335" s="13" t="s">
        <v>76</v>
      </c>
      <c r="AY1335" s="265" t="s">
        <v>251</v>
      </c>
    </row>
    <row r="1336" s="14" customFormat="1">
      <c r="A1336" s="14"/>
      <c r="B1336" s="266"/>
      <c r="C1336" s="267"/>
      <c r="D1336" s="257" t="s">
        <v>260</v>
      </c>
      <c r="E1336" s="268" t="s">
        <v>1</v>
      </c>
      <c r="F1336" s="269" t="s">
        <v>1812</v>
      </c>
      <c r="G1336" s="267"/>
      <c r="H1336" s="270">
        <v>55.700000000000003</v>
      </c>
      <c r="I1336" s="271"/>
      <c r="J1336" s="267"/>
      <c r="K1336" s="267"/>
      <c r="L1336" s="272"/>
      <c r="M1336" s="273"/>
      <c r="N1336" s="274"/>
      <c r="O1336" s="274"/>
      <c r="P1336" s="274"/>
      <c r="Q1336" s="274"/>
      <c r="R1336" s="274"/>
      <c r="S1336" s="274"/>
      <c r="T1336" s="275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76" t="s">
        <v>260</v>
      </c>
      <c r="AU1336" s="276" t="s">
        <v>86</v>
      </c>
      <c r="AV1336" s="14" t="s">
        <v>86</v>
      </c>
      <c r="AW1336" s="14" t="s">
        <v>31</v>
      </c>
      <c r="AX1336" s="14" t="s">
        <v>76</v>
      </c>
      <c r="AY1336" s="276" t="s">
        <v>251</v>
      </c>
    </row>
    <row r="1337" s="14" customFormat="1">
      <c r="A1337" s="14"/>
      <c r="B1337" s="266"/>
      <c r="C1337" s="267"/>
      <c r="D1337" s="257" t="s">
        <v>260</v>
      </c>
      <c r="E1337" s="268" t="s">
        <v>1</v>
      </c>
      <c r="F1337" s="269" t="s">
        <v>1813</v>
      </c>
      <c r="G1337" s="267"/>
      <c r="H1337" s="270">
        <v>21.600000000000001</v>
      </c>
      <c r="I1337" s="271"/>
      <c r="J1337" s="267"/>
      <c r="K1337" s="267"/>
      <c r="L1337" s="272"/>
      <c r="M1337" s="273"/>
      <c r="N1337" s="274"/>
      <c r="O1337" s="274"/>
      <c r="P1337" s="274"/>
      <c r="Q1337" s="274"/>
      <c r="R1337" s="274"/>
      <c r="S1337" s="274"/>
      <c r="T1337" s="275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76" t="s">
        <v>260</v>
      </c>
      <c r="AU1337" s="276" t="s">
        <v>86</v>
      </c>
      <c r="AV1337" s="14" t="s">
        <v>86</v>
      </c>
      <c r="AW1337" s="14" t="s">
        <v>31</v>
      </c>
      <c r="AX1337" s="14" t="s">
        <v>76</v>
      </c>
      <c r="AY1337" s="276" t="s">
        <v>251</v>
      </c>
    </row>
    <row r="1338" s="13" customFormat="1">
      <c r="A1338" s="13"/>
      <c r="B1338" s="255"/>
      <c r="C1338" s="256"/>
      <c r="D1338" s="257" t="s">
        <v>260</v>
      </c>
      <c r="E1338" s="258" t="s">
        <v>1</v>
      </c>
      <c r="F1338" s="259" t="s">
        <v>1814</v>
      </c>
      <c r="G1338" s="256"/>
      <c r="H1338" s="258" t="s">
        <v>1</v>
      </c>
      <c r="I1338" s="260"/>
      <c r="J1338" s="256"/>
      <c r="K1338" s="256"/>
      <c r="L1338" s="261"/>
      <c r="M1338" s="262"/>
      <c r="N1338" s="263"/>
      <c r="O1338" s="263"/>
      <c r="P1338" s="263"/>
      <c r="Q1338" s="263"/>
      <c r="R1338" s="263"/>
      <c r="S1338" s="263"/>
      <c r="T1338" s="264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65" t="s">
        <v>260</v>
      </c>
      <c r="AU1338" s="265" t="s">
        <v>86</v>
      </c>
      <c r="AV1338" s="13" t="s">
        <v>84</v>
      </c>
      <c r="AW1338" s="13" t="s">
        <v>31</v>
      </c>
      <c r="AX1338" s="13" t="s">
        <v>76</v>
      </c>
      <c r="AY1338" s="265" t="s">
        <v>251</v>
      </c>
    </row>
    <row r="1339" s="14" customFormat="1">
      <c r="A1339" s="14"/>
      <c r="B1339" s="266"/>
      <c r="C1339" s="267"/>
      <c r="D1339" s="257" t="s">
        <v>260</v>
      </c>
      <c r="E1339" s="268" t="s">
        <v>1</v>
      </c>
      <c r="F1339" s="269" t="s">
        <v>1815</v>
      </c>
      <c r="G1339" s="267"/>
      <c r="H1339" s="270">
        <v>40.539999999999999</v>
      </c>
      <c r="I1339" s="271"/>
      <c r="J1339" s="267"/>
      <c r="K1339" s="267"/>
      <c r="L1339" s="272"/>
      <c r="M1339" s="273"/>
      <c r="N1339" s="274"/>
      <c r="O1339" s="274"/>
      <c r="P1339" s="274"/>
      <c r="Q1339" s="274"/>
      <c r="R1339" s="274"/>
      <c r="S1339" s="274"/>
      <c r="T1339" s="275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76" t="s">
        <v>260</v>
      </c>
      <c r="AU1339" s="276" t="s">
        <v>86</v>
      </c>
      <c r="AV1339" s="14" t="s">
        <v>86</v>
      </c>
      <c r="AW1339" s="14" t="s">
        <v>31</v>
      </c>
      <c r="AX1339" s="14" t="s">
        <v>76</v>
      </c>
      <c r="AY1339" s="276" t="s">
        <v>251</v>
      </c>
    </row>
    <row r="1340" s="13" customFormat="1">
      <c r="A1340" s="13"/>
      <c r="B1340" s="255"/>
      <c r="C1340" s="256"/>
      <c r="D1340" s="257" t="s">
        <v>260</v>
      </c>
      <c r="E1340" s="258" t="s">
        <v>1</v>
      </c>
      <c r="F1340" s="259" t="s">
        <v>1816</v>
      </c>
      <c r="G1340" s="256"/>
      <c r="H1340" s="258" t="s">
        <v>1</v>
      </c>
      <c r="I1340" s="260"/>
      <c r="J1340" s="256"/>
      <c r="K1340" s="256"/>
      <c r="L1340" s="261"/>
      <c r="M1340" s="262"/>
      <c r="N1340" s="263"/>
      <c r="O1340" s="263"/>
      <c r="P1340" s="263"/>
      <c r="Q1340" s="263"/>
      <c r="R1340" s="263"/>
      <c r="S1340" s="263"/>
      <c r="T1340" s="264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65" t="s">
        <v>260</v>
      </c>
      <c r="AU1340" s="265" t="s">
        <v>86</v>
      </c>
      <c r="AV1340" s="13" t="s">
        <v>84</v>
      </c>
      <c r="AW1340" s="13" t="s">
        <v>31</v>
      </c>
      <c r="AX1340" s="13" t="s">
        <v>76</v>
      </c>
      <c r="AY1340" s="265" t="s">
        <v>251</v>
      </c>
    </row>
    <row r="1341" s="14" customFormat="1">
      <c r="A1341" s="14"/>
      <c r="B1341" s="266"/>
      <c r="C1341" s="267"/>
      <c r="D1341" s="257" t="s">
        <v>260</v>
      </c>
      <c r="E1341" s="268" t="s">
        <v>1</v>
      </c>
      <c r="F1341" s="269" t="s">
        <v>1817</v>
      </c>
      <c r="G1341" s="267"/>
      <c r="H1341" s="270">
        <v>71.030000000000001</v>
      </c>
      <c r="I1341" s="271"/>
      <c r="J1341" s="267"/>
      <c r="K1341" s="267"/>
      <c r="L1341" s="272"/>
      <c r="M1341" s="273"/>
      <c r="N1341" s="274"/>
      <c r="O1341" s="274"/>
      <c r="P1341" s="274"/>
      <c r="Q1341" s="274"/>
      <c r="R1341" s="274"/>
      <c r="S1341" s="274"/>
      <c r="T1341" s="275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76" t="s">
        <v>260</v>
      </c>
      <c r="AU1341" s="276" t="s">
        <v>86</v>
      </c>
      <c r="AV1341" s="14" t="s">
        <v>86</v>
      </c>
      <c r="AW1341" s="14" t="s">
        <v>31</v>
      </c>
      <c r="AX1341" s="14" t="s">
        <v>76</v>
      </c>
      <c r="AY1341" s="276" t="s">
        <v>251</v>
      </c>
    </row>
    <row r="1342" s="14" customFormat="1">
      <c r="A1342" s="14"/>
      <c r="B1342" s="266"/>
      <c r="C1342" s="267"/>
      <c r="D1342" s="257" t="s">
        <v>260</v>
      </c>
      <c r="E1342" s="268" t="s">
        <v>1</v>
      </c>
      <c r="F1342" s="269" t="s">
        <v>1818</v>
      </c>
      <c r="G1342" s="267"/>
      <c r="H1342" s="270">
        <v>39.700000000000003</v>
      </c>
      <c r="I1342" s="271"/>
      <c r="J1342" s="267"/>
      <c r="K1342" s="267"/>
      <c r="L1342" s="272"/>
      <c r="M1342" s="273"/>
      <c r="N1342" s="274"/>
      <c r="O1342" s="274"/>
      <c r="P1342" s="274"/>
      <c r="Q1342" s="274"/>
      <c r="R1342" s="274"/>
      <c r="S1342" s="274"/>
      <c r="T1342" s="275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76" t="s">
        <v>260</v>
      </c>
      <c r="AU1342" s="276" t="s">
        <v>86</v>
      </c>
      <c r="AV1342" s="14" t="s">
        <v>86</v>
      </c>
      <c r="AW1342" s="14" t="s">
        <v>31</v>
      </c>
      <c r="AX1342" s="14" t="s">
        <v>76</v>
      </c>
      <c r="AY1342" s="276" t="s">
        <v>251</v>
      </c>
    </row>
    <row r="1343" s="14" customFormat="1">
      <c r="A1343" s="14"/>
      <c r="B1343" s="266"/>
      <c r="C1343" s="267"/>
      <c r="D1343" s="257" t="s">
        <v>260</v>
      </c>
      <c r="E1343" s="268" t="s">
        <v>1</v>
      </c>
      <c r="F1343" s="269" t="s">
        <v>1819</v>
      </c>
      <c r="G1343" s="267"/>
      <c r="H1343" s="270">
        <v>59.289999999999999</v>
      </c>
      <c r="I1343" s="271"/>
      <c r="J1343" s="267"/>
      <c r="K1343" s="267"/>
      <c r="L1343" s="272"/>
      <c r="M1343" s="273"/>
      <c r="N1343" s="274"/>
      <c r="O1343" s="274"/>
      <c r="P1343" s="274"/>
      <c r="Q1343" s="274"/>
      <c r="R1343" s="274"/>
      <c r="S1343" s="274"/>
      <c r="T1343" s="275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76" t="s">
        <v>260</v>
      </c>
      <c r="AU1343" s="276" t="s">
        <v>86</v>
      </c>
      <c r="AV1343" s="14" t="s">
        <v>86</v>
      </c>
      <c r="AW1343" s="14" t="s">
        <v>31</v>
      </c>
      <c r="AX1343" s="14" t="s">
        <v>76</v>
      </c>
      <c r="AY1343" s="276" t="s">
        <v>251</v>
      </c>
    </row>
    <row r="1344" s="14" customFormat="1">
      <c r="A1344" s="14"/>
      <c r="B1344" s="266"/>
      <c r="C1344" s="267"/>
      <c r="D1344" s="257" t="s">
        <v>260</v>
      </c>
      <c r="E1344" s="268" t="s">
        <v>1</v>
      </c>
      <c r="F1344" s="269" t="s">
        <v>1820</v>
      </c>
      <c r="G1344" s="267"/>
      <c r="H1344" s="270">
        <v>22.649999999999999</v>
      </c>
      <c r="I1344" s="271"/>
      <c r="J1344" s="267"/>
      <c r="K1344" s="267"/>
      <c r="L1344" s="272"/>
      <c r="M1344" s="273"/>
      <c r="N1344" s="274"/>
      <c r="O1344" s="274"/>
      <c r="P1344" s="274"/>
      <c r="Q1344" s="274"/>
      <c r="R1344" s="274"/>
      <c r="S1344" s="274"/>
      <c r="T1344" s="275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76" t="s">
        <v>260</v>
      </c>
      <c r="AU1344" s="276" t="s">
        <v>86</v>
      </c>
      <c r="AV1344" s="14" t="s">
        <v>86</v>
      </c>
      <c r="AW1344" s="14" t="s">
        <v>31</v>
      </c>
      <c r="AX1344" s="14" t="s">
        <v>76</v>
      </c>
      <c r="AY1344" s="276" t="s">
        <v>251</v>
      </c>
    </row>
    <row r="1345" s="14" customFormat="1">
      <c r="A1345" s="14"/>
      <c r="B1345" s="266"/>
      <c r="C1345" s="267"/>
      <c r="D1345" s="257" t="s">
        <v>260</v>
      </c>
      <c r="E1345" s="268" t="s">
        <v>1</v>
      </c>
      <c r="F1345" s="269" t="s">
        <v>1821</v>
      </c>
      <c r="G1345" s="267"/>
      <c r="H1345" s="270">
        <v>13.1</v>
      </c>
      <c r="I1345" s="271"/>
      <c r="J1345" s="267"/>
      <c r="K1345" s="267"/>
      <c r="L1345" s="272"/>
      <c r="M1345" s="273"/>
      <c r="N1345" s="274"/>
      <c r="O1345" s="274"/>
      <c r="P1345" s="274"/>
      <c r="Q1345" s="274"/>
      <c r="R1345" s="274"/>
      <c r="S1345" s="274"/>
      <c r="T1345" s="275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76" t="s">
        <v>260</v>
      </c>
      <c r="AU1345" s="276" t="s">
        <v>86</v>
      </c>
      <c r="AV1345" s="14" t="s">
        <v>86</v>
      </c>
      <c r="AW1345" s="14" t="s">
        <v>31</v>
      </c>
      <c r="AX1345" s="14" t="s">
        <v>76</v>
      </c>
      <c r="AY1345" s="276" t="s">
        <v>251</v>
      </c>
    </row>
    <row r="1346" s="14" customFormat="1">
      <c r="A1346" s="14"/>
      <c r="B1346" s="266"/>
      <c r="C1346" s="267"/>
      <c r="D1346" s="257" t="s">
        <v>260</v>
      </c>
      <c r="E1346" s="268" t="s">
        <v>1</v>
      </c>
      <c r="F1346" s="269" t="s">
        <v>1822</v>
      </c>
      <c r="G1346" s="267"/>
      <c r="H1346" s="270">
        <v>56.549999999999997</v>
      </c>
      <c r="I1346" s="271"/>
      <c r="J1346" s="267"/>
      <c r="K1346" s="267"/>
      <c r="L1346" s="272"/>
      <c r="M1346" s="273"/>
      <c r="N1346" s="274"/>
      <c r="O1346" s="274"/>
      <c r="P1346" s="274"/>
      <c r="Q1346" s="274"/>
      <c r="R1346" s="274"/>
      <c r="S1346" s="274"/>
      <c r="T1346" s="275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76" t="s">
        <v>260</v>
      </c>
      <c r="AU1346" s="276" t="s">
        <v>86</v>
      </c>
      <c r="AV1346" s="14" t="s">
        <v>86</v>
      </c>
      <c r="AW1346" s="14" t="s">
        <v>31</v>
      </c>
      <c r="AX1346" s="14" t="s">
        <v>76</v>
      </c>
      <c r="AY1346" s="276" t="s">
        <v>251</v>
      </c>
    </row>
    <row r="1347" s="14" customFormat="1">
      <c r="A1347" s="14"/>
      <c r="B1347" s="266"/>
      <c r="C1347" s="267"/>
      <c r="D1347" s="257" t="s">
        <v>260</v>
      </c>
      <c r="E1347" s="268" t="s">
        <v>1</v>
      </c>
      <c r="F1347" s="269" t="s">
        <v>1823</v>
      </c>
      <c r="G1347" s="267"/>
      <c r="H1347" s="270">
        <v>21.350000000000001</v>
      </c>
      <c r="I1347" s="271"/>
      <c r="J1347" s="267"/>
      <c r="K1347" s="267"/>
      <c r="L1347" s="272"/>
      <c r="M1347" s="273"/>
      <c r="N1347" s="274"/>
      <c r="O1347" s="274"/>
      <c r="P1347" s="274"/>
      <c r="Q1347" s="274"/>
      <c r="R1347" s="274"/>
      <c r="S1347" s="274"/>
      <c r="T1347" s="275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76" t="s">
        <v>260</v>
      </c>
      <c r="AU1347" s="276" t="s">
        <v>86</v>
      </c>
      <c r="AV1347" s="14" t="s">
        <v>86</v>
      </c>
      <c r="AW1347" s="14" t="s">
        <v>31</v>
      </c>
      <c r="AX1347" s="14" t="s">
        <v>76</v>
      </c>
      <c r="AY1347" s="276" t="s">
        <v>251</v>
      </c>
    </row>
    <row r="1348" s="14" customFormat="1">
      <c r="A1348" s="14"/>
      <c r="B1348" s="266"/>
      <c r="C1348" s="267"/>
      <c r="D1348" s="257" t="s">
        <v>260</v>
      </c>
      <c r="E1348" s="268" t="s">
        <v>1</v>
      </c>
      <c r="F1348" s="269" t="s">
        <v>1824</v>
      </c>
      <c r="G1348" s="267"/>
      <c r="H1348" s="270">
        <v>25.530000000000001</v>
      </c>
      <c r="I1348" s="271"/>
      <c r="J1348" s="267"/>
      <c r="K1348" s="267"/>
      <c r="L1348" s="272"/>
      <c r="M1348" s="273"/>
      <c r="N1348" s="274"/>
      <c r="O1348" s="274"/>
      <c r="P1348" s="274"/>
      <c r="Q1348" s="274"/>
      <c r="R1348" s="274"/>
      <c r="S1348" s="274"/>
      <c r="T1348" s="275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76" t="s">
        <v>260</v>
      </c>
      <c r="AU1348" s="276" t="s">
        <v>86</v>
      </c>
      <c r="AV1348" s="14" t="s">
        <v>86</v>
      </c>
      <c r="AW1348" s="14" t="s">
        <v>31</v>
      </c>
      <c r="AX1348" s="14" t="s">
        <v>76</v>
      </c>
      <c r="AY1348" s="276" t="s">
        <v>251</v>
      </c>
    </row>
    <row r="1349" s="13" customFormat="1">
      <c r="A1349" s="13"/>
      <c r="B1349" s="255"/>
      <c r="C1349" s="256"/>
      <c r="D1349" s="257" t="s">
        <v>260</v>
      </c>
      <c r="E1349" s="258" t="s">
        <v>1</v>
      </c>
      <c r="F1349" s="259" t="s">
        <v>1825</v>
      </c>
      <c r="G1349" s="256"/>
      <c r="H1349" s="258" t="s">
        <v>1</v>
      </c>
      <c r="I1349" s="260"/>
      <c r="J1349" s="256"/>
      <c r="K1349" s="256"/>
      <c r="L1349" s="261"/>
      <c r="M1349" s="262"/>
      <c r="N1349" s="263"/>
      <c r="O1349" s="263"/>
      <c r="P1349" s="263"/>
      <c r="Q1349" s="263"/>
      <c r="R1349" s="263"/>
      <c r="S1349" s="263"/>
      <c r="T1349" s="264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65" t="s">
        <v>260</v>
      </c>
      <c r="AU1349" s="265" t="s">
        <v>86</v>
      </c>
      <c r="AV1349" s="13" t="s">
        <v>84</v>
      </c>
      <c r="AW1349" s="13" t="s">
        <v>31</v>
      </c>
      <c r="AX1349" s="13" t="s">
        <v>76</v>
      </c>
      <c r="AY1349" s="265" t="s">
        <v>251</v>
      </c>
    </row>
    <row r="1350" s="14" customFormat="1">
      <c r="A1350" s="14"/>
      <c r="B1350" s="266"/>
      <c r="C1350" s="267"/>
      <c r="D1350" s="257" t="s">
        <v>260</v>
      </c>
      <c r="E1350" s="268" t="s">
        <v>1</v>
      </c>
      <c r="F1350" s="269" t="s">
        <v>1826</v>
      </c>
      <c r="G1350" s="267"/>
      <c r="H1350" s="270">
        <v>41.450000000000003</v>
      </c>
      <c r="I1350" s="271"/>
      <c r="J1350" s="267"/>
      <c r="K1350" s="267"/>
      <c r="L1350" s="272"/>
      <c r="M1350" s="273"/>
      <c r="N1350" s="274"/>
      <c r="O1350" s="274"/>
      <c r="P1350" s="274"/>
      <c r="Q1350" s="274"/>
      <c r="R1350" s="274"/>
      <c r="S1350" s="274"/>
      <c r="T1350" s="275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76" t="s">
        <v>260</v>
      </c>
      <c r="AU1350" s="276" t="s">
        <v>86</v>
      </c>
      <c r="AV1350" s="14" t="s">
        <v>86</v>
      </c>
      <c r="AW1350" s="14" t="s">
        <v>31</v>
      </c>
      <c r="AX1350" s="14" t="s">
        <v>76</v>
      </c>
      <c r="AY1350" s="276" t="s">
        <v>251</v>
      </c>
    </row>
    <row r="1351" s="14" customFormat="1">
      <c r="A1351" s="14"/>
      <c r="B1351" s="266"/>
      <c r="C1351" s="267"/>
      <c r="D1351" s="257" t="s">
        <v>260</v>
      </c>
      <c r="E1351" s="268" t="s">
        <v>1</v>
      </c>
      <c r="F1351" s="269" t="s">
        <v>1827</v>
      </c>
      <c r="G1351" s="267"/>
      <c r="H1351" s="270">
        <v>28.850000000000001</v>
      </c>
      <c r="I1351" s="271"/>
      <c r="J1351" s="267"/>
      <c r="K1351" s="267"/>
      <c r="L1351" s="272"/>
      <c r="M1351" s="273"/>
      <c r="N1351" s="274"/>
      <c r="O1351" s="274"/>
      <c r="P1351" s="274"/>
      <c r="Q1351" s="274"/>
      <c r="R1351" s="274"/>
      <c r="S1351" s="274"/>
      <c r="T1351" s="275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76" t="s">
        <v>260</v>
      </c>
      <c r="AU1351" s="276" t="s">
        <v>86</v>
      </c>
      <c r="AV1351" s="14" t="s">
        <v>86</v>
      </c>
      <c r="AW1351" s="14" t="s">
        <v>31</v>
      </c>
      <c r="AX1351" s="14" t="s">
        <v>76</v>
      </c>
      <c r="AY1351" s="276" t="s">
        <v>251</v>
      </c>
    </row>
    <row r="1352" s="14" customFormat="1">
      <c r="A1352" s="14"/>
      <c r="B1352" s="266"/>
      <c r="C1352" s="267"/>
      <c r="D1352" s="257" t="s">
        <v>260</v>
      </c>
      <c r="E1352" s="268" t="s">
        <v>1</v>
      </c>
      <c r="F1352" s="269" t="s">
        <v>1828</v>
      </c>
      <c r="G1352" s="267"/>
      <c r="H1352" s="270">
        <v>14.93</v>
      </c>
      <c r="I1352" s="271"/>
      <c r="J1352" s="267"/>
      <c r="K1352" s="267"/>
      <c r="L1352" s="272"/>
      <c r="M1352" s="273"/>
      <c r="N1352" s="274"/>
      <c r="O1352" s="274"/>
      <c r="P1352" s="274"/>
      <c r="Q1352" s="274"/>
      <c r="R1352" s="274"/>
      <c r="S1352" s="274"/>
      <c r="T1352" s="275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76" t="s">
        <v>260</v>
      </c>
      <c r="AU1352" s="276" t="s">
        <v>86</v>
      </c>
      <c r="AV1352" s="14" t="s">
        <v>86</v>
      </c>
      <c r="AW1352" s="14" t="s">
        <v>31</v>
      </c>
      <c r="AX1352" s="14" t="s">
        <v>76</v>
      </c>
      <c r="AY1352" s="276" t="s">
        <v>251</v>
      </c>
    </row>
    <row r="1353" s="16" customFormat="1">
      <c r="A1353" s="16"/>
      <c r="B1353" s="297"/>
      <c r="C1353" s="298"/>
      <c r="D1353" s="257" t="s">
        <v>260</v>
      </c>
      <c r="E1353" s="299" t="s">
        <v>1</v>
      </c>
      <c r="F1353" s="300" t="s">
        <v>566</v>
      </c>
      <c r="G1353" s="298"/>
      <c r="H1353" s="301">
        <v>565.60000000000002</v>
      </c>
      <c r="I1353" s="302"/>
      <c r="J1353" s="298"/>
      <c r="K1353" s="298"/>
      <c r="L1353" s="303"/>
      <c r="M1353" s="304"/>
      <c r="N1353" s="305"/>
      <c r="O1353" s="305"/>
      <c r="P1353" s="305"/>
      <c r="Q1353" s="305"/>
      <c r="R1353" s="305"/>
      <c r="S1353" s="305"/>
      <c r="T1353" s="306"/>
      <c r="U1353" s="16"/>
      <c r="V1353" s="16"/>
      <c r="W1353" s="16"/>
      <c r="X1353" s="16"/>
      <c r="Y1353" s="16"/>
      <c r="Z1353" s="16"/>
      <c r="AA1353" s="16"/>
      <c r="AB1353" s="16"/>
      <c r="AC1353" s="16"/>
      <c r="AD1353" s="16"/>
      <c r="AE1353" s="16"/>
      <c r="AT1353" s="307" t="s">
        <v>260</v>
      </c>
      <c r="AU1353" s="307" t="s">
        <v>86</v>
      </c>
      <c r="AV1353" s="16" t="s">
        <v>271</v>
      </c>
      <c r="AW1353" s="16" t="s">
        <v>31</v>
      </c>
      <c r="AX1353" s="16" t="s">
        <v>76</v>
      </c>
      <c r="AY1353" s="307" t="s">
        <v>251</v>
      </c>
    </row>
    <row r="1354" s="13" customFormat="1">
      <c r="A1354" s="13"/>
      <c r="B1354" s="255"/>
      <c r="C1354" s="256"/>
      <c r="D1354" s="257" t="s">
        <v>260</v>
      </c>
      <c r="E1354" s="258" t="s">
        <v>1</v>
      </c>
      <c r="F1354" s="259" t="s">
        <v>937</v>
      </c>
      <c r="G1354" s="256"/>
      <c r="H1354" s="258" t="s">
        <v>1</v>
      </c>
      <c r="I1354" s="260"/>
      <c r="J1354" s="256"/>
      <c r="K1354" s="256"/>
      <c r="L1354" s="261"/>
      <c r="M1354" s="262"/>
      <c r="N1354" s="263"/>
      <c r="O1354" s="263"/>
      <c r="P1354" s="263"/>
      <c r="Q1354" s="263"/>
      <c r="R1354" s="263"/>
      <c r="S1354" s="263"/>
      <c r="T1354" s="264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65" t="s">
        <v>260</v>
      </c>
      <c r="AU1354" s="265" t="s">
        <v>86</v>
      </c>
      <c r="AV1354" s="13" t="s">
        <v>84</v>
      </c>
      <c r="AW1354" s="13" t="s">
        <v>31</v>
      </c>
      <c r="AX1354" s="13" t="s">
        <v>76</v>
      </c>
      <c r="AY1354" s="265" t="s">
        <v>251</v>
      </c>
    </row>
    <row r="1355" s="13" customFormat="1">
      <c r="A1355" s="13"/>
      <c r="B1355" s="255"/>
      <c r="C1355" s="256"/>
      <c r="D1355" s="257" t="s">
        <v>260</v>
      </c>
      <c r="E1355" s="258" t="s">
        <v>1</v>
      </c>
      <c r="F1355" s="259" t="s">
        <v>1232</v>
      </c>
      <c r="G1355" s="256"/>
      <c r="H1355" s="258" t="s">
        <v>1</v>
      </c>
      <c r="I1355" s="260"/>
      <c r="J1355" s="256"/>
      <c r="K1355" s="256"/>
      <c r="L1355" s="261"/>
      <c r="M1355" s="262"/>
      <c r="N1355" s="263"/>
      <c r="O1355" s="263"/>
      <c r="P1355" s="263"/>
      <c r="Q1355" s="263"/>
      <c r="R1355" s="263"/>
      <c r="S1355" s="263"/>
      <c r="T1355" s="264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65" t="s">
        <v>260</v>
      </c>
      <c r="AU1355" s="265" t="s">
        <v>86</v>
      </c>
      <c r="AV1355" s="13" t="s">
        <v>84</v>
      </c>
      <c r="AW1355" s="13" t="s">
        <v>31</v>
      </c>
      <c r="AX1355" s="13" t="s">
        <v>76</v>
      </c>
      <c r="AY1355" s="265" t="s">
        <v>251</v>
      </c>
    </row>
    <row r="1356" s="14" customFormat="1">
      <c r="A1356" s="14"/>
      <c r="B1356" s="266"/>
      <c r="C1356" s="267"/>
      <c r="D1356" s="257" t="s">
        <v>260</v>
      </c>
      <c r="E1356" s="268" t="s">
        <v>1</v>
      </c>
      <c r="F1356" s="269" t="s">
        <v>1829</v>
      </c>
      <c r="G1356" s="267"/>
      <c r="H1356" s="270">
        <v>58.039999999999999</v>
      </c>
      <c r="I1356" s="271"/>
      <c r="J1356" s="267"/>
      <c r="K1356" s="267"/>
      <c r="L1356" s="272"/>
      <c r="M1356" s="273"/>
      <c r="N1356" s="274"/>
      <c r="O1356" s="274"/>
      <c r="P1356" s="274"/>
      <c r="Q1356" s="274"/>
      <c r="R1356" s="274"/>
      <c r="S1356" s="274"/>
      <c r="T1356" s="275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76" t="s">
        <v>260</v>
      </c>
      <c r="AU1356" s="276" t="s">
        <v>86</v>
      </c>
      <c r="AV1356" s="14" t="s">
        <v>86</v>
      </c>
      <c r="AW1356" s="14" t="s">
        <v>31</v>
      </c>
      <c r="AX1356" s="14" t="s">
        <v>76</v>
      </c>
      <c r="AY1356" s="276" t="s">
        <v>251</v>
      </c>
    </row>
    <row r="1357" s="14" customFormat="1">
      <c r="A1357" s="14"/>
      <c r="B1357" s="266"/>
      <c r="C1357" s="267"/>
      <c r="D1357" s="257" t="s">
        <v>260</v>
      </c>
      <c r="E1357" s="268" t="s">
        <v>1</v>
      </c>
      <c r="F1357" s="269" t="s">
        <v>1830</v>
      </c>
      <c r="G1357" s="267"/>
      <c r="H1357" s="270">
        <v>63.700000000000003</v>
      </c>
      <c r="I1357" s="271"/>
      <c r="J1357" s="267"/>
      <c r="K1357" s="267"/>
      <c r="L1357" s="272"/>
      <c r="M1357" s="273"/>
      <c r="N1357" s="274"/>
      <c r="O1357" s="274"/>
      <c r="P1357" s="274"/>
      <c r="Q1357" s="274"/>
      <c r="R1357" s="274"/>
      <c r="S1357" s="274"/>
      <c r="T1357" s="275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76" t="s">
        <v>260</v>
      </c>
      <c r="AU1357" s="276" t="s">
        <v>86</v>
      </c>
      <c r="AV1357" s="14" t="s">
        <v>86</v>
      </c>
      <c r="AW1357" s="14" t="s">
        <v>31</v>
      </c>
      <c r="AX1357" s="14" t="s">
        <v>76</v>
      </c>
      <c r="AY1357" s="276" t="s">
        <v>251</v>
      </c>
    </row>
    <row r="1358" s="14" customFormat="1">
      <c r="A1358" s="14"/>
      <c r="B1358" s="266"/>
      <c r="C1358" s="267"/>
      <c r="D1358" s="257" t="s">
        <v>260</v>
      </c>
      <c r="E1358" s="268" t="s">
        <v>1</v>
      </c>
      <c r="F1358" s="269" t="s">
        <v>1831</v>
      </c>
      <c r="G1358" s="267"/>
      <c r="H1358" s="270">
        <v>20.260000000000002</v>
      </c>
      <c r="I1358" s="271"/>
      <c r="J1358" s="267"/>
      <c r="K1358" s="267"/>
      <c r="L1358" s="272"/>
      <c r="M1358" s="273"/>
      <c r="N1358" s="274"/>
      <c r="O1358" s="274"/>
      <c r="P1358" s="274"/>
      <c r="Q1358" s="274"/>
      <c r="R1358" s="274"/>
      <c r="S1358" s="274"/>
      <c r="T1358" s="275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76" t="s">
        <v>260</v>
      </c>
      <c r="AU1358" s="276" t="s">
        <v>86</v>
      </c>
      <c r="AV1358" s="14" t="s">
        <v>86</v>
      </c>
      <c r="AW1358" s="14" t="s">
        <v>31</v>
      </c>
      <c r="AX1358" s="14" t="s">
        <v>76</v>
      </c>
      <c r="AY1358" s="276" t="s">
        <v>251</v>
      </c>
    </row>
    <row r="1359" s="13" customFormat="1">
      <c r="A1359" s="13"/>
      <c r="B1359" s="255"/>
      <c r="C1359" s="256"/>
      <c r="D1359" s="257" t="s">
        <v>260</v>
      </c>
      <c r="E1359" s="258" t="s">
        <v>1</v>
      </c>
      <c r="F1359" s="259" t="s">
        <v>1832</v>
      </c>
      <c r="G1359" s="256"/>
      <c r="H1359" s="258" t="s">
        <v>1</v>
      </c>
      <c r="I1359" s="260"/>
      <c r="J1359" s="256"/>
      <c r="K1359" s="256"/>
      <c r="L1359" s="261"/>
      <c r="M1359" s="262"/>
      <c r="N1359" s="263"/>
      <c r="O1359" s="263"/>
      <c r="P1359" s="263"/>
      <c r="Q1359" s="263"/>
      <c r="R1359" s="263"/>
      <c r="S1359" s="263"/>
      <c r="T1359" s="264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65" t="s">
        <v>260</v>
      </c>
      <c r="AU1359" s="265" t="s">
        <v>86</v>
      </c>
      <c r="AV1359" s="13" t="s">
        <v>84</v>
      </c>
      <c r="AW1359" s="13" t="s">
        <v>31</v>
      </c>
      <c r="AX1359" s="13" t="s">
        <v>76</v>
      </c>
      <c r="AY1359" s="265" t="s">
        <v>251</v>
      </c>
    </row>
    <row r="1360" s="14" customFormat="1">
      <c r="A1360" s="14"/>
      <c r="B1360" s="266"/>
      <c r="C1360" s="267"/>
      <c r="D1360" s="257" t="s">
        <v>260</v>
      </c>
      <c r="E1360" s="268" t="s">
        <v>1</v>
      </c>
      <c r="F1360" s="269" t="s">
        <v>1833</v>
      </c>
      <c r="G1360" s="267"/>
      <c r="H1360" s="270">
        <v>30.899999999999999</v>
      </c>
      <c r="I1360" s="271"/>
      <c r="J1360" s="267"/>
      <c r="K1360" s="267"/>
      <c r="L1360" s="272"/>
      <c r="M1360" s="273"/>
      <c r="N1360" s="274"/>
      <c r="O1360" s="274"/>
      <c r="P1360" s="274"/>
      <c r="Q1360" s="274"/>
      <c r="R1360" s="274"/>
      <c r="S1360" s="274"/>
      <c r="T1360" s="275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76" t="s">
        <v>260</v>
      </c>
      <c r="AU1360" s="276" t="s">
        <v>86</v>
      </c>
      <c r="AV1360" s="14" t="s">
        <v>86</v>
      </c>
      <c r="AW1360" s="14" t="s">
        <v>31</v>
      </c>
      <c r="AX1360" s="14" t="s">
        <v>76</v>
      </c>
      <c r="AY1360" s="276" t="s">
        <v>251</v>
      </c>
    </row>
    <row r="1361" s="13" customFormat="1">
      <c r="A1361" s="13"/>
      <c r="B1361" s="255"/>
      <c r="C1361" s="256"/>
      <c r="D1361" s="257" t="s">
        <v>260</v>
      </c>
      <c r="E1361" s="258" t="s">
        <v>1</v>
      </c>
      <c r="F1361" s="259" t="s">
        <v>1834</v>
      </c>
      <c r="G1361" s="256"/>
      <c r="H1361" s="258" t="s">
        <v>1</v>
      </c>
      <c r="I1361" s="260"/>
      <c r="J1361" s="256"/>
      <c r="K1361" s="256"/>
      <c r="L1361" s="261"/>
      <c r="M1361" s="262"/>
      <c r="N1361" s="263"/>
      <c r="O1361" s="263"/>
      <c r="P1361" s="263"/>
      <c r="Q1361" s="263"/>
      <c r="R1361" s="263"/>
      <c r="S1361" s="263"/>
      <c r="T1361" s="264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65" t="s">
        <v>260</v>
      </c>
      <c r="AU1361" s="265" t="s">
        <v>86</v>
      </c>
      <c r="AV1361" s="13" t="s">
        <v>84</v>
      </c>
      <c r="AW1361" s="13" t="s">
        <v>31</v>
      </c>
      <c r="AX1361" s="13" t="s">
        <v>76</v>
      </c>
      <c r="AY1361" s="265" t="s">
        <v>251</v>
      </c>
    </row>
    <row r="1362" s="14" customFormat="1">
      <c r="A1362" s="14"/>
      <c r="B1362" s="266"/>
      <c r="C1362" s="267"/>
      <c r="D1362" s="257" t="s">
        <v>260</v>
      </c>
      <c r="E1362" s="268" t="s">
        <v>1</v>
      </c>
      <c r="F1362" s="269" t="s">
        <v>1835</v>
      </c>
      <c r="G1362" s="267"/>
      <c r="H1362" s="270">
        <v>5.5</v>
      </c>
      <c r="I1362" s="271"/>
      <c r="J1362" s="267"/>
      <c r="K1362" s="267"/>
      <c r="L1362" s="272"/>
      <c r="M1362" s="273"/>
      <c r="N1362" s="274"/>
      <c r="O1362" s="274"/>
      <c r="P1362" s="274"/>
      <c r="Q1362" s="274"/>
      <c r="R1362" s="274"/>
      <c r="S1362" s="274"/>
      <c r="T1362" s="275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76" t="s">
        <v>260</v>
      </c>
      <c r="AU1362" s="276" t="s">
        <v>86</v>
      </c>
      <c r="AV1362" s="14" t="s">
        <v>86</v>
      </c>
      <c r="AW1362" s="14" t="s">
        <v>31</v>
      </c>
      <c r="AX1362" s="14" t="s">
        <v>76</v>
      </c>
      <c r="AY1362" s="276" t="s">
        <v>251</v>
      </c>
    </row>
    <row r="1363" s="16" customFormat="1">
      <c r="A1363" s="16"/>
      <c r="B1363" s="297"/>
      <c r="C1363" s="298"/>
      <c r="D1363" s="257" t="s">
        <v>260</v>
      </c>
      <c r="E1363" s="299" t="s">
        <v>1</v>
      </c>
      <c r="F1363" s="300" t="s">
        <v>566</v>
      </c>
      <c r="G1363" s="298"/>
      <c r="H1363" s="301">
        <v>178.40000000000001</v>
      </c>
      <c r="I1363" s="302"/>
      <c r="J1363" s="298"/>
      <c r="K1363" s="298"/>
      <c r="L1363" s="303"/>
      <c r="M1363" s="304"/>
      <c r="N1363" s="305"/>
      <c r="O1363" s="305"/>
      <c r="P1363" s="305"/>
      <c r="Q1363" s="305"/>
      <c r="R1363" s="305"/>
      <c r="S1363" s="305"/>
      <c r="T1363" s="306"/>
      <c r="U1363" s="16"/>
      <c r="V1363" s="16"/>
      <c r="W1363" s="16"/>
      <c r="X1363" s="16"/>
      <c r="Y1363" s="16"/>
      <c r="Z1363" s="16"/>
      <c r="AA1363" s="16"/>
      <c r="AB1363" s="16"/>
      <c r="AC1363" s="16"/>
      <c r="AD1363" s="16"/>
      <c r="AE1363" s="16"/>
      <c r="AT1363" s="307" t="s">
        <v>260</v>
      </c>
      <c r="AU1363" s="307" t="s">
        <v>86</v>
      </c>
      <c r="AV1363" s="16" t="s">
        <v>271</v>
      </c>
      <c r="AW1363" s="16" t="s">
        <v>31</v>
      </c>
      <c r="AX1363" s="16" t="s">
        <v>76</v>
      </c>
      <c r="AY1363" s="307" t="s">
        <v>251</v>
      </c>
    </row>
    <row r="1364" s="15" customFormat="1">
      <c r="A1364" s="15"/>
      <c r="B1364" s="277"/>
      <c r="C1364" s="278"/>
      <c r="D1364" s="257" t="s">
        <v>260</v>
      </c>
      <c r="E1364" s="279" t="s">
        <v>1</v>
      </c>
      <c r="F1364" s="280" t="s">
        <v>264</v>
      </c>
      <c r="G1364" s="278"/>
      <c r="H1364" s="281">
        <v>744</v>
      </c>
      <c r="I1364" s="282"/>
      <c r="J1364" s="278"/>
      <c r="K1364" s="278"/>
      <c r="L1364" s="283"/>
      <c r="M1364" s="284"/>
      <c r="N1364" s="285"/>
      <c r="O1364" s="285"/>
      <c r="P1364" s="285"/>
      <c r="Q1364" s="285"/>
      <c r="R1364" s="285"/>
      <c r="S1364" s="285"/>
      <c r="T1364" s="286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T1364" s="287" t="s">
        <v>260</v>
      </c>
      <c r="AU1364" s="287" t="s">
        <v>86</v>
      </c>
      <c r="AV1364" s="15" t="s">
        <v>258</v>
      </c>
      <c r="AW1364" s="15" t="s">
        <v>31</v>
      </c>
      <c r="AX1364" s="15" t="s">
        <v>84</v>
      </c>
      <c r="AY1364" s="287" t="s">
        <v>251</v>
      </c>
    </row>
    <row r="1365" s="2" customFormat="1" ht="14.4" customHeight="1">
      <c r="A1365" s="39"/>
      <c r="B1365" s="40"/>
      <c r="C1365" s="243" t="s">
        <v>1836</v>
      </c>
      <c r="D1365" s="243" t="s">
        <v>253</v>
      </c>
      <c r="E1365" s="244" t="s">
        <v>1837</v>
      </c>
      <c r="F1365" s="245" t="s">
        <v>1838</v>
      </c>
      <c r="G1365" s="246" t="s">
        <v>406</v>
      </c>
      <c r="H1365" s="247">
        <v>14</v>
      </c>
      <c r="I1365" s="248"/>
      <c r="J1365" s="247">
        <f>ROUND(I1365*H1365,2)</f>
        <v>0</v>
      </c>
      <c r="K1365" s="245" t="s">
        <v>257</v>
      </c>
      <c r="L1365" s="45"/>
      <c r="M1365" s="249" t="s">
        <v>1</v>
      </c>
      <c r="N1365" s="250" t="s">
        <v>41</v>
      </c>
      <c r="O1365" s="92"/>
      <c r="P1365" s="251">
        <f>O1365*H1365</f>
        <v>0</v>
      </c>
      <c r="Q1365" s="251">
        <v>0</v>
      </c>
      <c r="R1365" s="251">
        <f>Q1365*H1365</f>
        <v>0</v>
      </c>
      <c r="S1365" s="251">
        <v>0.0032499999999999999</v>
      </c>
      <c r="T1365" s="252">
        <f>S1365*H1365</f>
        <v>0.045499999999999999</v>
      </c>
      <c r="U1365" s="39"/>
      <c r="V1365" s="39"/>
      <c r="W1365" s="39"/>
      <c r="X1365" s="39"/>
      <c r="Y1365" s="39"/>
      <c r="Z1365" s="39"/>
      <c r="AA1365" s="39"/>
      <c r="AB1365" s="39"/>
      <c r="AC1365" s="39"/>
      <c r="AD1365" s="39"/>
      <c r="AE1365" s="39"/>
      <c r="AR1365" s="253" t="s">
        <v>344</v>
      </c>
      <c r="AT1365" s="253" t="s">
        <v>253</v>
      </c>
      <c r="AU1365" s="253" t="s">
        <v>86</v>
      </c>
      <c r="AY1365" s="18" t="s">
        <v>251</v>
      </c>
      <c r="BE1365" s="254">
        <f>IF(N1365="základní",J1365,0)</f>
        <v>0</v>
      </c>
      <c r="BF1365" s="254">
        <f>IF(N1365="snížená",J1365,0)</f>
        <v>0</v>
      </c>
      <c r="BG1365" s="254">
        <f>IF(N1365="zákl. přenesená",J1365,0)</f>
        <v>0</v>
      </c>
      <c r="BH1365" s="254">
        <f>IF(N1365="sníž. přenesená",J1365,0)</f>
        <v>0</v>
      </c>
      <c r="BI1365" s="254">
        <f>IF(N1365="nulová",J1365,0)</f>
        <v>0</v>
      </c>
      <c r="BJ1365" s="18" t="s">
        <v>84</v>
      </c>
      <c r="BK1365" s="254">
        <f>ROUND(I1365*H1365,2)</f>
        <v>0</v>
      </c>
      <c r="BL1365" s="18" t="s">
        <v>344</v>
      </c>
      <c r="BM1365" s="253" t="s">
        <v>1839</v>
      </c>
    </row>
    <row r="1366" s="13" customFormat="1">
      <c r="A1366" s="13"/>
      <c r="B1366" s="255"/>
      <c r="C1366" s="256"/>
      <c r="D1366" s="257" t="s">
        <v>260</v>
      </c>
      <c r="E1366" s="258" t="s">
        <v>1</v>
      </c>
      <c r="F1366" s="259" t="s">
        <v>1840</v>
      </c>
      <c r="G1366" s="256"/>
      <c r="H1366" s="258" t="s">
        <v>1</v>
      </c>
      <c r="I1366" s="260"/>
      <c r="J1366" s="256"/>
      <c r="K1366" s="256"/>
      <c r="L1366" s="261"/>
      <c r="M1366" s="262"/>
      <c r="N1366" s="263"/>
      <c r="O1366" s="263"/>
      <c r="P1366" s="263"/>
      <c r="Q1366" s="263"/>
      <c r="R1366" s="263"/>
      <c r="S1366" s="263"/>
      <c r="T1366" s="264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65" t="s">
        <v>260</v>
      </c>
      <c r="AU1366" s="265" t="s">
        <v>86</v>
      </c>
      <c r="AV1366" s="13" t="s">
        <v>84</v>
      </c>
      <c r="AW1366" s="13" t="s">
        <v>31</v>
      </c>
      <c r="AX1366" s="13" t="s">
        <v>76</v>
      </c>
      <c r="AY1366" s="265" t="s">
        <v>251</v>
      </c>
    </row>
    <row r="1367" s="14" customFormat="1">
      <c r="A1367" s="14"/>
      <c r="B1367" s="266"/>
      <c r="C1367" s="267"/>
      <c r="D1367" s="257" t="s">
        <v>260</v>
      </c>
      <c r="E1367" s="268" t="s">
        <v>1</v>
      </c>
      <c r="F1367" s="269" t="s">
        <v>1841</v>
      </c>
      <c r="G1367" s="267"/>
      <c r="H1367" s="270">
        <v>8.1699999999999999</v>
      </c>
      <c r="I1367" s="271"/>
      <c r="J1367" s="267"/>
      <c r="K1367" s="267"/>
      <c r="L1367" s="272"/>
      <c r="M1367" s="273"/>
      <c r="N1367" s="274"/>
      <c r="O1367" s="274"/>
      <c r="P1367" s="274"/>
      <c r="Q1367" s="274"/>
      <c r="R1367" s="274"/>
      <c r="S1367" s="274"/>
      <c r="T1367" s="275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76" t="s">
        <v>260</v>
      </c>
      <c r="AU1367" s="276" t="s">
        <v>86</v>
      </c>
      <c r="AV1367" s="14" t="s">
        <v>86</v>
      </c>
      <c r="AW1367" s="14" t="s">
        <v>31</v>
      </c>
      <c r="AX1367" s="14" t="s">
        <v>76</v>
      </c>
      <c r="AY1367" s="276" t="s">
        <v>251</v>
      </c>
    </row>
    <row r="1368" s="14" customFormat="1">
      <c r="A1368" s="14"/>
      <c r="B1368" s="266"/>
      <c r="C1368" s="267"/>
      <c r="D1368" s="257" t="s">
        <v>260</v>
      </c>
      <c r="E1368" s="268" t="s">
        <v>1</v>
      </c>
      <c r="F1368" s="269" t="s">
        <v>1842</v>
      </c>
      <c r="G1368" s="267"/>
      <c r="H1368" s="270">
        <v>5.46</v>
      </c>
      <c r="I1368" s="271"/>
      <c r="J1368" s="267"/>
      <c r="K1368" s="267"/>
      <c r="L1368" s="272"/>
      <c r="M1368" s="273"/>
      <c r="N1368" s="274"/>
      <c r="O1368" s="274"/>
      <c r="P1368" s="274"/>
      <c r="Q1368" s="274"/>
      <c r="R1368" s="274"/>
      <c r="S1368" s="274"/>
      <c r="T1368" s="275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76" t="s">
        <v>260</v>
      </c>
      <c r="AU1368" s="276" t="s">
        <v>86</v>
      </c>
      <c r="AV1368" s="14" t="s">
        <v>86</v>
      </c>
      <c r="AW1368" s="14" t="s">
        <v>31</v>
      </c>
      <c r="AX1368" s="14" t="s">
        <v>76</v>
      </c>
      <c r="AY1368" s="276" t="s">
        <v>251</v>
      </c>
    </row>
    <row r="1369" s="14" customFormat="1">
      <c r="A1369" s="14"/>
      <c r="B1369" s="266"/>
      <c r="C1369" s="267"/>
      <c r="D1369" s="257" t="s">
        <v>260</v>
      </c>
      <c r="E1369" s="268" t="s">
        <v>1</v>
      </c>
      <c r="F1369" s="269" t="s">
        <v>1843</v>
      </c>
      <c r="G1369" s="267"/>
      <c r="H1369" s="270">
        <v>0.37</v>
      </c>
      <c r="I1369" s="271"/>
      <c r="J1369" s="267"/>
      <c r="K1369" s="267"/>
      <c r="L1369" s="272"/>
      <c r="M1369" s="273"/>
      <c r="N1369" s="274"/>
      <c r="O1369" s="274"/>
      <c r="P1369" s="274"/>
      <c r="Q1369" s="274"/>
      <c r="R1369" s="274"/>
      <c r="S1369" s="274"/>
      <c r="T1369" s="275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76" t="s">
        <v>260</v>
      </c>
      <c r="AU1369" s="276" t="s">
        <v>86</v>
      </c>
      <c r="AV1369" s="14" t="s">
        <v>86</v>
      </c>
      <c r="AW1369" s="14" t="s">
        <v>31</v>
      </c>
      <c r="AX1369" s="14" t="s">
        <v>76</v>
      </c>
      <c r="AY1369" s="276" t="s">
        <v>251</v>
      </c>
    </row>
    <row r="1370" s="15" customFormat="1">
      <c r="A1370" s="15"/>
      <c r="B1370" s="277"/>
      <c r="C1370" s="278"/>
      <c r="D1370" s="257" t="s">
        <v>260</v>
      </c>
      <c r="E1370" s="279" t="s">
        <v>1</v>
      </c>
      <c r="F1370" s="280" t="s">
        <v>264</v>
      </c>
      <c r="G1370" s="278"/>
      <c r="H1370" s="281">
        <v>14</v>
      </c>
      <c r="I1370" s="282"/>
      <c r="J1370" s="278"/>
      <c r="K1370" s="278"/>
      <c r="L1370" s="283"/>
      <c r="M1370" s="284"/>
      <c r="N1370" s="285"/>
      <c r="O1370" s="285"/>
      <c r="P1370" s="285"/>
      <c r="Q1370" s="285"/>
      <c r="R1370" s="285"/>
      <c r="S1370" s="285"/>
      <c r="T1370" s="286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T1370" s="287" t="s">
        <v>260</v>
      </c>
      <c r="AU1370" s="287" t="s">
        <v>86</v>
      </c>
      <c r="AV1370" s="15" t="s">
        <v>258</v>
      </c>
      <c r="AW1370" s="15" t="s">
        <v>31</v>
      </c>
      <c r="AX1370" s="15" t="s">
        <v>84</v>
      </c>
      <c r="AY1370" s="287" t="s">
        <v>251</v>
      </c>
    </row>
    <row r="1371" s="2" customFormat="1" ht="14.4" customHeight="1">
      <c r="A1371" s="39"/>
      <c r="B1371" s="40"/>
      <c r="C1371" s="243" t="s">
        <v>1844</v>
      </c>
      <c r="D1371" s="243" t="s">
        <v>253</v>
      </c>
      <c r="E1371" s="244" t="s">
        <v>1845</v>
      </c>
      <c r="F1371" s="245" t="s">
        <v>1846</v>
      </c>
      <c r="G1371" s="246" t="s">
        <v>149</v>
      </c>
      <c r="H1371" s="247">
        <v>295</v>
      </c>
      <c r="I1371" s="248"/>
      <c r="J1371" s="247">
        <f>ROUND(I1371*H1371,2)</f>
        <v>0</v>
      </c>
      <c r="K1371" s="245" t="s">
        <v>257</v>
      </c>
      <c r="L1371" s="45"/>
      <c r="M1371" s="249" t="s">
        <v>1</v>
      </c>
      <c r="N1371" s="250" t="s">
        <v>41</v>
      </c>
      <c r="O1371" s="92"/>
      <c r="P1371" s="251">
        <f>O1371*H1371</f>
        <v>0</v>
      </c>
      <c r="Q1371" s="251">
        <v>0</v>
      </c>
      <c r="R1371" s="251">
        <f>Q1371*H1371</f>
        <v>0</v>
      </c>
      <c r="S1371" s="251">
        <v>0.035299999999999998</v>
      </c>
      <c r="T1371" s="252">
        <f>S1371*H1371</f>
        <v>10.413499999999999</v>
      </c>
      <c r="U1371" s="39"/>
      <c r="V1371" s="39"/>
      <c r="W1371" s="39"/>
      <c r="X1371" s="39"/>
      <c r="Y1371" s="39"/>
      <c r="Z1371" s="39"/>
      <c r="AA1371" s="39"/>
      <c r="AB1371" s="39"/>
      <c r="AC1371" s="39"/>
      <c r="AD1371" s="39"/>
      <c r="AE1371" s="39"/>
      <c r="AR1371" s="253" t="s">
        <v>344</v>
      </c>
      <c r="AT1371" s="253" t="s">
        <v>253</v>
      </c>
      <c r="AU1371" s="253" t="s">
        <v>86</v>
      </c>
      <c r="AY1371" s="18" t="s">
        <v>251</v>
      </c>
      <c r="BE1371" s="254">
        <f>IF(N1371="základní",J1371,0)</f>
        <v>0</v>
      </c>
      <c r="BF1371" s="254">
        <f>IF(N1371="snížená",J1371,0)</f>
        <v>0</v>
      </c>
      <c r="BG1371" s="254">
        <f>IF(N1371="zákl. přenesená",J1371,0)</f>
        <v>0</v>
      </c>
      <c r="BH1371" s="254">
        <f>IF(N1371="sníž. přenesená",J1371,0)</f>
        <v>0</v>
      </c>
      <c r="BI1371" s="254">
        <f>IF(N1371="nulová",J1371,0)</f>
        <v>0</v>
      </c>
      <c r="BJ1371" s="18" t="s">
        <v>84</v>
      </c>
      <c r="BK1371" s="254">
        <f>ROUND(I1371*H1371,2)</f>
        <v>0</v>
      </c>
      <c r="BL1371" s="18" t="s">
        <v>344</v>
      </c>
      <c r="BM1371" s="253" t="s">
        <v>1847</v>
      </c>
    </row>
    <row r="1372" s="13" customFormat="1">
      <c r="A1372" s="13"/>
      <c r="B1372" s="255"/>
      <c r="C1372" s="256"/>
      <c r="D1372" s="257" t="s">
        <v>260</v>
      </c>
      <c r="E1372" s="258" t="s">
        <v>1</v>
      </c>
      <c r="F1372" s="259" t="s">
        <v>408</v>
      </c>
      <c r="G1372" s="256"/>
      <c r="H1372" s="258" t="s">
        <v>1</v>
      </c>
      <c r="I1372" s="260"/>
      <c r="J1372" s="256"/>
      <c r="K1372" s="256"/>
      <c r="L1372" s="261"/>
      <c r="M1372" s="262"/>
      <c r="N1372" s="263"/>
      <c r="O1372" s="263"/>
      <c r="P1372" s="263"/>
      <c r="Q1372" s="263"/>
      <c r="R1372" s="263"/>
      <c r="S1372" s="263"/>
      <c r="T1372" s="264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65" t="s">
        <v>260</v>
      </c>
      <c r="AU1372" s="265" t="s">
        <v>86</v>
      </c>
      <c r="AV1372" s="13" t="s">
        <v>84</v>
      </c>
      <c r="AW1372" s="13" t="s">
        <v>31</v>
      </c>
      <c r="AX1372" s="13" t="s">
        <v>76</v>
      </c>
      <c r="AY1372" s="265" t="s">
        <v>251</v>
      </c>
    </row>
    <row r="1373" s="13" customFormat="1">
      <c r="A1373" s="13"/>
      <c r="B1373" s="255"/>
      <c r="C1373" s="256"/>
      <c r="D1373" s="257" t="s">
        <v>260</v>
      </c>
      <c r="E1373" s="258" t="s">
        <v>1</v>
      </c>
      <c r="F1373" s="259" t="s">
        <v>411</v>
      </c>
      <c r="G1373" s="256"/>
      <c r="H1373" s="258" t="s">
        <v>1</v>
      </c>
      <c r="I1373" s="260"/>
      <c r="J1373" s="256"/>
      <c r="K1373" s="256"/>
      <c r="L1373" s="261"/>
      <c r="M1373" s="262"/>
      <c r="N1373" s="263"/>
      <c r="O1373" s="263"/>
      <c r="P1373" s="263"/>
      <c r="Q1373" s="263"/>
      <c r="R1373" s="263"/>
      <c r="S1373" s="263"/>
      <c r="T1373" s="264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65" t="s">
        <v>260</v>
      </c>
      <c r="AU1373" s="265" t="s">
        <v>86</v>
      </c>
      <c r="AV1373" s="13" t="s">
        <v>84</v>
      </c>
      <c r="AW1373" s="13" t="s">
        <v>31</v>
      </c>
      <c r="AX1373" s="13" t="s">
        <v>76</v>
      </c>
      <c r="AY1373" s="265" t="s">
        <v>251</v>
      </c>
    </row>
    <row r="1374" s="14" customFormat="1">
      <c r="A1374" s="14"/>
      <c r="B1374" s="266"/>
      <c r="C1374" s="267"/>
      <c r="D1374" s="257" t="s">
        <v>260</v>
      </c>
      <c r="E1374" s="268" t="s">
        <v>1</v>
      </c>
      <c r="F1374" s="269" t="s">
        <v>1848</v>
      </c>
      <c r="G1374" s="267"/>
      <c r="H1374" s="270">
        <v>17.850000000000001</v>
      </c>
      <c r="I1374" s="271"/>
      <c r="J1374" s="267"/>
      <c r="K1374" s="267"/>
      <c r="L1374" s="272"/>
      <c r="M1374" s="273"/>
      <c r="N1374" s="274"/>
      <c r="O1374" s="274"/>
      <c r="P1374" s="274"/>
      <c r="Q1374" s="274"/>
      <c r="R1374" s="274"/>
      <c r="S1374" s="274"/>
      <c r="T1374" s="275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76" t="s">
        <v>260</v>
      </c>
      <c r="AU1374" s="276" t="s">
        <v>86</v>
      </c>
      <c r="AV1374" s="14" t="s">
        <v>86</v>
      </c>
      <c r="AW1374" s="14" t="s">
        <v>31</v>
      </c>
      <c r="AX1374" s="14" t="s">
        <v>76</v>
      </c>
      <c r="AY1374" s="276" t="s">
        <v>251</v>
      </c>
    </row>
    <row r="1375" s="13" customFormat="1">
      <c r="A1375" s="13"/>
      <c r="B1375" s="255"/>
      <c r="C1375" s="256"/>
      <c r="D1375" s="257" t="s">
        <v>260</v>
      </c>
      <c r="E1375" s="258" t="s">
        <v>1</v>
      </c>
      <c r="F1375" s="259" t="s">
        <v>1092</v>
      </c>
      <c r="G1375" s="256"/>
      <c r="H1375" s="258" t="s">
        <v>1</v>
      </c>
      <c r="I1375" s="260"/>
      <c r="J1375" s="256"/>
      <c r="K1375" s="256"/>
      <c r="L1375" s="261"/>
      <c r="M1375" s="262"/>
      <c r="N1375" s="263"/>
      <c r="O1375" s="263"/>
      <c r="P1375" s="263"/>
      <c r="Q1375" s="263"/>
      <c r="R1375" s="263"/>
      <c r="S1375" s="263"/>
      <c r="T1375" s="264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65" t="s">
        <v>260</v>
      </c>
      <c r="AU1375" s="265" t="s">
        <v>86</v>
      </c>
      <c r="AV1375" s="13" t="s">
        <v>84</v>
      </c>
      <c r="AW1375" s="13" t="s">
        <v>31</v>
      </c>
      <c r="AX1375" s="13" t="s">
        <v>76</v>
      </c>
      <c r="AY1375" s="265" t="s">
        <v>251</v>
      </c>
    </row>
    <row r="1376" s="14" customFormat="1">
      <c r="A1376" s="14"/>
      <c r="B1376" s="266"/>
      <c r="C1376" s="267"/>
      <c r="D1376" s="257" t="s">
        <v>260</v>
      </c>
      <c r="E1376" s="268" t="s">
        <v>1</v>
      </c>
      <c r="F1376" s="269" t="s">
        <v>1849</v>
      </c>
      <c r="G1376" s="267"/>
      <c r="H1376" s="270">
        <v>15.65</v>
      </c>
      <c r="I1376" s="271"/>
      <c r="J1376" s="267"/>
      <c r="K1376" s="267"/>
      <c r="L1376" s="272"/>
      <c r="M1376" s="273"/>
      <c r="N1376" s="274"/>
      <c r="O1376" s="274"/>
      <c r="P1376" s="274"/>
      <c r="Q1376" s="274"/>
      <c r="R1376" s="274"/>
      <c r="S1376" s="274"/>
      <c r="T1376" s="275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76" t="s">
        <v>260</v>
      </c>
      <c r="AU1376" s="276" t="s">
        <v>86</v>
      </c>
      <c r="AV1376" s="14" t="s">
        <v>86</v>
      </c>
      <c r="AW1376" s="14" t="s">
        <v>31</v>
      </c>
      <c r="AX1376" s="14" t="s">
        <v>76</v>
      </c>
      <c r="AY1376" s="276" t="s">
        <v>251</v>
      </c>
    </row>
    <row r="1377" s="16" customFormat="1">
      <c r="A1377" s="16"/>
      <c r="B1377" s="297"/>
      <c r="C1377" s="298"/>
      <c r="D1377" s="257" t="s">
        <v>260</v>
      </c>
      <c r="E1377" s="299" t="s">
        <v>1</v>
      </c>
      <c r="F1377" s="300" t="s">
        <v>566</v>
      </c>
      <c r="G1377" s="298"/>
      <c r="H1377" s="301">
        <v>33.5</v>
      </c>
      <c r="I1377" s="302"/>
      <c r="J1377" s="298"/>
      <c r="K1377" s="298"/>
      <c r="L1377" s="303"/>
      <c r="M1377" s="304"/>
      <c r="N1377" s="305"/>
      <c r="O1377" s="305"/>
      <c r="P1377" s="305"/>
      <c r="Q1377" s="305"/>
      <c r="R1377" s="305"/>
      <c r="S1377" s="305"/>
      <c r="T1377" s="306"/>
      <c r="U1377" s="16"/>
      <c r="V1377" s="16"/>
      <c r="W1377" s="16"/>
      <c r="X1377" s="16"/>
      <c r="Y1377" s="16"/>
      <c r="Z1377" s="16"/>
      <c r="AA1377" s="16"/>
      <c r="AB1377" s="16"/>
      <c r="AC1377" s="16"/>
      <c r="AD1377" s="16"/>
      <c r="AE1377" s="16"/>
      <c r="AT1377" s="307" t="s">
        <v>260</v>
      </c>
      <c r="AU1377" s="307" t="s">
        <v>86</v>
      </c>
      <c r="AV1377" s="16" t="s">
        <v>271</v>
      </c>
      <c r="AW1377" s="16" t="s">
        <v>31</v>
      </c>
      <c r="AX1377" s="16" t="s">
        <v>76</v>
      </c>
      <c r="AY1377" s="307" t="s">
        <v>251</v>
      </c>
    </row>
    <row r="1378" s="13" customFormat="1">
      <c r="A1378" s="13"/>
      <c r="B1378" s="255"/>
      <c r="C1378" s="256"/>
      <c r="D1378" s="257" t="s">
        <v>260</v>
      </c>
      <c r="E1378" s="258" t="s">
        <v>1</v>
      </c>
      <c r="F1378" s="259" t="s">
        <v>937</v>
      </c>
      <c r="G1378" s="256"/>
      <c r="H1378" s="258" t="s">
        <v>1</v>
      </c>
      <c r="I1378" s="260"/>
      <c r="J1378" s="256"/>
      <c r="K1378" s="256"/>
      <c r="L1378" s="261"/>
      <c r="M1378" s="262"/>
      <c r="N1378" s="263"/>
      <c r="O1378" s="263"/>
      <c r="P1378" s="263"/>
      <c r="Q1378" s="263"/>
      <c r="R1378" s="263"/>
      <c r="S1378" s="263"/>
      <c r="T1378" s="264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65" t="s">
        <v>260</v>
      </c>
      <c r="AU1378" s="265" t="s">
        <v>86</v>
      </c>
      <c r="AV1378" s="13" t="s">
        <v>84</v>
      </c>
      <c r="AW1378" s="13" t="s">
        <v>31</v>
      </c>
      <c r="AX1378" s="13" t="s">
        <v>76</v>
      </c>
      <c r="AY1378" s="265" t="s">
        <v>251</v>
      </c>
    </row>
    <row r="1379" s="13" customFormat="1">
      <c r="A1379" s="13"/>
      <c r="B1379" s="255"/>
      <c r="C1379" s="256"/>
      <c r="D1379" s="257" t="s">
        <v>260</v>
      </c>
      <c r="E1379" s="258" t="s">
        <v>1</v>
      </c>
      <c r="F1379" s="259" t="s">
        <v>1232</v>
      </c>
      <c r="G1379" s="256"/>
      <c r="H1379" s="258" t="s">
        <v>1</v>
      </c>
      <c r="I1379" s="260"/>
      <c r="J1379" s="256"/>
      <c r="K1379" s="256"/>
      <c r="L1379" s="261"/>
      <c r="M1379" s="262"/>
      <c r="N1379" s="263"/>
      <c r="O1379" s="263"/>
      <c r="P1379" s="263"/>
      <c r="Q1379" s="263"/>
      <c r="R1379" s="263"/>
      <c r="S1379" s="263"/>
      <c r="T1379" s="264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65" t="s">
        <v>260</v>
      </c>
      <c r="AU1379" s="265" t="s">
        <v>86</v>
      </c>
      <c r="AV1379" s="13" t="s">
        <v>84</v>
      </c>
      <c r="AW1379" s="13" t="s">
        <v>31</v>
      </c>
      <c r="AX1379" s="13" t="s">
        <v>76</v>
      </c>
      <c r="AY1379" s="265" t="s">
        <v>251</v>
      </c>
    </row>
    <row r="1380" s="14" customFormat="1">
      <c r="A1380" s="14"/>
      <c r="B1380" s="266"/>
      <c r="C1380" s="267"/>
      <c r="D1380" s="257" t="s">
        <v>260</v>
      </c>
      <c r="E1380" s="268" t="s">
        <v>1</v>
      </c>
      <c r="F1380" s="269" t="s">
        <v>1850</v>
      </c>
      <c r="G1380" s="267"/>
      <c r="H1380" s="270">
        <v>173.16999999999999</v>
      </c>
      <c r="I1380" s="271"/>
      <c r="J1380" s="267"/>
      <c r="K1380" s="267"/>
      <c r="L1380" s="272"/>
      <c r="M1380" s="273"/>
      <c r="N1380" s="274"/>
      <c r="O1380" s="274"/>
      <c r="P1380" s="274"/>
      <c r="Q1380" s="274"/>
      <c r="R1380" s="274"/>
      <c r="S1380" s="274"/>
      <c r="T1380" s="275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76" t="s">
        <v>260</v>
      </c>
      <c r="AU1380" s="276" t="s">
        <v>86</v>
      </c>
      <c r="AV1380" s="14" t="s">
        <v>86</v>
      </c>
      <c r="AW1380" s="14" t="s">
        <v>31</v>
      </c>
      <c r="AX1380" s="14" t="s">
        <v>76</v>
      </c>
      <c r="AY1380" s="276" t="s">
        <v>251</v>
      </c>
    </row>
    <row r="1381" s="13" customFormat="1">
      <c r="A1381" s="13"/>
      <c r="B1381" s="255"/>
      <c r="C1381" s="256"/>
      <c r="D1381" s="257" t="s">
        <v>260</v>
      </c>
      <c r="E1381" s="258" t="s">
        <v>1</v>
      </c>
      <c r="F1381" s="259" t="s">
        <v>1832</v>
      </c>
      <c r="G1381" s="256"/>
      <c r="H1381" s="258" t="s">
        <v>1</v>
      </c>
      <c r="I1381" s="260"/>
      <c r="J1381" s="256"/>
      <c r="K1381" s="256"/>
      <c r="L1381" s="261"/>
      <c r="M1381" s="262"/>
      <c r="N1381" s="263"/>
      <c r="O1381" s="263"/>
      <c r="P1381" s="263"/>
      <c r="Q1381" s="263"/>
      <c r="R1381" s="263"/>
      <c r="S1381" s="263"/>
      <c r="T1381" s="264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65" t="s">
        <v>260</v>
      </c>
      <c r="AU1381" s="265" t="s">
        <v>86</v>
      </c>
      <c r="AV1381" s="13" t="s">
        <v>84</v>
      </c>
      <c r="AW1381" s="13" t="s">
        <v>31</v>
      </c>
      <c r="AX1381" s="13" t="s">
        <v>76</v>
      </c>
      <c r="AY1381" s="265" t="s">
        <v>251</v>
      </c>
    </row>
    <row r="1382" s="14" customFormat="1">
      <c r="A1382" s="14"/>
      <c r="B1382" s="266"/>
      <c r="C1382" s="267"/>
      <c r="D1382" s="257" t="s">
        <v>260</v>
      </c>
      <c r="E1382" s="268" t="s">
        <v>1</v>
      </c>
      <c r="F1382" s="269" t="s">
        <v>1851</v>
      </c>
      <c r="G1382" s="267"/>
      <c r="H1382" s="270">
        <v>40.219999999999999</v>
      </c>
      <c r="I1382" s="271"/>
      <c r="J1382" s="267"/>
      <c r="K1382" s="267"/>
      <c r="L1382" s="272"/>
      <c r="M1382" s="273"/>
      <c r="N1382" s="274"/>
      <c r="O1382" s="274"/>
      <c r="P1382" s="274"/>
      <c r="Q1382" s="274"/>
      <c r="R1382" s="274"/>
      <c r="S1382" s="274"/>
      <c r="T1382" s="275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76" t="s">
        <v>260</v>
      </c>
      <c r="AU1382" s="276" t="s">
        <v>86</v>
      </c>
      <c r="AV1382" s="14" t="s">
        <v>86</v>
      </c>
      <c r="AW1382" s="14" t="s">
        <v>31</v>
      </c>
      <c r="AX1382" s="14" t="s">
        <v>76</v>
      </c>
      <c r="AY1382" s="276" t="s">
        <v>251</v>
      </c>
    </row>
    <row r="1383" s="13" customFormat="1">
      <c r="A1383" s="13"/>
      <c r="B1383" s="255"/>
      <c r="C1383" s="256"/>
      <c r="D1383" s="257" t="s">
        <v>260</v>
      </c>
      <c r="E1383" s="258" t="s">
        <v>1</v>
      </c>
      <c r="F1383" s="259" t="s">
        <v>1852</v>
      </c>
      <c r="G1383" s="256"/>
      <c r="H1383" s="258" t="s">
        <v>1</v>
      </c>
      <c r="I1383" s="260"/>
      <c r="J1383" s="256"/>
      <c r="K1383" s="256"/>
      <c r="L1383" s="261"/>
      <c r="M1383" s="262"/>
      <c r="N1383" s="263"/>
      <c r="O1383" s="263"/>
      <c r="P1383" s="263"/>
      <c r="Q1383" s="263"/>
      <c r="R1383" s="263"/>
      <c r="S1383" s="263"/>
      <c r="T1383" s="264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65" t="s">
        <v>260</v>
      </c>
      <c r="AU1383" s="265" t="s">
        <v>86</v>
      </c>
      <c r="AV1383" s="13" t="s">
        <v>84</v>
      </c>
      <c r="AW1383" s="13" t="s">
        <v>31</v>
      </c>
      <c r="AX1383" s="13" t="s">
        <v>76</v>
      </c>
      <c r="AY1383" s="265" t="s">
        <v>251</v>
      </c>
    </row>
    <row r="1384" s="14" customFormat="1">
      <c r="A1384" s="14"/>
      <c r="B1384" s="266"/>
      <c r="C1384" s="267"/>
      <c r="D1384" s="257" t="s">
        <v>260</v>
      </c>
      <c r="E1384" s="268" t="s">
        <v>1</v>
      </c>
      <c r="F1384" s="269" t="s">
        <v>1853</v>
      </c>
      <c r="G1384" s="267"/>
      <c r="H1384" s="270">
        <v>48.109999999999999</v>
      </c>
      <c r="I1384" s="271"/>
      <c r="J1384" s="267"/>
      <c r="K1384" s="267"/>
      <c r="L1384" s="272"/>
      <c r="M1384" s="273"/>
      <c r="N1384" s="274"/>
      <c r="O1384" s="274"/>
      <c r="P1384" s="274"/>
      <c r="Q1384" s="274"/>
      <c r="R1384" s="274"/>
      <c r="S1384" s="274"/>
      <c r="T1384" s="275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76" t="s">
        <v>260</v>
      </c>
      <c r="AU1384" s="276" t="s">
        <v>86</v>
      </c>
      <c r="AV1384" s="14" t="s">
        <v>86</v>
      </c>
      <c r="AW1384" s="14" t="s">
        <v>31</v>
      </c>
      <c r="AX1384" s="14" t="s">
        <v>76</v>
      </c>
      <c r="AY1384" s="276" t="s">
        <v>251</v>
      </c>
    </row>
    <row r="1385" s="16" customFormat="1">
      <c r="A1385" s="16"/>
      <c r="B1385" s="297"/>
      <c r="C1385" s="298"/>
      <c r="D1385" s="257" t="s">
        <v>260</v>
      </c>
      <c r="E1385" s="299" t="s">
        <v>1</v>
      </c>
      <c r="F1385" s="300" t="s">
        <v>566</v>
      </c>
      <c r="G1385" s="298"/>
      <c r="H1385" s="301">
        <v>261.5</v>
      </c>
      <c r="I1385" s="302"/>
      <c r="J1385" s="298"/>
      <c r="K1385" s="298"/>
      <c r="L1385" s="303"/>
      <c r="M1385" s="304"/>
      <c r="N1385" s="305"/>
      <c r="O1385" s="305"/>
      <c r="P1385" s="305"/>
      <c r="Q1385" s="305"/>
      <c r="R1385" s="305"/>
      <c r="S1385" s="305"/>
      <c r="T1385" s="306"/>
      <c r="U1385" s="16"/>
      <c r="V1385" s="16"/>
      <c r="W1385" s="16"/>
      <c r="X1385" s="16"/>
      <c r="Y1385" s="16"/>
      <c r="Z1385" s="16"/>
      <c r="AA1385" s="16"/>
      <c r="AB1385" s="16"/>
      <c r="AC1385" s="16"/>
      <c r="AD1385" s="16"/>
      <c r="AE1385" s="16"/>
      <c r="AT1385" s="307" t="s">
        <v>260</v>
      </c>
      <c r="AU1385" s="307" t="s">
        <v>86</v>
      </c>
      <c r="AV1385" s="16" t="s">
        <v>271</v>
      </c>
      <c r="AW1385" s="16" t="s">
        <v>31</v>
      </c>
      <c r="AX1385" s="16" t="s">
        <v>76</v>
      </c>
      <c r="AY1385" s="307" t="s">
        <v>251</v>
      </c>
    </row>
    <row r="1386" s="15" customFormat="1">
      <c r="A1386" s="15"/>
      <c r="B1386" s="277"/>
      <c r="C1386" s="278"/>
      <c r="D1386" s="257" t="s">
        <v>260</v>
      </c>
      <c r="E1386" s="279" t="s">
        <v>1</v>
      </c>
      <c r="F1386" s="280" t="s">
        <v>264</v>
      </c>
      <c r="G1386" s="278"/>
      <c r="H1386" s="281">
        <v>295</v>
      </c>
      <c r="I1386" s="282"/>
      <c r="J1386" s="278"/>
      <c r="K1386" s="278"/>
      <c r="L1386" s="283"/>
      <c r="M1386" s="284"/>
      <c r="N1386" s="285"/>
      <c r="O1386" s="285"/>
      <c r="P1386" s="285"/>
      <c r="Q1386" s="285"/>
      <c r="R1386" s="285"/>
      <c r="S1386" s="285"/>
      <c r="T1386" s="286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T1386" s="287" t="s">
        <v>260</v>
      </c>
      <c r="AU1386" s="287" t="s">
        <v>86</v>
      </c>
      <c r="AV1386" s="15" t="s">
        <v>258</v>
      </c>
      <c r="AW1386" s="15" t="s">
        <v>31</v>
      </c>
      <c r="AX1386" s="15" t="s">
        <v>84</v>
      </c>
      <c r="AY1386" s="287" t="s">
        <v>251</v>
      </c>
    </row>
    <row r="1387" s="2" customFormat="1" ht="14.4" customHeight="1">
      <c r="A1387" s="39"/>
      <c r="B1387" s="40"/>
      <c r="C1387" s="243" t="s">
        <v>1854</v>
      </c>
      <c r="D1387" s="243" t="s">
        <v>253</v>
      </c>
      <c r="E1387" s="244" t="s">
        <v>1855</v>
      </c>
      <c r="F1387" s="245" t="s">
        <v>1856</v>
      </c>
      <c r="G1387" s="246" t="s">
        <v>149</v>
      </c>
      <c r="H1387" s="247">
        <v>288.10000000000002</v>
      </c>
      <c r="I1387" s="248"/>
      <c r="J1387" s="247">
        <f>ROUND(I1387*H1387,2)</f>
        <v>0</v>
      </c>
      <c r="K1387" s="245" t="s">
        <v>257</v>
      </c>
      <c r="L1387" s="45"/>
      <c r="M1387" s="249" t="s">
        <v>1</v>
      </c>
      <c r="N1387" s="250" t="s">
        <v>41</v>
      </c>
      <c r="O1387" s="92"/>
      <c r="P1387" s="251">
        <f>O1387*H1387</f>
        <v>0</v>
      </c>
      <c r="Q1387" s="251">
        <v>0</v>
      </c>
      <c r="R1387" s="251">
        <f>Q1387*H1387</f>
        <v>0</v>
      </c>
      <c r="S1387" s="251">
        <v>0</v>
      </c>
      <c r="T1387" s="252">
        <f>S1387*H1387</f>
        <v>0</v>
      </c>
      <c r="U1387" s="39"/>
      <c r="V1387" s="39"/>
      <c r="W1387" s="39"/>
      <c r="X1387" s="39"/>
      <c r="Y1387" s="39"/>
      <c r="Z1387" s="39"/>
      <c r="AA1387" s="39"/>
      <c r="AB1387" s="39"/>
      <c r="AC1387" s="39"/>
      <c r="AD1387" s="39"/>
      <c r="AE1387" s="39"/>
      <c r="AR1387" s="253" t="s">
        <v>344</v>
      </c>
      <c r="AT1387" s="253" t="s">
        <v>253</v>
      </c>
      <c r="AU1387" s="253" t="s">
        <v>86</v>
      </c>
      <c r="AY1387" s="18" t="s">
        <v>251</v>
      </c>
      <c r="BE1387" s="254">
        <f>IF(N1387="základní",J1387,0)</f>
        <v>0</v>
      </c>
      <c r="BF1387" s="254">
        <f>IF(N1387="snížená",J1387,0)</f>
        <v>0</v>
      </c>
      <c r="BG1387" s="254">
        <f>IF(N1387="zákl. přenesená",J1387,0)</f>
        <v>0</v>
      </c>
      <c r="BH1387" s="254">
        <f>IF(N1387="sníž. přenesená",J1387,0)</f>
        <v>0</v>
      </c>
      <c r="BI1387" s="254">
        <f>IF(N1387="nulová",J1387,0)</f>
        <v>0</v>
      </c>
      <c r="BJ1387" s="18" t="s">
        <v>84</v>
      </c>
      <c r="BK1387" s="254">
        <f>ROUND(I1387*H1387,2)</f>
        <v>0</v>
      </c>
      <c r="BL1387" s="18" t="s">
        <v>344</v>
      </c>
      <c r="BM1387" s="253" t="s">
        <v>1857</v>
      </c>
    </row>
    <row r="1388" s="14" customFormat="1">
      <c r="A1388" s="14"/>
      <c r="B1388" s="266"/>
      <c r="C1388" s="267"/>
      <c r="D1388" s="257" t="s">
        <v>260</v>
      </c>
      <c r="E1388" s="268" t="s">
        <v>1</v>
      </c>
      <c r="F1388" s="269" t="s">
        <v>1858</v>
      </c>
      <c r="G1388" s="267"/>
      <c r="H1388" s="270">
        <v>288.10000000000002</v>
      </c>
      <c r="I1388" s="271"/>
      <c r="J1388" s="267"/>
      <c r="K1388" s="267"/>
      <c r="L1388" s="272"/>
      <c r="M1388" s="273"/>
      <c r="N1388" s="274"/>
      <c r="O1388" s="274"/>
      <c r="P1388" s="274"/>
      <c r="Q1388" s="274"/>
      <c r="R1388" s="274"/>
      <c r="S1388" s="274"/>
      <c r="T1388" s="275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76" t="s">
        <v>260</v>
      </c>
      <c r="AU1388" s="276" t="s">
        <v>86</v>
      </c>
      <c r="AV1388" s="14" t="s">
        <v>86</v>
      </c>
      <c r="AW1388" s="14" t="s">
        <v>31</v>
      </c>
      <c r="AX1388" s="14" t="s">
        <v>76</v>
      </c>
      <c r="AY1388" s="276" t="s">
        <v>251</v>
      </c>
    </row>
    <row r="1389" s="15" customFormat="1">
      <c r="A1389" s="15"/>
      <c r="B1389" s="277"/>
      <c r="C1389" s="278"/>
      <c r="D1389" s="257" t="s">
        <v>260</v>
      </c>
      <c r="E1389" s="279" t="s">
        <v>1</v>
      </c>
      <c r="F1389" s="280" t="s">
        <v>264</v>
      </c>
      <c r="G1389" s="278"/>
      <c r="H1389" s="281">
        <v>288.10000000000002</v>
      </c>
      <c r="I1389" s="282"/>
      <c r="J1389" s="278"/>
      <c r="K1389" s="278"/>
      <c r="L1389" s="283"/>
      <c r="M1389" s="284"/>
      <c r="N1389" s="285"/>
      <c r="O1389" s="285"/>
      <c r="P1389" s="285"/>
      <c r="Q1389" s="285"/>
      <c r="R1389" s="285"/>
      <c r="S1389" s="285"/>
      <c r="T1389" s="286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T1389" s="287" t="s">
        <v>260</v>
      </c>
      <c r="AU1389" s="287" t="s">
        <v>86</v>
      </c>
      <c r="AV1389" s="15" t="s">
        <v>258</v>
      </c>
      <c r="AW1389" s="15" t="s">
        <v>31</v>
      </c>
      <c r="AX1389" s="15" t="s">
        <v>84</v>
      </c>
      <c r="AY1389" s="287" t="s">
        <v>251</v>
      </c>
    </row>
    <row r="1390" s="2" customFormat="1" ht="14.4" customHeight="1">
      <c r="A1390" s="39"/>
      <c r="B1390" s="40"/>
      <c r="C1390" s="243" t="s">
        <v>1859</v>
      </c>
      <c r="D1390" s="243" t="s">
        <v>253</v>
      </c>
      <c r="E1390" s="244" t="s">
        <v>1860</v>
      </c>
      <c r="F1390" s="245" t="s">
        <v>1861</v>
      </c>
      <c r="G1390" s="246" t="s">
        <v>406</v>
      </c>
      <c r="H1390" s="247">
        <v>37.200000000000003</v>
      </c>
      <c r="I1390" s="248"/>
      <c r="J1390" s="247">
        <f>ROUND(I1390*H1390,2)</f>
        <v>0</v>
      </c>
      <c r="K1390" s="245" t="s">
        <v>1862</v>
      </c>
      <c r="L1390" s="45"/>
      <c r="M1390" s="249" t="s">
        <v>1</v>
      </c>
      <c r="N1390" s="250" t="s">
        <v>41</v>
      </c>
      <c r="O1390" s="92"/>
      <c r="P1390" s="251">
        <f>O1390*H1390</f>
        <v>0</v>
      </c>
      <c r="Q1390" s="251">
        <v>0</v>
      </c>
      <c r="R1390" s="251">
        <f>Q1390*H1390</f>
        <v>0</v>
      </c>
      <c r="S1390" s="251">
        <v>0</v>
      </c>
      <c r="T1390" s="252">
        <f>S1390*H1390</f>
        <v>0</v>
      </c>
      <c r="U1390" s="39"/>
      <c r="V1390" s="39"/>
      <c r="W1390" s="39"/>
      <c r="X1390" s="39"/>
      <c r="Y1390" s="39"/>
      <c r="Z1390" s="39"/>
      <c r="AA1390" s="39"/>
      <c r="AB1390" s="39"/>
      <c r="AC1390" s="39"/>
      <c r="AD1390" s="39"/>
      <c r="AE1390" s="39"/>
      <c r="AR1390" s="253" t="s">
        <v>344</v>
      </c>
      <c r="AT1390" s="253" t="s">
        <v>253</v>
      </c>
      <c r="AU1390" s="253" t="s">
        <v>86</v>
      </c>
      <c r="AY1390" s="18" t="s">
        <v>251</v>
      </c>
      <c r="BE1390" s="254">
        <f>IF(N1390="základní",J1390,0)</f>
        <v>0</v>
      </c>
      <c r="BF1390" s="254">
        <f>IF(N1390="snížená",J1390,0)</f>
        <v>0</v>
      </c>
      <c r="BG1390" s="254">
        <f>IF(N1390="zákl. přenesená",J1390,0)</f>
        <v>0</v>
      </c>
      <c r="BH1390" s="254">
        <f>IF(N1390="sníž. přenesená",J1390,0)</f>
        <v>0</v>
      </c>
      <c r="BI1390" s="254">
        <f>IF(N1390="nulová",J1390,0)</f>
        <v>0</v>
      </c>
      <c r="BJ1390" s="18" t="s">
        <v>84</v>
      </c>
      <c r="BK1390" s="254">
        <f>ROUND(I1390*H1390,2)</f>
        <v>0</v>
      </c>
      <c r="BL1390" s="18" t="s">
        <v>344</v>
      </c>
      <c r="BM1390" s="253" t="s">
        <v>1863</v>
      </c>
    </row>
    <row r="1391" s="2" customFormat="1" ht="14.4" customHeight="1">
      <c r="A1391" s="39"/>
      <c r="B1391" s="40"/>
      <c r="C1391" s="243" t="s">
        <v>1864</v>
      </c>
      <c r="D1391" s="243" t="s">
        <v>253</v>
      </c>
      <c r="E1391" s="244" t="s">
        <v>1865</v>
      </c>
      <c r="F1391" s="245" t="s">
        <v>1866</v>
      </c>
      <c r="G1391" s="246" t="s">
        <v>149</v>
      </c>
      <c r="H1391" s="247">
        <v>304.47000000000003</v>
      </c>
      <c r="I1391" s="248"/>
      <c r="J1391" s="247">
        <f>ROUND(I1391*H1391,2)</f>
        <v>0</v>
      </c>
      <c r="K1391" s="245" t="s">
        <v>257</v>
      </c>
      <c r="L1391" s="45"/>
      <c r="M1391" s="249" t="s">
        <v>1</v>
      </c>
      <c r="N1391" s="250" t="s">
        <v>41</v>
      </c>
      <c r="O1391" s="92"/>
      <c r="P1391" s="251">
        <f>O1391*H1391</f>
        <v>0</v>
      </c>
      <c r="Q1391" s="251">
        <v>0.00029999999999999997</v>
      </c>
      <c r="R1391" s="251">
        <f>Q1391*H1391</f>
        <v>0.091341000000000006</v>
      </c>
      <c r="S1391" s="251">
        <v>0</v>
      </c>
      <c r="T1391" s="252">
        <f>S1391*H1391</f>
        <v>0</v>
      </c>
      <c r="U1391" s="39"/>
      <c r="V1391" s="39"/>
      <c r="W1391" s="39"/>
      <c r="X1391" s="39"/>
      <c r="Y1391" s="39"/>
      <c r="Z1391" s="39"/>
      <c r="AA1391" s="39"/>
      <c r="AB1391" s="39"/>
      <c r="AC1391" s="39"/>
      <c r="AD1391" s="39"/>
      <c r="AE1391" s="39"/>
      <c r="AR1391" s="253" t="s">
        <v>344</v>
      </c>
      <c r="AT1391" s="253" t="s">
        <v>253</v>
      </c>
      <c r="AU1391" s="253" t="s">
        <v>86</v>
      </c>
      <c r="AY1391" s="18" t="s">
        <v>251</v>
      </c>
      <c r="BE1391" s="254">
        <f>IF(N1391="základní",J1391,0)</f>
        <v>0</v>
      </c>
      <c r="BF1391" s="254">
        <f>IF(N1391="snížená",J1391,0)</f>
        <v>0</v>
      </c>
      <c r="BG1391" s="254">
        <f>IF(N1391="zákl. přenesená",J1391,0)</f>
        <v>0</v>
      </c>
      <c r="BH1391" s="254">
        <f>IF(N1391="sníž. přenesená",J1391,0)</f>
        <v>0</v>
      </c>
      <c r="BI1391" s="254">
        <f>IF(N1391="nulová",J1391,0)</f>
        <v>0</v>
      </c>
      <c r="BJ1391" s="18" t="s">
        <v>84</v>
      </c>
      <c r="BK1391" s="254">
        <f>ROUND(I1391*H1391,2)</f>
        <v>0</v>
      </c>
      <c r="BL1391" s="18" t="s">
        <v>344</v>
      </c>
      <c r="BM1391" s="253" t="s">
        <v>1867</v>
      </c>
    </row>
    <row r="1392" s="13" customFormat="1">
      <c r="A1392" s="13"/>
      <c r="B1392" s="255"/>
      <c r="C1392" s="256"/>
      <c r="D1392" s="257" t="s">
        <v>260</v>
      </c>
      <c r="E1392" s="258" t="s">
        <v>1</v>
      </c>
      <c r="F1392" s="259" t="s">
        <v>1868</v>
      </c>
      <c r="G1392" s="256"/>
      <c r="H1392" s="258" t="s">
        <v>1</v>
      </c>
      <c r="I1392" s="260"/>
      <c r="J1392" s="256"/>
      <c r="K1392" s="256"/>
      <c r="L1392" s="261"/>
      <c r="M1392" s="262"/>
      <c r="N1392" s="263"/>
      <c r="O1392" s="263"/>
      <c r="P1392" s="263"/>
      <c r="Q1392" s="263"/>
      <c r="R1392" s="263"/>
      <c r="S1392" s="263"/>
      <c r="T1392" s="264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65" t="s">
        <v>260</v>
      </c>
      <c r="AU1392" s="265" t="s">
        <v>86</v>
      </c>
      <c r="AV1392" s="13" t="s">
        <v>84</v>
      </c>
      <c r="AW1392" s="13" t="s">
        <v>31</v>
      </c>
      <c r="AX1392" s="13" t="s">
        <v>76</v>
      </c>
      <c r="AY1392" s="265" t="s">
        <v>251</v>
      </c>
    </row>
    <row r="1393" s="14" customFormat="1">
      <c r="A1393" s="14"/>
      <c r="B1393" s="266"/>
      <c r="C1393" s="267"/>
      <c r="D1393" s="257" t="s">
        <v>260</v>
      </c>
      <c r="E1393" s="268" t="s">
        <v>1</v>
      </c>
      <c r="F1393" s="269" t="s">
        <v>1869</v>
      </c>
      <c r="G1393" s="267"/>
      <c r="H1393" s="270">
        <v>304.47000000000003</v>
      </c>
      <c r="I1393" s="271"/>
      <c r="J1393" s="267"/>
      <c r="K1393" s="267"/>
      <c r="L1393" s="272"/>
      <c r="M1393" s="273"/>
      <c r="N1393" s="274"/>
      <c r="O1393" s="274"/>
      <c r="P1393" s="274"/>
      <c r="Q1393" s="274"/>
      <c r="R1393" s="274"/>
      <c r="S1393" s="274"/>
      <c r="T1393" s="275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76" t="s">
        <v>260</v>
      </c>
      <c r="AU1393" s="276" t="s">
        <v>86</v>
      </c>
      <c r="AV1393" s="14" t="s">
        <v>86</v>
      </c>
      <c r="AW1393" s="14" t="s">
        <v>31</v>
      </c>
      <c r="AX1393" s="14" t="s">
        <v>76</v>
      </c>
      <c r="AY1393" s="276" t="s">
        <v>251</v>
      </c>
    </row>
    <row r="1394" s="15" customFormat="1">
      <c r="A1394" s="15"/>
      <c r="B1394" s="277"/>
      <c r="C1394" s="278"/>
      <c r="D1394" s="257" t="s">
        <v>260</v>
      </c>
      <c r="E1394" s="279" t="s">
        <v>1</v>
      </c>
      <c r="F1394" s="280" t="s">
        <v>264</v>
      </c>
      <c r="G1394" s="278"/>
      <c r="H1394" s="281">
        <v>304.47000000000003</v>
      </c>
      <c r="I1394" s="282"/>
      <c r="J1394" s="278"/>
      <c r="K1394" s="278"/>
      <c r="L1394" s="283"/>
      <c r="M1394" s="284"/>
      <c r="N1394" s="285"/>
      <c r="O1394" s="285"/>
      <c r="P1394" s="285"/>
      <c r="Q1394" s="285"/>
      <c r="R1394" s="285"/>
      <c r="S1394" s="285"/>
      <c r="T1394" s="286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T1394" s="287" t="s">
        <v>260</v>
      </c>
      <c r="AU1394" s="287" t="s">
        <v>86</v>
      </c>
      <c r="AV1394" s="15" t="s">
        <v>258</v>
      </c>
      <c r="AW1394" s="15" t="s">
        <v>31</v>
      </c>
      <c r="AX1394" s="15" t="s">
        <v>84</v>
      </c>
      <c r="AY1394" s="287" t="s">
        <v>251</v>
      </c>
    </row>
    <row r="1395" s="2" customFormat="1" ht="14.4" customHeight="1">
      <c r="A1395" s="39"/>
      <c r="B1395" s="40"/>
      <c r="C1395" s="243" t="s">
        <v>1870</v>
      </c>
      <c r="D1395" s="243" t="s">
        <v>253</v>
      </c>
      <c r="E1395" s="244" t="s">
        <v>1871</v>
      </c>
      <c r="F1395" s="245" t="s">
        <v>1872</v>
      </c>
      <c r="G1395" s="246" t="s">
        <v>406</v>
      </c>
      <c r="H1395" s="247">
        <v>37</v>
      </c>
      <c r="I1395" s="248"/>
      <c r="J1395" s="247">
        <f>ROUND(I1395*H1395,2)</f>
        <v>0</v>
      </c>
      <c r="K1395" s="245" t="s">
        <v>257</v>
      </c>
      <c r="L1395" s="45"/>
      <c r="M1395" s="249" t="s">
        <v>1</v>
      </c>
      <c r="N1395" s="250" t="s">
        <v>41</v>
      </c>
      <c r="O1395" s="92"/>
      <c r="P1395" s="251">
        <f>O1395*H1395</f>
        <v>0</v>
      </c>
      <c r="Q1395" s="251">
        <v>0.00020000000000000001</v>
      </c>
      <c r="R1395" s="251">
        <f>Q1395*H1395</f>
        <v>0.0074000000000000003</v>
      </c>
      <c r="S1395" s="251">
        <v>0</v>
      </c>
      <c r="T1395" s="252">
        <f>S1395*H1395</f>
        <v>0</v>
      </c>
      <c r="U1395" s="39"/>
      <c r="V1395" s="39"/>
      <c r="W1395" s="39"/>
      <c r="X1395" s="39"/>
      <c r="Y1395" s="39"/>
      <c r="Z1395" s="39"/>
      <c r="AA1395" s="39"/>
      <c r="AB1395" s="39"/>
      <c r="AC1395" s="39"/>
      <c r="AD1395" s="39"/>
      <c r="AE1395" s="39"/>
      <c r="AR1395" s="253" t="s">
        <v>344</v>
      </c>
      <c r="AT1395" s="253" t="s">
        <v>253</v>
      </c>
      <c r="AU1395" s="253" t="s">
        <v>86</v>
      </c>
      <c r="AY1395" s="18" t="s">
        <v>251</v>
      </c>
      <c r="BE1395" s="254">
        <f>IF(N1395="základní",J1395,0)</f>
        <v>0</v>
      </c>
      <c r="BF1395" s="254">
        <f>IF(N1395="snížená",J1395,0)</f>
        <v>0</v>
      </c>
      <c r="BG1395" s="254">
        <f>IF(N1395="zákl. přenesená",J1395,0)</f>
        <v>0</v>
      </c>
      <c r="BH1395" s="254">
        <f>IF(N1395="sníž. přenesená",J1395,0)</f>
        <v>0</v>
      </c>
      <c r="BI1395" s="254">
        <f>IF(N1395="nulová",J1395,0)</f>
        <v>0</v>
      </c>
      <c r="BJ1395" s="18" t="s">
        <v>84</v>
      </c>
      <c r="BK1395" s="254">
        <f>ROUND(I1395*H1395,2)</f>
        <v>0</v>
      </c>
      <c r="BL1395" s="18" t="s">
        <v>344</v>
      </c>
      <c r="BM1395" s="253" t="s">
        <v>1873</v>
      </c>
    </row>
    <row r="1396" s="14" customFormat="1">
      <c r="A1396" s="14"/>
      <c r="B1396" s="266"/>
      <c r="C1396" s="267"/>
      <c r="D1396" s="257" t="s">
        <v>260</v>
      </c>
      <c r="E1396" s="268" t="s">
        <v>1</v>
      </c>
      <c r="F1396" s="269" t="s">
        <v>1874</v>
      </c>
      <c r="G1396" s="267"/>
      <c r="H1396" s="270">
        <v>6</v>
      </c>
      <c r="I1396" s="271"/>
      <c r="J1396" s="267"/>
      <c r="K1396" s="267"/>
      <c r="L1396" s="272"/>
      <c r="M1396" s="273"/>
      <c r="N1396" s="274"/>
      <c r="O1396" s="274"/>
      <c r="P1396" s="274"/>
      <c r="Q1396" s="274"/>
      <c r="R1396" s="274"/>
      <c r="S1396" s="274"/>
      <c r="T1396" s="275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76" t="s">
        <v>260</v>
      </c>
      <c r="AU1396" s="276" t="s">
        <v>86</v>
      </c>
      <c r="AV1396" s="14" t="s">
        <v>86</v>
      </c>
      <c r="AW1396" s="14" t="s">
        <v>31</v>
      </c>
      <c r="AX1396" s="14" t="s">
        <v>76</v>
      </c>
      <c r="AY1396" s="276" t="s">
        <v>251</v>
      </c>
    </row>
    <row r="1397" s="14" customFormat="1">
      <c r="A1397" s="14"/>
      <c r="B1397" s="266"/>
      <c r="C1397" s="267"/>
      <c r="D1397" s="257" t="s">
        <v>260</v>
      </c>
      <c r="E1397" s="268" t="s">
        <v>1</v>
      </c>
      <c r="F1397" s="269" t="s">
        <v>1875</v>
      </c>
      <c r="G1397" s="267"/>
      <c r="H1397" s="270">
        <v>7.7000000000000002</v>
      </c>
      <c r="I1397" s="271"/>
      <c r="J1397" s="267"/>
      <c r="K1397" s="267"/>
      <c r="L1397" s="272"/>
      <c r="M1397" s="273"/>
      <c r="N1397" s="274"/>
      <c r="O1397" s="274"/>
      <c r="P1397" s="274"/>
      <c r="Q1397" s="274"/>
      <c r="R1397" s="274"/>
      <c r="S1397" s="274"/>
      <c r="T1397" s="275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76" t="s">
        <v>260</v>
      </c>
      <c r="AU1397" s="276" t="s">
        <v>86</v>
      </c>
      <c r="AV1397" s="14" t="s">
        <v>86</v>
      </c>
      <c r="AW1397" s="14" t="s">
        <v>31</v>
      </c>
      <c r="AX1397" s="14" t="s">
        <v>76</v>
      </c>
      <c r="AY1397" s="276" t="s">
        <v>251</v>
      </c>
    </row>
    <row r="1398" s="14" customFormat="1">
      <c r="A1398" s="14"/>
      <c r="B1398" s="266"/>
      <c r="C1398" s="267"/>
      <c r="D1398" s="257" t="s">
        <v>260</v>
      </c>
      <c r="E1398" s="268" t="s">
        <v>1</v>
      </c>
      <c r="F1398" s="269" t="s">
        <v>1876</v>
      </c>
      <c r="G1398" s="267"/>
      <c r="H1398" s="270">
        <v>12</v>
      </c>
      <c r="I1398" s="271"/>
      <c r="J1398" s="267"/>
      <c r="K1398" s="267"/>
      <c r="L1398" s="272"/>
      <c r="M1398" s="273"/>
      <c r="N1398" s="274"/>
      <c r="O1398" s="274"/>
      <c r="P1398" s="274"/>
      <c r="Q1398" s="274"/>
      <c r="R1398" s="274"/>
      <c r="S1398" s="274"/>
      <c r="T1398" s="275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76" t="s">
        <v>260</v>
      </c>
      <c r="AU1398" s="276" t="s">
        <v>86</v>
      </c>
      <c r="AV1398" s="14" t="s">
        <v>86</v>
      </c>
      <c r="AW1398" s="14" t="s">
        <v>31</v>
      </c>
      <c r="AX1398" s="14" t="s">
        <v>76</v>
      </c>
      <c r="AY1398" s="276" t="s">
        <v>251</v>
      </c>
    </row>
    <row r="1399" s="14" customFormat="1">
      <c r="A1399" s="14"/>
      <c r="B1399" s="266"/>
      <c r="C1399" s="267"/>
      <c r="D1399" s="257" t="s">
        <v>260</v>
      </c>
      <c r="E1399" s="268" t="s">
        <v>1</v>
      </c>
      <c r="F1399" s="269" t="s">
        <v>1877</v>
      </c>
      <c r="G1399" s="267"/>
      <c r="H1399" s="270">
        <v>0.80000000000000004</v>
      </c>
      <c r="I1399" s="271"/>
      <c r="J1399" s="267"/>
      <c r="K1399" s="267"/>
      <c r="L1399" s="272"/>
      <c r="M1399" s="273"/>
      <c r="N1399" s="274"/>
      <c r="O1399" s="274"/>
      <c r="P1399" s="274"/>
      <c r="Q1399" s="274"/>
      <c r="R1399" s="274"/>
      <c r="S1399" s="274"/>
      <c r="T1399" s="275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76" t="s">
        <v>260</v>
      </c>
      <c r="AU1399" s="276" t="s">
        <v>86</v>
      </c>
      <c r="AV1399" s="14" t="s">
        <v>86</v>
      </c>
      <c r="AW1399" s="14" t="s">
        <v>31</v>
      </c>
      <c r="AX1399" s="14" t="s">
        <v>76</v>
      </c>
      <c r="AY1399" s="276" t="s">
        <v>251</v>
      </c>
    </row>
    <row r="1400" s="14" customFormat="1">
      <c r="A1400" s="14"/>
      <c r="B1400" s="266"/>
      <c r="C1400" s="267"/>
      <c r="D1400" s="257" t="s">
        <v>260</v>
      </c>
      <c r="E1400" s="268" t="s">
        <v>1</v>
      </c>
      <c r="F1400" s="269" t="s">
        <v>1878</v>
      </c>
      <c r="G1400" s="267"/>
      <c r="H1400" s="270">
        <v>0.90000000000000002</v>
      </c>
      <c r="I1400" s="271"/>
      <c r="J1400" s="267"/>
      <c r="K1400" s="267"/>
      <c r="L1400" s="272"/>
      <c r="M1400" s="273"/>
      <c r="N1400" s="274"/>
      <c r="O1400" s="274"/>
      <c r="P1400" s="274"/>
      <c r="Q1400" s="274"/>
      <c r="R1400" s="274"/>
      <c r="S1400" s="274"/>
      <c r="T1400" s="275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76" t="s">
        <v>260</v>
      </c>
      <c r="AU1400" s="276" t="s">
        <v>86</v>
      </c>
      <c r="AV1400" s="14" t="s">
        <v>86</v>
      </c>
      <c r="AW1400" s="14" t="s">
        <v>31</v>
      </c>
      <c r="AX1400" s="14" t="s">
        <v>76</v>
      </c>
      <c r="AY1400" s="276" t="s">
        <v>251</v>
      </c>
    </row>
    <row r="1401" s="14" customFormat="1">
      <c r="A1401" s="14"/>
      <c r="B1401" s="266"/>
      <c r="C1401" s="267"/>
      <c r="D1401" s="257" t="s">
        <v>260</v>
      </c>
      <c r="E1401" s="268" t="s">
        <v>1</v>
      </c>
      <c r="F1401" s="269" t="s">
        <v>1879</v>
      </c>
      <c r="G1401" s="267"/>
      <c r="H1401" s="270">
        <v>0.90000000000000002</v>
      </c>
      <c r="I1401" s="271"/>
      <c r="J1401" s="267"/>
      <c r="K1401" s="267"/>
      <c r="L1401" s="272"/>
      <c r="M1401" s="273"/>
      <c r="N1401" s="274"/>
      <c r="O1401" s="274"/>
      <c r="P1401" s="274"/>
      <c r="Q1401" s="274"/>
      <c r="R1401" s="274"/>
      <c r="S1401" s="274"/>
      <c r="T1401" s="275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76" t="s">
        <v>260</v>
      </c>
      <c r="AU1401" s="276" t="s">
        <v>86</v>
      </c>
      <c r="AV1401" s="14" t="s">
        <v>86</v>
      </c>
      <c r="AW1401" s="14" t="s">
        <v>31</v>
      </c>
      <c r="AX1401" s="14" t="s">
        <v>76</v>
      </c>
      <c r="AY1401" s="276" t="s">
        <v>251</v>
      </c>
    </row>
    <row r="1402" s="13" customFormat="1">
      <c r="A1402" s="13"/>
      <c r="B1402" s="255"/>
      <c r="C1402" s="256"/>
      <c r="D1402" s="257" t="s">
        <v>260</v>
      </c>
      <c r="E1402" s="258" t="s">
        <v>1</v>
      </c>
      <c r="F1402" s="259" t="s">
        <v>727</v>
      </c>
      <c r="G1402" s="256"/>
      <c r="H1402" s="258" t="s">
        <v>1</v>
      </c>
      <c r="I1402" s="260"/>
      <c r="J1402" s="256"/>
      <c r="K1402" s="256"/>
      <c r="L1402" s="261"/>
      <c r="M1402" s="262"/>
      <c r="N1402" s="263"/>
      <c r="O1402" s="263"/>
      <c r="P1402" s="263"/>
      <c r="Q1402" s="263"/>
      <c r="R1402" s="263"/>
      <c r="S1402" s="263"/>
      <c r="T1402" s="264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65" t="s">
        <v>260</v>
      </c>
      <c r="AU1402" s="265" t="s">
        <v>86</v>
      </c>
      <c r="AV1402" s="13" t="s">
        <v>84</v>
      </c>
      <c r="AW1402" s="13" t="s">
        <v>31</v>
      </c>
      <c r="AX1402" s="13" t="s">
        <v>76</v>
      </c>
      <c r="AY1402" s="265" t="s">
        <v>251</v>
      </c>
    </row>
    <row r="1403" s="14" customFormat="1">
      <c r="A1403" s="14"/>
      <c r="B1403" s="266"/>
      <c r="C1403" s="267"/>
      <c r="D1403" s="257" t="s">
        <v>260</v>
      </c>
      <c r="E1403" s="268" t="s">
        <v>1</v>
      </c>
      <c r="F1403" s="269" t="s">
        <v>1880</v>
      </c>
      <c r="G1403" s="267"/>
      <c r="H1403" s="270">
        <v>8.6999999999999993</v>
      </c>
      <c r="I1403" s="271"/>
      <c r="J1403" s="267"/>
      <c r="K1403" s="267"/>
      <c r="L1403" s="272"/>
      <c r="M1403" s="273"/>
      <c r="N1403" s="274"/>
      <c r="O1403" s="274"/>
      <c r="P1403" s="274"/>
      <c r="Q1403" s="274"/>
      <c r="R1403" s="274"/>
      <c r="S1403" s="274"/>
      <c r="T1403" s="275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76" t="s">
        <v>260</v>
      </c>
      <c r="AU1403" s="276" t="s">
        <v>86</v>
      </c>
      <c r="AV1403" s="14" t="s">
        <v>86</v>
      </c>
      <c r="AW1403" s="14" t="s">
        <v>31</v>
      </c>
      <c r="AX1403" s="14" t="s">
        <v>76</v>
      </c>
      <c r="AY1403" s="276" t="s">
        <v>251</v>
      </c>
    </row>
    <row r="1404" s="2" customFormat="1" ht="14.4" customHeight="1">
      <c r="A1404" s="39"/>
      <c r="B1404" s="40"/>
      <c r="C1404" s="288" t="s">
        <v>1881</v>
      </c>
      <c r="D1404" s="288" t="s">
        <v>295</v>
      </c>
      <c r="E1404" s="289" t="s">
        <v>1882</v>
      </c>
      <c r="F1404" s="290" t="s">
        <v>1883</v>
      </c>
      <c r="G1404" s="291" t="s">
        <v>406</v>
      </c>
      <c r="H1404" s="292">
        <v>40.700000000000003</v>
      </c>
      <c r="I1404" s="293"/>
      <c r="J1404" s="292">
        <f>ROUND(I1404*H1404,2)</f>
        <v>0</v>
      </c>
      <c r="K1404" s="290" t="s">
        <v>257</v>
      </c>
      <c r="L1404" s="294"/>
      <c r="M1404" s="295" t="s">
        <v>1</v>
      </c>
      <c r="N1404" s="296" t="s">
        <v>41</v>
      </c>
      <c r="O1404" s="92"/>
      <c r="P1404" s="251">
        <f>O1404*H1404</f>
        <v>0</v>
      </c>
      <c r="Q1404" s="251">
        <v>0.00017000000000000001</v>
      </c>
      <c r="R1404" s="251">
        <f>Q1404*H1404</f>
        <v>0.0069190000000000007</v>
      </c>
      <c r="S1404" s="251">
        <v>0</v>
      </c>
      <c r="T1404" s="252">
        <f>S1404*H1404</f>
        <v>0</v>
      </c>
      <c r="U1404" s="39"/>
      <c r="V1404" s="39"/>
      <c r="W1404" s="39"/>
      <c r="X1404" s="39"/>
      <c r="Y1404" s="39"/>
      <c r="Z1404" s="39"/>
      <c r="AA1404" s="39"/>
      <c r="AB1404" s="39"/>
      <c r="AC1404" s="39"/>
      <c r="AD1404" s="39"/>
      <c r="AE1404" s="39"/>
      <c r="AR1404" s="253" t="s">
        <v>447</v>
      </c>
      <c r="AT1404" s="253" t="s">
        <v>295</v>
      </c>
      <c r="AU1404" s="253" t="s">
        <v>86</v>
      </c>
      <c r="AY1404" s="18" t="s">
        <v>251</v>
      </c>
      <c r="BE1404" s="254">
        <f>IF(N1404="základní",J1404,0)</f>
        <v>0</v>
      </c>
      <c r="BF1404" s="254">
        <f>IF(N1404="snížená",J1404,0)</f>
        <v>0</v>
      </c>
      <c r="BG1404" s="254">
        <f>IF(N1404="zákl. přenesená",J1404,0)</f>
        <v>0</v>
      </c>
      <c r="BH1404" s="254">
        <f>IF(N1404="sníž. přenesená",J1404,0)</f>
        <v>0</v>
      </c>
      <c r="BI1404" s="254">
        <f>IF(N1404="nulová",J1404,0)</f>
        <v>0</v>
      </c>
      <c r="BJ1404" s="18" t="s">
        <v>84</v>
      </c>
      <c r="BK1404" s="254">
        <f>ROUND(I1404*H1404,2)</f>
        <v>0</v>
      </c>
      <c r="BL1404" s="18" t="s">
        <v>344</v>
      </c>
      <c r="BM1404" s="253" t="s">
        <v>1884</v>
      </c>
    </row>
    <row r="1405" s="14" customFormat="1">
      <c r="A1405" s="14"/>
      <c r="B1405" s="266"/>
      <c r="C1405" s="267"/>
      <c r="D1405" s="257" t="s">
        <v>260</v>
      </c>
      <c r="E1405" s="267"/>
      <c r="F1405" s="269" t="s">
        <v>1885</v>
      </c>
      <c r="G1405" s="267"/>
      <c r="H1405" s="270">
        <v>40.700000000000003</v>
      </c>
      <c r="I1405" s="271"/>
      <c r="J1405" s="267"/>
      <c r="K1405" s="267"/>
      <c r="L1405" s="272"/>
      <c r="M1405" s="273"/>
      <c r="N1405" s="274"/>
      <c r="O1405" s="274"/>
      <c r="P1405" s="274"/>
      <c r="Q1405" s="274"/>
      <c r="R1405" s="274"/>
      <c r="S1405" s="274"/>
      <c r="T1405" s="275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76" t="s">
        <v>260</v>
      </c>
      <c r="AU1405" s="276" t="s">
        <v>86</v>
      </c>
      <c r="AV1405" s="14" t="s">
        <v>86</v>
      </c>
      <c r="AW1405" s="14" t="s">
        <v>4</v>
      </c>
      <c r="AX1405" s="14" t="s">
        <v>84</v>
      </c>
      <c r="AY1405" s="276" t="s">
        <v>251</v>
      </c>
    </row>
    <row r="1406" s="2" customFormat="1" ht="14.4" customHeight="1">
      <c r="A1406" s="39"/>
      <c r="B1406" s="40"/>
      <c r="C1406" s="243" t="s">
        <v>1886</v>
      </c>
      <c r="D1406" s="243" t="s">
        <v>253</v>
      </c>
      <c r="E1406" s="244" t="s">
        <v>1887</v>
      </c>
      <c r="F1406" s="245" t="s">
        <v>1888</v>
      </c>
      <c r="G1406" s="246" t="s">
        <v>406</v>
      </c>
      <c r="H1406" s="247">
        <v>37.200000000000003</v>
      </c>
      <c r="I1406" s="248"/>
      <c r="J1406" s="247">
        <f>ROUND(I1406*H1406,2)</f>
        <v>0</v>
      </c>
      <c r="K1406" s="245" t="s">
        <v>257</v>
      </c>
      <c r="L1406" s="45"/>
      <c r="M1406" s="249" t="s">
        <v>1</v>
      </c>
      <c r="N1406" s="250" t="s">
        <v>41</v>
      </c>
      <c r="O1406" s="92"/>
      <c r="P1406" s="251">
        <f>O1406*H1406</f>
        <v>0</v>
      </c>
      <c r="Q1406" s="251">
        <v>0.00034000000000000002</v>
      </c>
      <c r="R1406" s="251">
        <f>Q1406*H1406</f>
        <v>0.012648000000000001</v>
      </c>
      <c r="S1406" s="251">
        <v>0</v>
      </c>
      <c r="T1406" s="252">
        <f>S1406*H1406</f>
        <v>0</v>
      </c>
      <c r="U1406" s="39"/>
      <c r="V1406" s="39"/>
      <c r="W1406" s="39"/>
      <c r="X1406" s="39"/>
      <c r="Y1406" s="39"/>
      <c r="Z1406" s="39"/>
      <c r="AA1406" s="39"/>
      <c r="AB1406" s="39"/>
      <c r="AC1406" s="39"/>
      <c r="AD1406" s="39"/>
      <c r="AE1406" s="39"/>
      <c r="AR1406" s="253" t="s">
        <v>344</v>
      </c>
      <c r="AT1406" s="253" t="s">
        <v>253</v>
      </c>
      <c r="AU1406" s="253" t="s">
        <v>86</v>
      </c>
      <c r="AY1406" s="18" t="s">
        <v>251</v>
      </c>
      <c r="BE1406" s="254">
        <f>IF(N1406="základní",J1406,0)</f>
        <v>0</v>
      </c>
      <c r="BF1406" s="254">
        <f>IF(N1406="snížená",J1406,0)</f>
        <v>0</v>
      </c>
      <c r="BG1406" s="254">
        <f>IF(N1406="zákl. přenesená",J1406,0)</f>
        <v>0</v>
      </c>
      <c r="BH1406" s="254">
        <f>IF(N1406="sníž. přenesená",J1406,0)</f>
        <v>0</v>
      </c>
      <c r="BI1406" s="254">
        <f>IF(N1406="nulová",J1406,0)</f>
        <v>0</v>
      </c>
      <c r="BJ1406" s="18" t="s">
        <v>84</v>
      </c>
      <c r="BK1406" s="254">
        <f>ROUND(I1406*H1406,2)</f>
        <v>0</v>
      </c>
      <c r="BL1406" s="18" t="s">
        <v>344</v>
      </c>
      <c r="BM1406" s="253" t="s">
        <v>1889</v>
      </c>
    </row>
    <row r="1407" s="13" customFormat="1">
      <c r="A1407" s="13"/>
      <c r="B1407" s="255"/>
      <c r="C1407" s="256"/>
      <c r="D1407" s="257" t="s">
        <v>260</v>
      </c>
      <c r="E1407" s="258" t="s">
        <v>1</v>
      </c>
      <c r="F1407" s="259" t="s">
        <v>1798</v>
      </c>
      <c r="G1407" s="256"/>
      <c r="H1407" s="258" t="s">
        <v>1</v>
      </c>
      <c r="I1407" s="260"/>
      <c r="J1407" s="256"/>
      <c r="K1407" s="256"/>
      <c r="L1407" s="261"/>
      <c r="M1407" s="262"/>
      <c r="N1407" s="263"/>
      <c r="O1407" s="263"/>
      <c r="P1407" s="263"/>
      <c r="Q1407" s="263"/>
      <c r="R1407" s="263"/>
      <c r="S1407" s="263"/>
      <c r="T1407" s="264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65" t="s">
        <v>260</v>
      </c>
      <c r="AU1407" s="265" t="s">
        <v>86</v>
      </c>
      <c r="AV1407" s="13" t="s">
        <v>84</v>
      </c>
      <c r="AW1407" s="13" t="s">
        <v>31</v>
      </c>
      <c r="AX1407" s="13" t="s">
        <v>76</v>
      </c>
      <c r="AY1407" s="265" t="s">
        <v>251</v>
      </c>
    </row>
    <row r="1408" s="14" customFormat="1">
      <c r="A1408" s="14"/>
      <c r="B1408" s="266"/>
      <c r="C1408" s="267"/>
      <c r="D1408" s="257" t="s">
        <v>260</v>
      </c>
      <c r="E1408" s="268" t="s">
        <v>1</v>
      </c>
      <c r="F1408" s="269" t="s">
        <v>1799</v>
      </c>
      <c r="G1408" s="267"/>
      <c r="H1408" s="270">
        <v>37.200000000000003</v>
      </c>
      <c r="I1408" s="271"/>
      <c r="J1408" s="267"/>
      <c r="K1408" s="267"/>
      <c r="L1408" s="272"/>
      <c r="M1408" s="273"/>
      <c r="N1408" s="274"/>
      <c r="O1408" s="274"/>
      <c r="P1408" s="274"/>
      <c r="Q1408" s="274"/>
      <c r="R1408" s="274"/>
      <c r="S1408" s="274"/>
      <c r="T1408" s="275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76" t="s">
        <v>260</v>
      </c>
      <c r="AU1408" s="276" t="s">
        <v>86</v>
      </c>
      <c r="AV1408" s="14" t="s">
        <v>86</v>
      </c>
      <c r="AW1408" s="14" t="s">
        <v>31</v>
      </c>
      <c r="AX1408" s="14" t="s">
        <v>76</v>
      </c>
      <c r="AY1408" s="276" t="s">
        <v>251</v>
      </c>
    </row>
    <row r="1409" s="15" customFormat="1">
      <c r="A1409" s="15"/>
      <c r="B1409" s="277"/>
      <c r="C1409" s="278"/>
      <c r="D1409" s="257" t="s">
        <v>260</v>
      </c>
      <c r="E1409" s="279" t="s">
        <v>1</v>
      </c>
      <c r="F1409" s="280" t="s">
        <v>264</v>
      </c>
      <c r="G1409" s="278"/>
      <c r="H1409" s="281">
        <v>37.200000000000003</v>
      </c>
      <c r="I1409" s="282"/>
      <c r="J1409" s="278"/>
      <c r="K1409" s="278"/>
      <c r="L1409" s="283"/>
      <c r="M1409" s="284"/>
      <c r="N1409" s="285"/>
      <c r="O1409" s="285"/>
      <c r="P1409" s="285"/>
      <c r="Q1409" s="285"/>
      <c r="R1409" s="285"/>
      <c r="S1409" s="285"/>
      <c r="T1409" s="286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T1409" s="287" t="s">
        <v>260</v>
      </c>
      <c r="AU1409" s="287" t="s">
        <v>86</v>
      </c>
      <c r="AV1409" s="15" t="s">
        <v>258</v>
      </c>
      <c r="AW1409" s="15" t="s">
        <v>31</v>
      </c>
      <c r="AX1409" s="15" t="s">
        <v>84</v>
      </c>
      <c r="AY1409" s="287" t="s">
        <v>251</v>
      </c>
    </row>
    <row r="1410" s="2" customFormat="1" ht="14.4" customHeight="1">
      <c r="A1410" s="39"/>
      <c r="B1410" s="40"/>
      <c r="C1410" s="288" t="s">
        <v>1890</v>
      </c>
      <c r="D1410" s="288" t="s">
        <v>295</v>
      </c>
      <c r="E1410" s="289" t="s">
        <v>1891</v>
      </c>
      <c r="F1410" s="290" t="s">
        <v>1892</v>
      </c>
      <c r="G1410" s="291" t="s">
        <v>406</v>
      </c>
      <c r="H1410" s="292">
        <v>40.920000000000002</v>
      </c>
      <c r="I1410" s="293"/>
      <c r="J1410" s="292">
        <f>ROUND(I1410*H1410,2)</f>
        <v>0</v>
      </c>
      <c r="K1410" s="290" t="s">
        <v>257</v>
      </c>
      <c r="L1410" s="294"/>
      <c r="M1410" s="295" t="s">
        <v>1</v>
      </c>
      <c r="N1410" s="296" t="s">
        <v>41</v>
      </c>
      <c r="O1410" s="92"/>
      <c r="P1410" s="251">
        <f>O1410*H1410</f>
        <v>0</v>
      </c>
      <c r="Q1410" s="251">
        <v>0.00038999999999999999</v>
      </c>
      <c r="R1410" s="251">
        <f>Q1410*H1410</f>
        <v>0.015958799999999999</v>
      </c>
      <c r="S1410" s="251">
        <v>0</v>
      </c>
      <c r="T1410" s="252">
        <f>S1410*H1410</f>
        <v>0</v>
      </c>
      <c r="U1410" s="39"/>
      <c r="V1410" s="39"/>
      <c r="W1410" s="39"/>
      <c r="X1410" s="39"/>
      <c r="Y1410" s="39"/>
      <c r="Z1410" s="39"/>
      <c r="AA1410" s="39"/>
      <c r="AB1410" s="39"/>
      <c r="AC1410" s="39"/>
      <c r="AD1410" s="39"/>
      <c r="AE1410" s="39"/>
      <c r="AR1410" s="253" t="s">
        <v>447</v>
      </c>
      <c r="AT1410" s="253" t="s">
        <v>295</v>
      </c>
      <c r="AU1410" s="253" t="s">
        <v>86</v>
      </c>
      <c r="AY1410" s="18" t="s">
        <v>251</v>
      </c>
      <c r="BE1410" s="254">
        <f>IF(N1410="základní",J1410,0)</f>
        <v>0</v>
      </c>
      <c r="BF1410" s="254">
        <f>IF(N1410="snížená",J1410,0)</f>
        <v>0</v>
      </c>
      <c r="BG1410" s="254">
        <f>IF(N1410="zákl. přenesená",J1410,0)</f>
        <v>0</v>
      </c>
      <c r="BH1410" s="254">
        <f>IF(N1410="sníž. přenesená",J1410,0)</f>
        <v>0</v>
      </c>
      <c r="BI1410" s="254">
        <f>IF(N1410="nulová",J1410,0)</f>
        <v>0</v>
      </c>
      <c r="BJ1410" s="18" t="s">
        <v>84</v>
      </c>
      <c r="BK1410" s="254">
        <f>ROUND(I1410*H1410,2)</f>
        <v>0</v>
      </c>
      <c r="BL1410" s="18" t="s">
        <v>344</v>
      </c>
      <c r="BM1410" s="253" t="s">
        <v>1893</v>
      </c>
    </row>
    <row r="1411" s="14" customFormat="1">
      <c r="A1411" s="14"/>
      <c r="B1411" s="266"/>
      <c r="C1411" s="267"/>
      <c r="D1411" s="257" t="s">
        <v>260</v>
      </c>
      <c r="E1411" s="267"/>
      <c r="F1411" s="269" t="s">
        <v>1894</v>
      </c>
      <c r="G1411" s="267"/>
      <c r="H1411" s="270">
        <v>40.920000000000002</v>
      </c>
      <c r="I1411" s="271"/>
      <c r="J1411" s="267"/>
      <c r="K1411" s="267"/>
      <c r="L1411" s="272"/>
      <c r="M1411" s="273"/>
      <c r="N1411" s="274"/>
      <c r="O1411" s="274"/>
      <c r="P1411" s="274"/>
      <c r="Q1411" s="274"/>
      <c r="R1411" s="274"/>
      <c r="S1411" s="274"/>
      <c r="T1411" s="275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76" t="s">
        <v>260</v>
      </c>
      <c r="AU1411" s="276" t="s">
        <v>86</v>
      </c>
      <c r="AV1411" s="14" t="s">
        <v>86</v>
      </c>
      <c r="AW1411" s="14" t="s">
        <v>4</v>
      </c>
      <c r="AX1411" s="14" t="s">
        <v>84</v>
      </c>
      <c r="AY1411" s="276" t="s">
        <v>251</v>
      </c>
    </row>
    <row r="1412" s="2" customFormat="1" ht="14.4" customHeight="1">
      <c r="A1412" s="39"/>
      <c r="B1412" s="40"/>
      <c r="C1412" s="243" t="s">
        <v>150</v>
      </c>
      <c r="D1412" s="243" t="s">
        <v>253</v>
      </c>
      <c r="E1412" s="244" t="s">
        <v>1895</v>
      </c>
      <c r="F1412" s="245" t="s">
        <v>1896</v>
      </c>
      <c r="G1412" s="246" t="s">
        <v>149</v>
      </c>
      <c r="H1412" s="247">
        <v>71.099999999999994</v>
      </c>
      <c r="I1412" s="248"/>
      <c r="J1412" s="247">
        <f>ROUND(I1412*H1412,2)</f>
        <v>0</v>
      </c>
      <c r="K1412" s="245" t="s">
        <v>257</v>
      </c>
      <c r="L1412" s="45"/>
      <c r="M1412" s="249" t="s">
        <v>1</v>
      </c>
      <c r="N1412" s="250" t="s">
        <v>41</v>
      </c>
      <c r="O1412" s="92"/>
      <c r="P1412" s="251">
        <f>O1412*H1412</f>
        <v>0</v>
      </c>
      <c r="Q1412" s="251">
        <v>0.0060000000000000001</v>
      </c>
      <c r="R1412" s="251">
        <f>Q1412*H1412</f>
        <v>0.42659999999999998</v>
      </c>
      <c r="S1412" s="251">
        <v>0</v>
      </c>
      <c r="T1412" s="252">
        <f>S1412*H1412</f>
        <v>0</v>
      </c>
      <c r="U1412" s="39"/>
      <c r="V1412" s="39"/>
      <c r="W1412" s="39"/>
      <c r="X1412" s="39"/>
      <c r="Y1412" s="39"/>
      <c r="Z1412" s="39"/>
      <c r="AA1412" s="39"/>
      <c r="AB1412" s="39"/>
      <c r="AC1412" s="39"/>
      <c r="AD1412" s="39"/>
      <c r="AE1412" s="39"/>
      <c r="AR1412" s="253" t="s">
        <v>344</v>
      </c>
      <c r="AT1412" s="253" t="s">
        <v>253</v>
      </c>
      <c r="AU1412" s="253" t="s">
        <v>86</v>
      </c>
      <c r="AY1412" s="18" t="s">
        <v>251</v>
      </c>
      <c r="BE1412" s="254">
        <f>IF(N1412="základní",J1412,0)</f>
        <v>0</v>
      </c>
      <c r="BF1412" s="254">
        <f>IF(N1412="snížená",J1412,0)</f>
        <v>0</v>
      </c>
      <c r="BG1412" s="254">
        <f>IF(N1412="zákl. přenesená",J1412,0)</f>
        <v>0</v>
      </c>
      <c r="BH1412" s="254">
        <f>IF(N1412="sníž. přenesená",J1412,0)</f>
        <v>0</v>
      </c>
      <c r="BI1412" s="254">
        <f>IF(N1412="nulová",J1412,0)</f>
        <v>0</v>
      </c>
      <c r="BJ1412" s="18" t="s">
        <v>84</v>
      </c>
      <c r="BK1412" s="254">
        <f>ROUND(I1412*H1412,2)</f>
        <v>0</v>
      </c>
      <c r="BL1412" s="18" t="s">
        <v>344</v>
      </c>
      <c r="BM1412" s="253" t="s">
        <v>1897</v>
      </c>
    </row>
    <row r="1413" s="2" customFormat="1">
      <c r="A1413" s="39"/>
      <c r="B1413" s="40"/>
      <c r="C1413" s="41"/>
      <c r="D1413" s="257" t="s">
        <v>863</v>
      </c>
      <c r="E1413" s="41"/>
      <c r="F1413" s="308" t="s">
        <v>1088</v>
      </c>
      <c r="G1413" s="41"/>
      <c r="H1413" s="41"/>
      <c r="I1413" s="211"/>
      <c r="J1413" s="41"/>
      <c r="K1413" s="41"/>
      <c r="L1413" s="45"/>
      <c r="M1413" s="309"/>
      <c r="N1413" s="310"/>
      <c r="O1413" s="92"/>
      <c r="P1413" s="92"/>
      <c r="Q1413" s="92"/>
      <c r="R1413" s="92"/>
      <c r="S1413" s="92"/>
      <c r="T1413" s="93"/>
      <c r="U1413" s="39"/>
      <c r="V1413" s="39"/>
      <c r="W1413" s="39"/>
      <c r="X1413" s="39"/>
      <c r="Y1413" s="39"/>
      <c r="Z1413" s="39"/>
      <c r="AA1413" s="39"/>
      <c r="AB1413" s="39"/>
      <c r="AC1413" s="39"/>
      <c r="AD1413" s="39"/>
      <c r="AE1413" s="39"/>
      <c r="AT1413" s="18" t="s">
        <v>863</v>
      </c>
      <c r="AU1413" s="18" t="s">
        <v>86</v>
      </c>
    </row>
    <row r="1414" s="13" customFormat="1">
      <c r="A1414" s="13"/>
      <c r="B1414" s="255"/>
      <c r="C1414" s="256"/>
      <c r="D1414" s="257" t="s">
        <v>260</v>
      </c>
      <c r="E1414" s="258" t="s">
        <v>1</v>
      </c>
      <c r="F1414" s="259" t="s">
        <v>1089</v>
      </c>
      <c r="G1414" s="256"/>
      <c r="H1414" s="258" t="s">
        <v>1</v>
      </c>
      <c r="I1414" s="260"/>
      <c r="J1414" s="256"/>
      <c r="K1414" s="256"/>
      <c r="L1414" s="261"/>
      <c r="M1414" s="262"/>
      <c r="N1414" s="263"/>
      <c r="O1414" s="263"/>
      <c r="P1414" s="263"/>
      <c r="Q1414" s="263"/>
      <c r="R1414" s="263"/>
      <c r="S1414" s="263"/>
      <c r="T1414" s="264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65" t="s">
        <v>260</v>
      </c>
      <c r="AU1414" s="265" t="s">
        <v>86</v>
      </c>
      <c r="AV1414" s="13" t="s">
        <v>84</v>
      </c>
      <c r="AW1414" s="13" t="s">
        <v>31</v>
      </c>
      <c r="AX1414" s="13" t="s">
        <v>76</v>
      </c>
      <c r="AY1414" s="265" t="s">
        <v>251</v>
      </c>
    </row>
    <row r="1415" s="13" customFormat="1">
      <c r="A1415" s="13"/>
      <c r="B1415" s="255"/>
      <c r="C1415" s="256"/>
      <c r="D1415" s="257" t="s">
        <v>260</v>
      </c>
      <c r="E1415" s="258" t="s">
        <v>1</v>
      </c>
      <c r="F1415" s="259" t="s">
        <v>1090</v>
      </c>
      <c r="G1415" s="256"/>
      <c r="H1415" s="258" t="s">
        <v>1</v>
      </c>
      <c r="I1415" s="260"/>
      <c r="J1415" s="256"/>
      <c r="K1415" s="256"/>
      <c r="L1415" s="261"/>
      <c r="M1415" s="262"/>
      <c r="N1415" s="263"/>
      <c r="O1415" s="263"/>
      <c r="P1415" s="263"/>
      <c r="Q1415" s="263"/>
      <c r="R1415" s="263"/>
      <c r="S1415" s="263"/>
      <c r="T1415" s="264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65" t="s">
        <v>260</v>
      </c>
      <c r="AU1415" s="265" t="s">
        <v>86</v>
      </c>
      <c r="AV1415" s="13" t="s">
        <v>84</v>
      </c>
      <c r="AW1415" s="13" t="s">
        <v>31</v>
      </c>
      <c r="AX1415" s="13" t="s">
        <v>76</v>
      </c>
      <c r="AY1415" s="265" t="s">
        <v>251</v>
      </c>
    </row>
    <row r="1416" s="13" customFormat="1">
      <c r="A1416" s="13"/>
      <c r="B1416" s="255"/>
      <c r="C1416" s="256"/>
      <c r="D1416" s="257" t="s">
        <v>260</v>
      </c>
      <c r="E1416" s="258" t="s">
        <v>1</v>
      </c>
      <c r="F1416" s="259" t="s">
        <v>408</v>
      </c>
      <c r="G1416" s="256"/>
      <c r="H1416" s="258" t="s">
        <v>1</v>
      </c>
      <c r="I1416" s="260"/>
      <c r="J1416" s="256"/>
      <c r="K1416" s="256"/>
      <c r="L1416" s="261"/>
      <c r="M1416" s="262"/>
      <c r="N1416" s="263"/>
      <c r="O1416" s="263"/>
      <c r="P1416" s="263"/>
      <c r="Q1416" s="263"/>
      <c r="R1416" s="263"/>
      <c r="S1416" s="263"/>
      <c r="T1416" s="264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65" t="s">
        <v>260</v>
      </c>
      <c r="AU1416" s="265" t="s">
        <v>86</v>
      </c>
      <c r="AV1416" s="13" t="s">
        <v>84</v>
      </c>
      <c r="AW1416" s="13" t="s">
        <v>31</v>
      </c>
      <c r="AX1416" s="13" t="s">
        <v>76</v>
      </c>
      <c r="AY1416" s="265" t="s">
        <v>251</v>
      </c>
    </row>
    <row r="1417" s="13" customFormat="1">
      <c r="A1417" s="13"/>
      <c r="B1417" s="255"/>
      <c r="C1417" s="256"/>
      <c r="D1417" s="257" t="s">
        <v>260</v>
      </c>
      <c r="E1417" s="258" t="s">
        <v>1</v>
      </c>
      <c r="F1417" s="259" t="s">
        <v>411</v>
      </c>
      <c r="G1417" s="256"/>
      <c r="H1417" s="258" t="s">
        <v>1</v>
      </c>
      <c r="I1417" s="260"/>
      <c r="J1417" s="256"/>
      <c r="K1417" s="256"/>
      <c r="L1417" s="261"/>
      <c r="M1417" s="262"/>
      <c r="N1417" s="263"/>
      <c r="O1417" s="263"/>
      <c r="P1417" s="263"/>
      <c r="Q1417" s="263"/>
      <c r="R1417" s="263"/>
      <c r="S1417" s="263"/>
      <c r="T1417" s="264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65" t="s">
        <v>260</v>
      </c>
      <c r="AU1417" s="265" t="s">
        <v>86</v>
      </c>
      <c r="AV1417" s="13" t="s">
        <v>84</v>
      </c>
      <c r="AW1417" s="13" t="s">
        <v>31</v>
      </c>
      <c r="AX1417" s="13" t="s">
        <v>76</v>
      </c>
      <c r="AY1417" s="265" t="s">
        <v>251</v>
      </c>
    </row>
    <row r="1418" s="14" customFormat="1">
      <c r="A1418" s="14"/>
      <c r="B1418" s="266"/>
      <c r="C1418" s="267"/>
      <c r="D1418" s="257" t="s">
        <v>260</v>
      </c>
      <c r="E1418" s="268" t="s">
        <v>1</v>
      </c>
      <c r="F1418" s="269" t="s">
        <v>1091</v>
      </c>
      <c r="G1418" s="267"/>
      <c r="H1418" s="270">
        <v>17.91</v>
      </c>
      <c r="I1418" s="271"/>
      <c r="J1418" s="267"/>
      <c r="K1418" s="267"/>
      <c r="L1418" s="272"/>
      <c r="M1418" s="273"/>
      <c r="N1418" s="274"/>
      <c r="O1418" s="274"/>
      <c r="P1418" s="274"/>
      <c r="Q1418" s="274"/>
      <c r="R1418" s="274"/>
      <c r="S1418" s="274"/>
      <c r="T1418" s="275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76" t="s">
        <v>260</v>
      </c>
      <c r="AU1418" s="276" t="s">
        <v>86</v>
      </c>
      <c r="AV1418" s="14" t="s">
        <v>86</v>
      </c>
      <c r="AW1418" s="14" t="s">
        <v>31</v>
      </c>
      <c r="AX1418" s="14" t="s">
        <v>76</v>
      </c>
      <c r="AY1418" s="276" t="s">
        <v>251</v>
      </c>
    </row>
    <row r="1419" s="13" customFormat="1">
      <c r="A1419" s="13"/>
      <c r="B1419" s="255"/>
      <c r="C1419" s="256"/>
      <c r="D1419" s="257" t="s">
        <v>260</v>
      </c>
      <c r="E1419" s="258" t="s">
        <v>1</v>
      </c>
      <c r="F1419" s="259" t="s">
        <v>1092</v>
      </c>
      <c r="G1419" s="256"/>
      <c r="H1419" s="258" t="s">
        <v>1</v>
      </c>
      <c r="I1419" s="260"/>
      <c r="J1419" s="256"/>
      <c r="K1419" s="256"/>
      <c r="L1419" s="261"/>
      <c r="M1419" s="262"/>
      <c r="N1419" s="263"/>
      <c r="O1419" s="263"/>
      <c r="P1419" s="263"/>
      <c r="Q1419" s="263"/>
      <c r="R1419" s="263"/>
      <c r="S1419" s="263"/>
      <c r="T1419" s="264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65" t="s">
        <v>260</v>
      </c>
      <c r="AU1419" s="265" t="s">
        <v>86</v>
      </c>
      <c r="AV1419" s="13" t="s">
        <v>84</v>
      </c>
      <c r="AW1419" s="13" t="s">
        <v>31</v>
      </c>
      <c r="AX1419" s="13" t="s">
        <v>76</v>
      </c>
      <c r="AY1419" s="265" t="s">
        <v>251</v>
      </c>
    </row>
    <row r="1420" s="14" customFormat="1">
      <c r="A1420" s="14"/>
      <c r="B1420" s="266"/>
      <c r="C1420" s="267"/>
      <c r="D1420" s="257" t="s">
        <v>260</v>
      </c>
      <c r="E1420" s="268" t="s">
        <v>1</v>
      </c>
      <c r="F1420" s="269" t="s">
        <v>1093</v>
      </c>
      <c r="G1420" s="267"/>
      <c r="H1420" s="270">
        <v>15.640000000000001</v>
      </c>
      <c r="I1420" s="271"/>
      <c r="J1420" s="267"/>
      <c r="K1420" s="267"/>
      <c r="L1420" s="272"/>
      <c r="M1420" s="273"/>
      <c r="N1420" s="274"/>
      <c r="O1420" s="274"/>
      <c r="P1420" s="274"/>
      <c r="Q1420" s="274"/>
      <c r="R1420" s="274"/>
      <c r="S1420" s="274"/>
      <c r="T1420" s="275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76" t="s">
        <v>260</v>
      </c>
      <c r="AU1420" s="276" t="s">
        <v>86</v>
      </c>
      <c r="AV1420" s="14" t="s">
        <v>86</v>
      </c>
      <c r="AW1420" s="14" t="s">
        <v>31</v>
      </c>
      <c r="AX1420" s="14" t="s">
        <v>76</v>
      </c>
      <c r="AY1420" s="276" t="s">
        <v>251</v>
      </c>
    </row>
    <row r="1421" s="13" customFormat="1">
      <c r="A1421" s="13"/>
      <c r="B1421" s="255"/>
      <c r="C1421" s="256"/>
      <c r="D1421" s="257" t="s">
        <v>260</v>
      </c>
      <c r="E1421" s="258" t="s">
        <v>1</v>
      </c>
      <c r="F1421" s="259" t="s">
        <v>937</v>
      </c>
      <c r="G1421" s="256"/>
      <c r="H1421" s="258" t="s">
        <v>1</v>
      </c>
      <c r="I1421" s="260"/>
      <c r="J1421" s="256"/>
      <c r="K1421" s="256"/>
      <c r="L1421" s="261"/>
      <c r="M1421" s="262"/>
      <c r="N1421" s="263"/>
      <c r="O1421" s="263"/>
      <c r="P1421" s="263"/>
      <c r="Q1421" s="263"/>
      <c r="R1421" s="263"/>
      <c r="S1421" s="263"/>
      <c r="T1421" s="264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65" t="s">
        <v>260</v>
      </c>
      <c r="AU1421" s="265" t="s">
        <v>86</v>
      </c>
      <c r="AV1421" s="13" t="s">
        <v>84</v>
      </c>
      <c r="AW1421" s="13" t="s">
        <v>31</v>
      </c>
      <c r="AX1421" s="13" t="s">
        <v>76</v>
      </c>
      <c r="AY1421" s="265" t="s">
        <v>251</v>
      </c>
    </row>
    <row r="1422" s="13" customFormat="1">
      <c r="A1422" s="13"/>
      <c r="B1422" s="255"/>
      <c r="C1422" s="256"/>
      <c r="D1422" s="257" t="s">
        <v>260</v>
      </c>
      <c r="E1422" s="258" t="s">
        <v>1</v>
      </c>
      <c r="F1422" s="259" t="s">
        <v>1094</v>
      </c>
      <c r="G1422" s="256"/>
      <c r="H1422" s="258" t="s">
        <v>1</v>
      </c>
      <c r="I1422" s="260"/>
      <c r="J1422" s="256"/>
      <c r="K1422" s="256"/>
      <c r="L1422" s="261"/>
      <c r="M1422" s="262"/>
      <c r="N1422" s="263"/>
      <c r="O1422" s="263"/>
      <c r="P1422" s="263"/>
      <c r="Q1422" s="263"/>
      <c r="R1422" s="263"/>
      <c r="S1422" s="263"/>
      <c r="T1422" s="264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65" t="s">
        <v>260</v>
      </c>
      <c r="AU1422" s="265" t="s">
        <v>86</v>
      </c>
      <c r="AV1422" s="13" t="s">
        <v>84</v>
      </c>
      <c r="AW1422" s="13" t="s">
        <v>31</v>
      </c>
      <c r="AX1422" s="13" t="s">
        <v>76</v>
      </c>
      <c r="AY1422" s="265" t="s">
        <v>251</v>
      </c>
    </row>
    <row r="1423" s="14" customFormat="1">
      <c r="A1423" s="14"/>
      <c r="B1423" s="266"/>
      <c r="C1423" s="267"/>
      <c r="D1423" s="257" t="s">
        <v>260</v>
      </c>
      <c r="E1423" s="268" t="s">
        <v>1</v>
      </c>
      <c r="F1423" s="269" t="s">
        <v>1095</v>
      </c>
      <c r="G1423" s="267"/>
      <c r="H1423" s="270">
        <v>9.1099999999999994</v>
      </c>
      <c r="I1423" s="271"/>
      <c r="J1423" s="267"/>
      <c r="K1423" s="267"/>
      <c r="L1423" s="272"/>
      <c r="M1423" s="273"/>
      <c r="N1423" s="274"/>
      <c r="O1423" s="274"/>
      <c r="P1423" s="274"/>
      <c r="Q1423" s="274"/>
      <c r="R1423" s="274"/>
      <c r="S1423" s="274"/>
      <c r="T1423" s="275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76" t="s">
        <v>260</v>
      </c>
      <c r="AU1423" s="276" t="s">
        <v>86</v>
      </c>
      <c r="AV1423" s="14" t="s">
        <v>86</v>
      </c>
      <c r="AW1423" s="14" t="s">
        <v>31</v>
      </c>
      <c r="AX1423" s="14" t="s">
        <v>76</v>
      </c>
      <c r="AY1423" s="276" t="s">
        <v>251</v>
      </c>
    </row>
    <row r="1424" s="13" customFormat="1">
      <c r="A1424" s="13"/>
      <c r="B1424" s="255"/>
      <c r="C1424" s="256"/>
      <c r="D1424" s="257" t="s">
        <v>260</v>
      </c>
      <c r="E1424" s="258" t="s">
        <v>1</v>
      </c>
      <c r="F1424" s="259" t="s">
        <v>1096</v>
      </c>
      <c r="G1424" s="256"/>
      <c r="H1424" s="258" t="s">
        <v>1</v>
      </c>
      <c r="I1424" s="260"/>
      <c r="J1424" s="256"/>
      <c r="K1424" s="256"/>
      <c r="L1424" s="261"/>
      <c r="M1424" s="262"/>
      <c r="N1424" s="263"/>
      <c r="O1424" s="263"/>
      <c r="P1424" s="263"/>
      <c r="Q1424" s="263"/>
      <c r="R1424" s="263"/>
      <c r="S1424" s="263"/>
      <c r="T1424" s="264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65" t="s">
        <v>260</v>
      </c>
      <c r="AU1424" s="265" t="s">
        <v>86</v>
      </c>
      <c r="AV1424" s="13" t="s">
        <v>84</v>
      </c>
      <c r="AW1424" s="13" t="s">
        <v>31</v>
      </c>
      <c r="AX1424" s="13" t="s">
        <v>76</v>
      </c>
      <c r="AY1424" s="265" t="s">
        <v>251</v>
      </c>
    </row>
    <row r="1425" s="14" customFormat="1">
      <c r="A1425" s="14"/>
      <c r="B1425" s="266"/>
      <c r="C1425" s="267"/>
      <c r="D1425" s="257" t="s">
        <v>260</v>
      </c>
      <c r="E1425" s="268" t="s">
        <v>1</v>
      </c>
      <c r="F1425" s="269" t="s">
        <v>1097</v>
      </c>
      <c r="G1425" s="267"/>
      <c r="H1425" s="270">
        <v>28.43</v>
      </c>
      <c r="I1425" s="271"/>
      <c r="J1425" s="267"/>
      <c r="K1425" s="267"/>
      <c r="L1425" s="272"/>
      <c r="M1425" s="273"/>
      <c r="N1425" s="274"/>
      <c r="O1425" s="274"/>
      <c r="P1425" s="274"/>
      <c r="Q1425" s="274"/>
      <c r="R1425" s="274"/>
      <c r="S1425" s="274"/>
      <c r="T1425" s="275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76" t="s">
        <v>260</v>
      </c>
      <c r="AU1425" s="276" t="s">
        <v>86</v>
      </c>
      <c r="AV1425" s="14" t="s">
        <v>86</v>
      </c>
      <c r="AW1425" s="14" t="s">
        <v>31</v>
      </c>
      <c r="AX1425" s="14" t="s">
        <v>76</v>
      </c>
      <c r="AY1425" s="276" t="s">
        <v>251</v>
      </c>
    </row>
    <row r="1426" s="14" customFormat="1">
      <c r="A1426" s="14"/>
      <c r="B1426" s="266"/>
      <c r="C1426" s="267"/>
      <c r="D1426" s="257" t="s">
        <v>260</v>
      </c>
      <c r="E1426" s="268" t="s">
        <v>1</v>
      </c>
      <c r="F1426" s="269" t="s">
        <v>6</v>
      </c>
      <c r="G1426" s="267"/>
      <c r="H1426" s="270">
        <v>0.01</v>
      </c>
      <c r="I1426" s="271"/>
      <c r="J1426" s="267"/>
      <c r="K1426" s="267"/>
      <c r="L1426" s="272"/>
      <c r="M1426" s="273"/>
      <c r="N1426" s="274"/>
      <c r="O1426" s="274"/>
      <c r="P1426" s="274"/>
      <c r="Q1426" s="274"/>
      <c r="R1426" s="274"/>
      <c r="S1426" s="274"/>
      <c r="T1426" s="275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76" t="s">
        <v>260</v>
      </c>
      <c r="AU1426" s="276" t="s">
        <v>86</v>
      </c>
      <c r="AV1426" s="14" t="s">
        <v>86</v>
      </c>
      <c r="AW1426" s="14" t="s">
        <v>31</v>
      </c>
      <c r="AX1426" s="14" t="s">
        <v>76</v>
      </c>
      <c r="AY1426" s="276" t="s">
        <v>251</v>
      </c>
    </row>
    <row r="1427" s="15" customFormat="1">
      <c r="A1427" s="15"/>
      <c r="B1427" s="277"/>
      <c r="C1427" s="278"/>
      <c r="D1427" s="257" t="s">
        <v>260</v>
      </c>
      <c r="E1427" s="279" t="s">
        <v>1</v>
      </c>
      <c r="F1427" s="280" t="s">
        <v>264</v>
      </c>
      <c r="G1427" s="278"/>
      <c r="H1427" s="281">
        <v>71.099999999999994</v>
      </c>
      <c r="I1427" s="282"/>
      <c r="J1427" s="278"/>
      <c r="K1427" s="278"/>
      <c r="L1427" s="283"/>
      <c r="M1427" s="284"/>
      <c r="N1427" s="285"/>
      <c r="O1427" s="285"/>
      <c r="P1427" s="285"/>
      <c r="Q1427" s="285"/>
      <c r="R1427" s="285"/>
      <c r="S1427" s="285"/>
      <c r="T1427" s="286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T1427" s="287" t="s">
        <v>260</v>
      </c>
      <c r="AU1427" s="287" t="s">
        <v>86</v>
      </c>
      <c r="AV1427" s="15" t="s">
        <v>258</v>
      </c>
      <c r="AW1427" s="15" t="s">
        <v>31</v>
      </c>
      <c r="AX1427" s="15" t="s">
        <v>84</v>
      </c>
      <c r="AY1427" s="287" t="s">
        <v>251</v>
      </c>
    </row>
    <row r="1428" s="2" customFormat="1" ht="14.4" customHeight="1">
      <c r="A1428" s="39"/>
      <c r="B1428" s="40"/>
      <c r="C1428" s="288" t="s">
        <v>1898</v>
      </c>
      <c r="D1428" s="288" t="s">
        <v>295</v>
      </c>
      <c r="E1428" s="289" t="s">
        <v>1899</v>
      </c>
      <c r="F1428" s="290" t="s">
        <v>1900</v>
      </c>
      <c r="G1428" s="291" t="s">
        <v>149</v>
      </c>
      <c r="H1428" s="292">
        <v>78.209999999999994</v>
      </c>
      <c r="I1428" s="293"/>
      <c r="J1428" s="292">
        <f>ROUND(I1428*H1428,2)</f>
        <v>0</v>
      </c>
      <c r="K1428" s="290" t="s">
        <v>1</v>
      </c>
      <c r="L1428" s="294"/>
      <c r="M1428" s="295" t="s">
        <v>1</v>
      </c>
      <c r="N1428" s="296" t="s">
        <v>41</v>
      </c>
      <c r="O1428" s="92"/>
      <c r="P1428" s="251">
        <f>O1428*H1428</f>
        <v>0</v>
      </c>
      <c r="Q1428" s="251">
        <v>0.017999999999999999</v>
      </c>
      <c r="R1428" s="251">
        <f>Q1428*H1428</f>
        <v>1.4077799999999998</v>
      </c>
      <c r="S1428" s="251">
        <v>0</v>
      </c>
      <c r="T1428" s="252">
        <f>S1428*H1428</f>
        <v>0</v>
      </c>
      <c r="U1428" s="39"/>
      <c r="V1428" s="39"/>
      <c r="W1428" s="39"/>
      <c r="X1428" s="39"/>
      <c r="Y1428" s="39"/>
      <c r="Z1428" s="39"/>
      <c r="AA1428" s="39"/>
      <c r="AB1428" s="39"/>
      <c r="AC1428" s="39"/>
      <c r="AD1428" s="39"/>
      <c r="AE1428" s="39"/>
      <c r="AR1428" s="253" t="s">
        <v>447</v>
      </c>
      <c r="AT1428" s="253" t="s">
        <v>295</v>
      </c>
      <c r="AU1428" s="253" t="s">
        <v>86</v>
      </c>
      <c r="AY1428" s="18" t="s">
        <v>251</v>
      </c>
      <c r="BE1428" s="254">
        <f>IF(N1428="základní",J1428,0)</f>
        <v>0</v>
      </c>
      <c r="BF1428" s="254">
        <f>IF(N1428="snížená",J1428,0)</f>
        <v>0</v>
      </c>
      <c r="BG1428" s="254">
        <f>IF(N1428="zákl. přenesená",J1428,0)</f>
        <v>0</v>
      </c>
      <c r="BH1428" s="254">
        <f>IF(N1428="sníž. přenesená",J1428,0)</f>
        <v>0</v>
      </c>
      <c r="BI1428" s="254">
        <f>IF(N1428="nulová",J1428,0)</f>
        <v>0</v>
      </c>
      <c r="BJ1428" s="18" t="s">
        <v>84</v>
      </c>
      <c r="BK1428" s="254">
        <f>ROUND(I1428*H1428,2)</f>
        <v>0</v>
      </c>
      <c r="BL1428" s="18" t="s">
        <v>344</v>
      </c>
      <c r="BM1428" s="253" t="s">
        <v>1901</v>
      </c>
    </row>
    <row r="1429" s="14" customFormat="1">
      <c r="A1429" s="14"/>
      <c r="B1429" s="266"/>
      <c r="C1429" s="267"/>
      <c r="D1429" s="257" t="s">
        <v>260</v>
      </c>
      <c r="E1429" s="267"/>
      <c r="F1429" s="269" t="s">
        <v>1902</v>
      </c>
      <c r="G1429" s="267"/>
      <c r="H1429" s="270">
        <v>78.209999999999994</v>
      </c>
      <c r="I1429" s="271"/>
      <c r="J1429" s="267"/>
      <c r="K1429" s="267"/>
      <c r="L1429" s="272"/>
      <c r="M1429" s="273"/>
      <c r="N1429" s="274"/>
      <c r="O1429" s="274"/>
      <c r="P1429" s="274"/>
      <c r="Q1429" s="274"/>
      <c r="R1429" s="274"/>
      <c r="S1429" s="274"/>
      <c r="T1429" s="275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76" t="s">
        <v>260</v>
      </c>
      <c r="AU1429" s="276" t="s">
        <v>86</v>
      </c>
      <c r="AV1429" s="14" t="s">
        <v>86</v>
      </c>
      <c r="AW1429" s="14" t="s">
        <v>4</v>
      </c>
      <c r="AX1429" s="14" t="s">
        <v>84</v>
      </c>
      <c r="AY1429" s="276" t="s">
        <v>251</v>
      </c>
    </row>
    <row r="1430" s="2" customFormat="1" ht="14.4" customHeight="1">
      <c r="A1430" s="39"/>
      <c r="B1430" s="40"/>
      <c r="C1430" s="243" t="s">
        <v>1903</v>
      </c>
      <c r="D1430" s="243" t="s">
        <v>253</v>
      </c>
      <c r="E1430" s="244" t="s">
        <v>1904</v>
      </c>
      <c r="F1430" s="245" t="s">
        <v>1905</v>
      </c>
      <c r="G1430" s="246" t="s">
        <v>149</v>
      </c>
      <c r="H1430" s="247">
        <v>217</v>
      </c>
      <c r="I1430" s="248"/>
      <c r="J1430" s="247">
        <f>ROUND(I1430*H1430,2)</f>
        <v>0</v>
      </c>
      <c r="K1430" s="245" t="s">
        <v>257</v>
      </c>
      <c r="L1430" s="45"/>
      <c r="M1430" s="249" t="s">
        <v>1</v>
      </c>
      <c r="N1430" s="250" t="s">
        <v>41</v>
      </c>
      <c r="O1430" s="92"/>
      <c r="P1430" s="251">
        <f>O1430*H1430</f>
        <v>0</v>
      </c>
      <c r="Q1430" s="251">
        <v>0.0075500000000000003</v>
      </c>
      <c r="R1430" s="251">
        <f>Q1430*H1430</f>
        <v>1.63835</v>
      </c>
      <c r="S1430" s="251">
        <v>0</v>
      </c>
      <c r="T1430" s="252">
        <f>S1430*H1430</f>
        <v>0</v>
      </c>
      <c r="U1430" s="39"/>
      <c r="V1430" s="39"/>
      <c r="W1430" s="39"/>
      <c r="X1430" s="39"/>
      <c r="Y1430" s="39"/>
      <c r="Z1430" s="39"/>
      <c r="AA1430" s="39"/>
      <c r="AB1430" s="39"/>
      <c r="AC1430" s="39"/>
      <c r="AD1430" s="39"/>
      <c r="AE1430" s="39"/>
      <c r="AR1430" s="253" t="s">
        <v>344</v>
      </c>
      <c r="AT1430" s="253" t="s">
        <v>253</v>
      </c>
      <c r="AU1430" s="253" t="s">
        <v>86</v>
      </c>
      <c r="AY1430" s="18" t="s">
        <v>251</v>
      </c>
      <c r="BE1430" s="254">
        <f>IF(N1430="základní",J1430,0)</f>
        <v>0</v>
      </c>
      <c r="BF1430" s="254">
        <f>IF(N1430="snížená",J1430,0)</f>
        <v>0</v>
      </c>
      <c r="BG1430" s="254">
        <f>IF(N1430="zákl. přenesená",J1430,0)</f>
        <v>0</v>
      </c>
      <c r="BH1430" s="254">
        <f>IF(N1430="sníž. přenesená",J1430,0)</f>
        <v>0</v>
      </c>
      <c r="BI1430" s="254">
        <f>IF(N1430="nulová",J1430,0)</f>
        <v>0</v>
      </c>
      <c r="BJ1430" s="18" t="s">
        <v>84</v>
      </c>
      <c r="BK1430" s="254">
        <f>ROUND(I1430*H1430,2)</f>
        <v>0</v>
      </c>
      <c r="BL1430" s="18" t="s">
        <v>344</v>
      </c>
      <c r="BM1430" s="253" t="s">
        <v>1906</v>
      </c>
    </row>
    <row r="1431" s="2" customFormat="1">
      <c r="A1431" s="39"/>
      <c r="B1431" s="40"/>
      <c r="C1431" s="41"/>
      <c r="D1431" s="257" t="s">
        <v>863</v>
      </c>
      <c r="E1431" s="41"/>
      <c r="F1431" s="308" t="s">
        <v>1088</v>
      </c>
      <c r="G1431" s="41"/>
      <c r="H1431" s="41"/>
      <c r="I1431" s="211"/>
      <c r="J1431" s="41"/>
      <c r="K1431" s="41"/>
      <c r="L1431" s="45"/>
      <c r="M1431" s="309"/>
      <c r="N1431" s="310"/>
      <c r="O1431" s="92"/>
      <c r="P1431" s="92"/>
      <c r="Q1431" s="92"/>
      <c r="R1431" s="92"/>
      <c r="S1431" s="92"/>
      <c r="T1431" s="93"/>
      <c r="U1431" s="39"/>
      <c r="V1431" s="39"/>
      <c r="W1431" s="39"/>
      <c r="X1431" s="39"/>
      <c r="Y1431" s="39"/>
      <c r="Z1431" s="39"/>
      <c r="AA1431" s="39"/>
      <c r="AB1431" s="39"/>
      <c r="AC1431" s="39"/>
      <c r="AD1431" s="39"/>
      <c r="AE1431" s="39"/>
      <c r="AT1431" s="18" t="s">
        <v>863</v>
      </c>
      <c r="AU1431" s="18" t="s">
        <v>86</v>
      </c>
    </row>
    <row r="1432" s="13" customFormat="1">
      <c r="A1432" s="13"/>
      <c r="B1432" s="255"/>
      <c r="C1432" s="256"/>
      <c r="D1432" s="257" t="s">
        <v>260</v>
      </c>
      <c r="E1432" s="258" t="s">
        <v>1</v>
      </c>
      <c r="F1432" s="259" t="s">
        <v>1089</v>
      </c>
      <c r="G1432" s="256"/>
      <c r="H1432" s="258" t="s">
        <v>1</v>
      </c>
      <c r="I1432" s="260"/>
      <c r="J1432" s="256"/>
      <c r="K1432" s="256"/>
      <c r="L1432" s="261"/>
      <c r="M1432" s="262"/>
      <c r="N1432" s="263"/>
      <c r="O1432" s="263"/>
      <c r="P1432" s="263"/>
      <c r="Q1432" s="263"/>
      <c r="R1432" s="263"/>
      <c r="S1432" s="263"/>
      <c r="T1432" s="264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65" t="s">
        <v>260</v>
      </c>
      <c r="AU1432" s="265" t="s">
        <v>86</v>
      </c>
      <c r="AV1432" s="13" t="s">
        <v>84</v>
      </c>
      <c r="AW1432" s="13" t="s">
        <v>31</v>
      </c>
      <c r="AX1432" s="13" t="s">
        <v>76</v>
      </c>
      <c r="AY1432" s="265" t="s">
        <v>251</v>
      </c>
    </row>
    <row r="1433" s="13" customFormat="1">
      <c r="A1433" s="13"/>
      <c r="B1433" s="255"/>
      <c r="C1433" s="256"/>
      <c r="D1433" s="257" t="s">
        <v>260</v>
      </c>
      <c r="E1433" s="258" t="s">
        <v>1</v>
      </c>
      <c r="F1433" s="259" t="s">
        <v>1090</v>
      </c>
      <c r="G1433" s="256"/>
      <c r="H1433" s="258" t="s">
        <v>1</v>
      </c>
      <c r="I1433" s="260"/>
      <c r="J1433" s="256"/>
      <c r="K1433" s="256"/>
      <c r="L1433" s="261"/>
      <c r="M1433" s="262"/>
      <c r="N1433" s="263"/>
      <c r="O1433" s="263"/>
      <c r="P1433" s="263"/>
      <c r="Q1433" s="263"/>
      <c r="R1433" s="263"/>
      <c r="S1433" s="263"/>
      <c r="T1433" s="264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65" t="s">
        <v>260</v>
      </c>
      <c r="AU1433" s="265" t="s">
        <v>86</v>
      </c>
      <c r="AV1433" s="13" t="s">
        <v>84</v>
      </c>
      <c r="AW1433" s="13" t="s">
        <v>31</v>
      </c>
      <c r="AX1433" s="13" t="s">
        <v>76</v>
      </c>
      <c r="AY1433" s="265" t="s">
        <v>251</v>
      </c>
    </row>
    <row r="1434" s="13" customFormat="1">
      <c r="A1434" s="13"/>
      <c r="B1434" s="255"/>
      <c r="C1434" s="256"/>
      <c r="D1434" s="257" t="s">
        <v>260</v>
      </c>
      <c r="E1434" s="258" t="s">
        <v>1</v>
      </c>
      <c r="F1434" s="259" t="s">
        <v>937</v>
      </c>
      <c r="G1434" s="256"/>
      <c r="H1434" s="258" t="s">
        <v>1</v>
      </c>
      <c r="I1434" s="260"/>
      <c r="J1434" s="256"/>
      <c r="K1434" s="256"/>
      <c r="L1434" s="261"/>
      <c r="M1434" s="262"/>
      <c r="N1434" s="263"/>
      <c r="O1434" s="263"/>
      <c r="P1434" s="263"/>
      <c r="Q1434" s="263"/>
      <c r="R1434" s="263"/>
      <c r="S1434" s="263"/>
      <c r="T1434" s="264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65" t="s">
        <v>260</v>
      </c>
      <c r="AU1434" s="265" t="s">
        <v>86</v>
      </c>
      <c r="AV1434" s="13" t="s">
        <v>84</v>
      </c>
      <c r="AW1434" s="13" t="s">
        <v>31</v>
      </c>
      <c r="AX1434" s="13" t="s">
        <v>76</v>
      </c>
      <c r="AY1434" s="265" t="s">
        <v>251</v>
      </c>
    </row>
    <row r="1435" s="13" customFormat="1">
      <c r="A1435" s="13"/>
      <c r="B1435" s="255"/>
      <c r="C1435" s="256"/>
      <c r="D1435" s="257" t="s">
        <v>260</v>
      </c>
      <c r="E1435" s="258" t="s">
        <v>1</v>
      </c>
      <c r="F1435" s="259" t="s">
        <v>1907</v>
      </c>
      <c r="G1435" s="256"/>
      <c r="H1435" s="258" t="s">
        <v>1</v>
      </c>
      <c r="I1435" s="260"/>
      <c r="J1435" s="256"/>
      <c r="K1435" s="256"/>
      <c r="L1435" s="261"/>
      <c r="M1435" s="262"/>
      <c r="N1435" s="263"/>
      <c r="O1435" s="263"/>
      <c r="P1435" s="263"/>
      <c r="Q1435" s="263"/>
      <c r="R1435" s="263"/>
      <c r="S1435" s="263"/>
      <c r="T1435" s="264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65" t="s">
        <v>260</v>
      </c>
      <c r="AU1435" s="265" t="s">
        <v>86</v>
      </c>
      <c r="AV1435" s="13" t="s">
        <v>84</v>
      </c>
      <c r="AW1435" s="13" t="s">
        <v>31</v>
      </c>
      <c r="AX1435" s="13" t="s">
        <v>76</v>
      </c>
      <c r="AY1435" s="265" t="s">
        <v>251</v>
      </c>
    </row>
    <row r="1436" s="14" customFormat="1">
      <c r="A1436" s="14"/>
      <c r="B1436" s="266"/>
      <c r="C1436" s="267"/>
      <c r="D1436" s="257" t="s">
        <v>260</v>
      </c>
      <c r="E1436" s="268" t="s">
        <v>1</v>
      </c>
      <c r="F1436" s="269" t="s">
        <v>1908</v>
      </c>
      <c r="G1436" s="267"/>
      <c r="H1436" s="270">
        <v>173.05000000000001</v>
      </c>
      <c r="I1436" s="271"/>
      <c r="J1436" s="267"/>
      <c r="K1436" s="267"/>
      <c r="L1436" s="272"/>
      <c r="M1436" s="273"/>
      <c r="N1436" s="274"/>
      <c r="O1436" s="274"/>
      <c r="P1436" s="274"/>
      <c r="Q1436" s="274"/>
      <c r="R1436" s="274"/>
      <c r="S1436" s="274"/>
      <c r="T1436" s="275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76" t="s">
        <v>260</v>
      </c>
      <c r="AU1436" s="276" t="s">
        <v>86</v>
      </c>
      <c r="AV1436" s="14" t="s">
        <v>86</v>
      </c>
      <c r="AW1436" s="14" t="s">
        <v>31</v>
      </c>
      <c r="AX1436" s="14" t="s">
        <v>76</v>
      </c>
      <c r="AY1436" s="276" t="s">
        <v>251</v>
      </c>
    </row>
    <row r="1437" s="14" customFormat="1">
      <c r="A1437" s="14"/>
      <c r="B1437" s="266"/>
      <c r="C1437" s="267"/>
      <c r="D1437" s="257" t="s">
        <v>260</v>
      </c>
      <c r="E1437" s="268" t="s">
        <v>1</v>
      </c>
      <c r="F1437" s="269" t="s">
        <v>1851</v>
      </c>
      <c r="G1437" s="267"/>
      <c r="H1437" s="270">
        <v>40.219999999999999</v>
      </c>
      <c r="I1437" s="271"/>
      <c r="J1437" s="267"/>
      <c r="K1437" s="267"/>
      <c r="L1437" s="272"/>
      <c r="M1437" s="273"/>
      <c r="N1437" s="274"/>
      <c r="O1437" s="274"/>
      <c r="P1437" s="274"/>
      <c r="Q1437" s="274"/>
      <c r="R1437" s="274"/>
      <c r="S1437" s="274"/>
      <c r="T1437" s="275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76" t="s">
        <v>260</v>
      </c>
      <c r="AU1437" s="276" t="s">
        <v>86</v>
      </c>
      <c r="AV1437" s="14" t="s">
        <v>86</v>
      </c>
      <c r="AW1437" s="14" t="s">
        <v>31</v>
      </c>
      <c r="AX1437" s="14" t="s">
        <v>76</v>
      </c>
      <c r="AY1437" s="276" t="s">
        <v>251</v>
      </c>
    </row>
    <row r="1438" s="13" customFormat="1">
      <c r="A1438" s="13"/>
      <c r="B1438" s="255"/>
      <c r="C1438" s="256"/>
      <c r="D1438" s="257" t="s">
        <v>260</v>
      </c>
      <c r="E1438" s="258" t="s">
        <v>1</v>
      </c>
      <c r="F1438" s="259" t="s">
        <v>1909</v>
      </c>
      <c r="G1438" s="256"/>
      <c r="H1438" s="258" t="s">
        <v>1</v>
      </c>
      <c r="I1438" s="260"/>
      <c r="J1438" s="256"/>
      <c r="K1438" s="256"/>
      <c r="L1438" s="261"/>
      <c r="M1438" s="262"/>
      <c r="N1438" s="263"/>
      <c r="O1438" s="263"/>
      <c r="P1438" s="263"/>
      <c r="Q1438" s="263"/>
      <c r="R1438" s="263"/>
      <c r="S1438" s="263"/>
      <c r="T1438" s="264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65" t="s">
        <v>260</v>
      </c>
      <c r="AU1438" s="265" t="s">
        <v>86</v>
      </c>
      <c r="AV1438" s="13" t="s">
        <v>84</v>
      </c>
      <c r="AW1438" s="13" t="s">
        <v>31</v>
      </c>
      <c r="AX1438" s="13" t="s">
        <v>76</v>
      </c>
      <c r="AY1438" s="265" t="s">
        <v>251</v>
      </c>
    </row>
    <row r="1439" s="14" customFormat="1">
      <c r="A1439" s="14"/>
      <c r="B1439" s="266"/>
      <c r="C1439" s="267"/>
      <c r="D1439" s="257" t="s">
        <v>260</v>
      </c>
      <c r="E1439" s="268" t="s">
        <v>1</v>
      </c>
      <c r="F1439" s="269" t="s">
        <v>1910</v>
      </c>
      <c r="G1439" s="267"/>
      <c r="H1439" s="270">
        <v>3.3900000000000001</v>
      </c>
      <c r="I1439" s="271"/>
      <c r="J1439" s="267"/>
      <c r="K1439" s="267"/>
      <c r="L1439" s="272"/>
      <c r="M1439" s="273"/>
      <c r="N1439" s="274"/>
      <c r="O1439" s="274"/>
      <c r="P1439" s="274"/>
      <c r="Q1439" s="274"/>
      <c r="R1439" s="274"/>
      <c r="S1439" s="274"/>
      <c r="T1439" s="275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76" t="s">
        <v>260</v>
      </c>
      <c r="AU1439" s="276" t="s">
        <v>86</v>
      </c>
      <c r="AV1439" s="14" t="s">
        <v>86</v>
      </c>
      <c r="AW1439" s="14" t="s">
        <v>31</v>
      </c>
      <c r="AX1439" s="14" t="s">
        <v>76</v>
      </c>
      <c r="AY1439" s="276" t="s">
        <v>251</v>
      </c>
    </row>
    <row r="1440" s="14" customFormat="1">
      <c r="A1440" s="14"/>
      <c r="B1440" s="266"/>
      <c r="C1440" s="267"/>
      <c r="D1440" s="257" t="s">
        <v>260</v>
      </c>
      <c r="E1440" s="268" t="s">
        <v>1</v>
      </c>
      <c r="F1440" s="269" t="s">
        <v>1911</v>
      </c>
      <c r="G1440" s="267"/>
      <c r="H1440" s="270">
        <v>0.34000000000000002</v>
      </c>
      <c r="I1440" s="271"/>
      <c r="J1440" s="267"/>
      <c r="K1440" s="267"/>
      <c r="L1440" s="272"/>
      <c r="M1440" s="273"/>
      <c r="N1440" s="274"/>
      <c r="O1440" s="274"/>
      <c r="P1440" s="274"/>
      <c r="Q1440" s="274"/>
      <c r="R1440" s="274"/>
      <c r="S1440" s="274"/>
      <c r="T1440" s="275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76" t="s">
        <v>260</v>
      </c>
      <c r="AU1440" s="276" t="s">
        <v>86</v>
      </c>
      <c r="AV1440" s="14" t="s">
        <v>86</v>
      </c>
      <c r="AW1440" s="14" t="s">
        <v>31</v>
      </c>
      <c r="AX1440" s="14" t="s">
        <v>76</v>
      </c>
      <c r="AY1440" s="276" t="s">
        <v>251</v>
      </c>
    </row>
    <row r="1441" s="15" customFormat="1">
      <c r="A1441" s="15"/>
      <c r="B1441" s="277"/>
      <c r="C1441" s="278"/>
      <c r="D1441" s="257" t="s">
        <v>260</v>
      </c>
      <c r="E1441" s="279" t="s">
        <v>1</v>
      </c>
      <c r="F1441" s="280" t="s">
        <v>264</v>
      </c>
      <c r="G1441" s="278"/>
      <c r="H1441" s="281">
        <v>217</v>
      </c>
      <c r="I1441" s="282"/>
      <c r="J1441" s="278"/>
      <c r="K1441" s="278"/>
      <c r="L1441" s="283"/>
      <c r="M1441" s="284"/>
      <c r="N1441" s="285"/>
      <c r="O1441" s="285"/>
      <c r="P1441" s="285"/>
      <c r="Q1441" s="285"/>
      <c r="R1441" s="285"/>
      <c r="S1441" s="285"/>
      <c r="T1441" s="286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T1441" s="287" t="s">
        <v>260</v>
      </c>
      <c r="AU1441" s="287" t="s">
        <v>86</v>
      </c>
      <c r="AV1441" s="15" t="s">
        <v>258</v>
      </c>
      <c r="AW1441" s="15" t="s">
        <v>31</v>
      </c>
      <c r="AX1441" s="15" t="s">
        <v>84</v>
      </c>
      <c r="AY1441" s="287" t="s">
        <v>251</v>
      </c>
    </row>
    <row r="1442" s="2" customFormat="1" ht="22.2" customHeight="1">
      <c r="A1442" s="39"/>
      <c r="B1442" s="40"/>
      <c r="C1442" s="243" t="s">
        <v>1912</v>
      </c>
      <c r="D1442" s="243" t="s">
        <v>253</v>
      </c>
      <c r="E1442" s="244" t="s">
        <v>1913</v>
      </c>
      <c r="F1442" s="245" t="s">
        <v>1914</v>
      </c>
      <c r="G1442" s="246" t="s">
        <v>406</v>
      </c>
      <c r="H1442" s="247">
        <v>37.200000000000003</v>
      </c>
      <c r="I1442" s="248"/>
      <c r="J1442" s="247">
        <f>ROUND(I1442*H1442,2)</f>
        <v>0</v>
      </c>
      <c r="K1442" s="245" t="s">
        <v>257</v>
      </c>
      <c r="L1442" s="45"/>
      <c r="M1442" s="249" t="s">
        <v>1</v>
      </c>
      <c r="N1442" s="250" t="s">
        <v>41</v>
      </c>
      <c r="O1442" s="92"/>
      <c r="P1442" s="251">
        <f>O1442*H1442</f>
        <v>0</v>
      </c>
      <c r="Q1442" s="251">
        <v>0.0015299999999999999</v>
      </c>
      <c r="R1442" s="251">
        <f>Q1442*H1442</f>
        <v>0.056916000000000001</v>
      </c>
      <c r="S1442" s="251">
        <v>0</v>
      </c>
      <c r="T1442" s="252">
        <f>S1442*H1442</f>
        <v>0</v>
      </c>
      <c r="U1442" s="39"/>
      <c r="V1442" s="39"/>
      <c r="W1442" s="39"/>
      <c r="X1442" s="39"/>
      <c r="Y1442" s="39"/>
      <c r="Z1442" s="39"/>
      <c r="AA1442" s="39"/>
      <c r="AB1442" s="39"/>
      <c r="AC1442" s="39"/>
      <c r="AD1442" s="39"/>
      <c r="AE1442" s="39"/>
      <c r="AR1442" s="253" t="s">
        <v>344</v>
      </c>
      <c r="AT1442" s="253" t="s">
        <v>253</v>
      </c>
      <c r="AU1442" s="253" t="s">
        <v>86</v>
      </c>
      <c r="AY1442" s="18" t="s">
        <v>251</v>
      </c>
      <c r="BE1442" s="254">
        <f>IF(N1442="základní",J1442,0)</f>
        <v>0</v>
      </c>
      <c r="BF1442" s="254">
        <f>IF(N1442="snížená",J1442,0)</f>
        <v>0</v>
      </c>
      <c r="BG1442" s="254">
        <f>IF(N1442="zákl. přenesená",J1442,0)</f>
        <v>0</v>
      </c>
      <c r="BH1442" s="254">
        <f>IF(N1442="sníž. přenesená",J1442,0)</f>
        <v>0</v>
      </c>
      <c r="BI1442" s="254">
        <f>IF(N1442="nulová",J1442,0)</f>
        <v>0</v>
      </c>
      <c r="BJ1442" s="18" t="s">
        <v>84</v>
      </c>
      <c r="BK1442" s="254">
        <f>ROUND(I1442*H1442,2)</f>
        <v>0</v>
      </c>
      <c r="BL1442" s="18" t="s">
        <v>344</v>
      </c>
      <c r="BM1442" s="253" t="s">
        <v>1915</v>
      </c>
    </row>
    <row r="1443" s="13" customFormat="1">
      <c r="A1443" s="13"/>
      <c r="B1443" s="255"/>
      <c r="C1443" s="256"/>
      <c r="D1443" s="257" t="s">
        <v>260</v>
      </c>
      <c r="E1443" s="258" t="s">
        <v>1</v>
      </c>
      <c r="F1443" s="259" t="s">
        <v>1798</v>
      </c>
      <c r="G1443" s="256"/>
      <c r="H1443" s="258" t="s">
        <v>1</v>
      </c>
      <c r="I1443" s="260"/>
      <c r="J1443" s="256"/>
      <c r="K1443" s="256"/>
      <c r="L1443" s="261"/>
      <c r="M1443" s="262"/>
      <c r="N1443" s="263"/>
      <c r="O1443" s="263"/>
      <c r="P1443" s="263"/>
      <c r="Q1443" s="263"/>
      <c r="R1443" s="263"/>
      <c r="S1443" s="263"/>
      <c r="T1443" s="264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65" t="s">
        <v>260</v>
      </c>
      <c r="AU1443" s="265" t="s">
        <v>86</v>
      </c>
      <c r="AV1443" s="13" t="s">
        <v>84</v>
      </c>
      <c r="AW1443" s="13" t="s">
        <v>31</v>
      </c>
      <c r="AX1443" s="13" t="s">
        <v>76</v>
      </c>
      <c r="AY1443" s="265" t="s">
        <v>251</v>
      </c>
    </row>
    <row r="1444" s="14" customFormat="1">
      <c r="A1444" s="14"/>
      <c r="B1444" s="266"/>
      <c r="C1444" s="267"/>
      <c r="D1444" s="257" t="s">
        <v>260</v>
      </c>
      <c r="E1444" s="268" t="s">
        <v>1</v>
      </c>
      <c r="F1444" s="269" t="s">
        <v>1799</v>
      </c>
      <c r="G1444" s="267"/>
      <c r="H1444" s="270">
        <v>37.200000000000003</v>
      </c>
      <c r="I1444" s="271"/>
      <c r="J1444" s="267"/>
      <c r="K1444" s="267"/>
      <c r="L1444" s="272"/>
      <c r="M1444" s="273"/>
      <c r="N1444" s="274"/>
      <c r="O1444" s="274"/>
      <c r="P1444" s="274"/>
      <c r="Q1444" s="274"/>
      <c r="R1444" s="274"/>
      <c r="S1444" s="274"/>
      <c r="T1444" s="275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76" t="s">
        <v>260</v>
      </c>
      <c r="AU1444" s="276" t="s">
        <v>86</v>
      </c>
      <c r="AV1444" s="14" t="s">
        <v>86</v>
      </c>
      <c r="AW1444" s="14" t="s">
        <v>31</v>
      </c>
      <c r="AX1444" s="14" t="s">
        <v>76</v>
      </c>
      <c r="AY1444" s="276" t="s">
        <v>251</v>
      </c>
    </row>
    <row r="1445" s="15" customFormat="1">
      <c r="A1445" s="15"/>
      <c r="B1445" s="277"/>
      <c r="C1445" s="278"/>
      <c r="D1445" s="257" t="s">
        <v>260</v>
      </c>
      <c r="E1445" s="279" t="s">
        <v>1</v>
      </c>
      <c r="F1445" s="280" t="s">
        <v>264</v>
      </c>
      <c r="G1445" s="278"/>
      <c r="H1445" s="281">
        <v>37.200000000000003</v>
      </c>
      <c r="I1445" s="282"/>
      <c r="J1445" s="278"/>
      <c r="K1445" s="278"/>
      <c r="L1445" s="283"/>
      <c r="M1445" s="284"/>
      <c r="N1445" s="285"/>
      <c r="O1445" s="285"/>
      <c r="P1445" s="285"/>
      <c r="Q1445" s="285"/>
      <c r="R1445" s="285"/>
      <c r="S1445" s="285"/>
      <c r="T1445" s="286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T1445" s="287" t="s">
        <v>260</v>
      </c>
      <c r="AU1445" s="287" t="s">
        <v>86</v>
      </c>
      <c r="AV1445" s="15" t="s">
        <v>258</v>
      </c>
      <c r="AW1445" s="15" t="s">
        <v>31</v>
      </c>
      <c r="AX1445" s="15" t="s">
        <v>84</v>
      </c>
      <c r="AY1445" s="287" t="s">
        <v>251</v>
      </c>
    </row>
    <row r="1446" s="2" customFormat="1" ht="22.2" customHeight="1">
      <c r="A1446" s="39"/>
      <c r="B1446" s="40"/>
      <c r="C1446" s="243" t="s">
        <v>1916</v>
      </c>
      <c r="D1446" s="243" t="s">
        <v>253</v>
      </c>
      <c r="E1446" s="244" t="s">
        <v>1917</v>
      </c>
      <c r="F1446" s="245" t="s">
        <v>1918</v>
      </c>
      <c r="G1446" s="246" t="s">
        <v>406</v>
      </c>
      <c r="H1446" s="247">
        <v>37.200000000000003</v>
      </c>
      <c r="I1446" s="248"/>
      <c r="J1446" s="247">
        <f>ROUND(I1446*H1446,2)</f>
        <v>0</v>
      </c>
      <c r="K1446" s="245" t="s">
        <v>257</v>
      </c>
      <c r="L1446" s="45"/>
      <c r="M1446" s="249" t="s">
        <v>1</v>
      </c>
      <c r="N1446" s="250" t="s">
        <v>41</v>
      </c>
      <c r="O1446" s="92"/>
      <c r="P1446" s="251">
        <f>O1446*H1446</f>
        <v>0</v>
      </c>
      <c r="Q1446" s="251">
        <v>0.0010200000000000001</v>
      </c>
      <c r="R1446" s="251">
        <f>Q1446*H1446</f>
        <v>0.037944000000000006</v>
      </c>
      <c r="S1446" s="251">
        <v>0</v>
      </c>
      <c r="T1446" s="252">
        <f>S1446*H1446</f>
        <v>0</v>
      </c>
      <c r="U1446" s="39"/>
      <c r="V1446" s="39"/>
      <c r="W1446" s="39"/>
      <c r="X1446" s="39"/>
      <c r="Y1446" s="39"/>
      <c r="Z1446" s="39"/>
      <c r="AA1446" s="39"/>
      <c r="AB1446" s="39"/>
      <c r="AC1446" s="39"/>
      <c r="AD1446" s="39"/>
      <c r="AE1446" s="39"/>
      <c r="AR1446" s="253" t="s">
        <v>344</v>
      </c>
      <c r="AT1446" s="253" t="s">
        <v>253</v>
      </c>
      <c r="AU1446" s="253" t="s">
        <v>86</v>
      </c>
      <c r="AY1446" s="18" t="s">
        <v>251</v>
      </c>
      <c r="BE1446" s="254">
        <f>IF(N1446="základní",J1446,0)</f>
        <v>0</v>
      </c>
      <c r="BF1446" s="254">
        <f>IF(N1446="snížená",J1446,0)</f>
        <v>0</v>
      </c>
      <c r="BG1446" s="254">
        <f>IF(N1446="zákl. přenesená",J1446,0)</f>
        <v>0</v>
      </c>
      <c r="BH1446" s="254">
        <f>IF(N1446="sníž. přenesená",J1446,0)</f>
        <v>0</v>
      </c>
      <c r="BI1446" s="254">
        <f>IF(N1446="nulová",J1446,0)</f>
        <v>0</v>
      </c>
      <c r="BJ1446" s="18" t="s">
        <v>84</v>
      </c>
      <c r="BK1446" s="254">
        <f>ROUND(I1446*H1446,2)</f>
        <v>0</v>
      </c>
      <c r="BL1446" s="18" t="s">
        <v>344</v>
      </c>
      <c r="BM1446" s="253" t="s">
        <v>1919</v>
      </c>
    </row>
    <row r="1447" s="2" customFormat="1" ht="14.4" customHeight="1">
      <c r="A1447" s="39"/>
      <c r="B1447" s="40"/>
      <c r="C1447" s="288" t="s">
        <v>1920</v>
      </c>
      <c r="D1447" s="288" t="s">
        <v>295</v>
      </c>
      <c r="E1447" s="289" t="s">
        <v>1921</v>
      </c>
      <c r="F1447" s="290" t="s">
        <v>1922</v>
      </c>
      <c r="G1447" s="291" t="s">
        <v>149</v>
      </c>
      <c r="H1447" s="292">
        <v>275.52999999999997</v>
      </c>
      <c r="I1447" s="293"/>
      <c r="J1447" s="292">
        <f>ROUND(I1447*H1447,2)</f>
        <v>0</v>
      </c>
      <c r="K1447" s="290" t="s">
        <v>1</v>
      </c>
      <c r="L1447" s="294"/>
      <c r="M1447" s="295" t="s">
        <v>1</v>
      </c>
      <c r="N1447" s="296" t="s">
        <v>41</v>
      </c>
      <c r="O1447" s="92"/>
      <c r="P1447" s="251">
        <f>O1447*H1447</f>
        <v>0</v>
      </c>
      <c r="Q1447" s="251">
        <v>0.021000000000000001</v>
      </c>
      <c r="R1447" s="251">
        <f>Q1447*H1447</f>
        <v>5.78613</v>
      </c>
      <c r="S1447" s="251">
        <v>0</v>
      </c>
      <c r="T1447" s="252">
        <f>S1447*H1447</f>
        <v>0</v>
      </c>
      <c r="U1447" s="39"/>
      <c r="V1447" s="39"/>
      <c r="W1447" s="39"/>
      <c r="X1447" s="39"/>
      <c r="Y1447" s="39"/>
      <c r="Z1447" s="39"/>
      <c r="AA1447" s="39"/>
      <c r="AB1447" s="39"/>
      <c r="AC1447" s="39"/>
      <c r="AD1447" s="39"/>
      <c r="AE1447" s="39"/>
      <c r="AR1447" s="253" t="s">
        <v>447</v>
      </c>
      <c r="AT1447" s="253" t="s">
        <v>295</v>
      </c>
      <c r="AU1447" s="253" t="s">
        <v>86</v>
      </c>
      <c r="AY1447" s="18" t="s">
        <v>251</v>
      </c>
      <c r="BE1447" s="254">
        <f>IF(N1447="základní",J1447,0)</f>
        <v>0</v>
      </c>
      <c r="BF1447" s="254">
        <f>IF(N1447="snížená",J1447,0)</f>
        <v>0</v>
      </c>
      <c r="BG1447" s="254">
        <f>IF(N1447="zákl. přenesená",J1447,0)</f>
        <v>0</v>
      </c>
      <c r="BH1447" s="254">
        <f>IF(N1447="sníž. přenesená",J1447,0)</f>
        <v>0</v>
      </c>
      <c r="BI1447" s="254">
        <f>IF(N1447="nulová",J1447,0)</f>
        <v>0</v>
      </c>
      <c r="BJ1447" s="18" t="s">
        <v>84</v>
      </c>
      <c r="BK1447" s="254">
        <f>ROUND(I1447*H1447,2)</f>
        <v>0</v>
      </c>
      <c r="BL1447" s="18" t="s">
        <v>344</v>
      </c>
      <c r="BM1447" s="253" t="s">
        <v>1923</v>
      </c>
    </row>
    <row r="1448" s="14" customFormat="1">
      <c r="A1448" s="14"/>
      <c r="B1448" s="266"/>
      <c r="C1448" s="267"/>
      <c r="D1448" s="257" t="s">
        <v>260</v>
      </c>
      <c r="E1448" s="268" t="s">
        <v>1</v>
      </c>
      <c r="F1448" s="269" t="s">
        <v>1924</v>
      </c>
      <c r="G1448" s="267"/>
      <c r="H1448" s="270">
        <v>36.829999999999998</v>
      </c>
      <c r="I1448" s="271"/>
      <c r="J1448" s="267"/>
      <c r="K1448" s="267"/>
      <c r="L1448" s="272"/>
      <c r="M1448" s="273"/>
      <c r="N1448" s="274"/>
      <c r="O1448" s="274"/>
      <c r="P1448" s="274"/>
      <c r="Q1448" s="274"/>
      <c r="R1448" s="274"/>
      <c r="S1448" s="274"/>
      <c r="T1448" s="275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76" t="s">
        <v>260</v>
      </c>
      <c r="AU1448" s="276" t="s">
        <v>86</v>
      </c>
      <c r="AV1448" s="14" t="s">
        <v>86</v>
      </c>
      <c r="AW1448" s="14" t="s">
        <v>31</v>
      </c>
      <c r="AX1448" s="14" t="s">
        <v>76</v>
      </c>
      <c r="AY1448" s="276" t="s">
        <v>251</v>
      </c>
    </row>
    <row r="1449" s="14" customFormat="1">
      <c r="A1449" s="14"/>
      <c r="B1449" s="266"/>
      <c r="C1449" s="267"/>
      <c r="D1449" s="257" t="s">
        <v>260</v>
      </c>
      <c r="E1449" s="268" t="s">
        <v>1</v>
      </c>
      <c r="F1449" s="269" t="s">
        <v>1925</v>
      </c>
      <c r="G1449" s="267"/>
      <c r="H1449" s="270">
        <v>238.69999999999999</v>
      </c>
      <c r="I1449" s="271"/>
      <c r="J1449" s="267"/>
      <c r="K1449" s="267"/>
      <c r="L1449" s="272"/>
      <c r="M1449" s="273"/>
      <c r="N1449" s="274"/>
      <c r="O1449" s="274"/>
      <c r="P1449" s="274"/>
      <c r="Q1449" s="274"/>
      <c r="R1449" s="274"/>
      <c r="S1449" s="274"/>
      <c r="T1449" s="275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76" t="s">
        <v>260</v>
      </c>
      <c r="AU1449" s="276" t="s">
        <v>86</v>
      </c>
      <c r="AV1449" s="14" t="s">
        <v>86</v>
      </c>
      <c r="AW1449" s="14" t="s">
        <v>31</v>
      </c>
      <c r="AX1449" s="14" t="s">
        <v>76</v>
      </c>
      <c r="AY1449" s="276" t="s">
        <v>251</v>
      </c>
    </row>
    <row r="1450" s="15" customFormat="1">
      <c r="A1450" s="15"/>
      <c r="B1450" s="277"/>
      <c r="C1450" s="278"/>
      <c r="D1450" s="257" t="s">
        <v>260</v>
      </c>
      <c r="E1450" s="279" t="s">
        <v>1</v>
      </c>
      <c r="F1450" s="280" t="s">
        <v>264</v>
      </c>
      <c r="G1450" s="278"/>
      <c r="H1450" s="281">
        <v>275.52999999999997</v>
      </c>
      <c r="I1450" s="282"/>
      <c r="J1450" s="278"/>
      <c r="K1450" s="278"/>
      <c r="L1450" s="283"/>
      <c r="M1450" s="284"/>
      <c r="N1450" s="285"/>
      <c r="O1450" s="285"/>
      <c r="P1450" s="285"/>
      <c r="Q1450" s="285"/>
      <c r="R1450" s="285"/>
      <c r="S1450" s="285"/>
      <c r="T1450" s="286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T1450" s="287" t="s">
        <v>260</v>
      </c>
      <c r="AU1450" s="287" t="s">
        <v>86</v>
      </c>
      <c r="AV1450" s="15" t="s">
        <v>258</v>
      </c>
      <c r="AW1450" s="15" t="s">
        <v>31</v>
      </c>
      <c r="AX1450" s="15" t="s">
        <v>84</v>
      </c>
      <c r="AY1450" s="287" t="s">
        <v>251</v>
      </c>
    </row>
    <row r="1451" s="2" customFormat="1" ht="14.4" customHeight="1">
      <c r="A1451" s="39"/>
      <c r="B1451" s="40"/>
      <c r="C1451" s="243" t="s">
        <v>1926</v>
      </c>
      <c r="D1451" s="243" t="s">
        <v>253</v>
      </c>
      <c r="E1451" s="244" t="s">
        <v>1927</v>
      </c>
      <c r="F1451" s="245" t="s">
        <v>1928</v>
      </c>
      <c r="G1451" s="246" t="s">
        <v>406</v>
      </c>
      <c r="H1451" s="247">
        <v>48</v>
      </c>
      <c r="I1451" s="248"/>
      <c r="J1451" s="247">
        <f>ROUND(I1451*H1451,2)</f>
        <v>0</v>
      </c>
      <c r="K1451" s="245" t="s">
        <v>257</v>
      </c>
      <c r="L1451" s="45"/>
      <c r="M1451" s="249" t="s">
        <v>1</v>
      </c>
      <c r="N1451" s="250" t="s">
        <v>41</v>
      </c>
      <c r="O1451" s="92"/>
      <c r="P1451" s="251">
        <f>O1451*H1451</f>
        <v>0</v>
      </c>
      <c r="Q1451" s="251">
        <v>5.0000000000000002E-05</v>
      </c>
      <c r="R1451" s="251">
        <f>Q1451*H1451</f>
        <v>0.0024000000000000002</v>
      </c>
      <c r="S1451" s="251">
        <v>0</v>
      </c>
      <c r="T1451" s="252">
        <f>S1451*H1451</f>
        <v>0</v>
      </c>
      <c r="U1451" s="39"/>
      <c r="V1451" s="39"/>
      <c r="W1451" s="39"/>
      <c r="X1451" s="39"/>
      <c r="Y1451" s="39"/>
      <c r="Z1451" s="39"/>
      <c r="AA1451" s="39"/>
      <c r="AB1451" s="39"/>
      <c r="AC1451" s="39"/>
      <c r="AD1451" s="39"/>
      <c r="AE1451" s="39"/>
      <c r="AR1451" s="253" t="s">
        <v>344</v>
      </c>
      <c r="AT1451" s="253" t="s">
        <v>253</v>
      </c>
      <c r="AU1451" s="253" t="s">
        <v>86</v>
      </c>
      <c r="AY1451" s="18" t="s">
        <v>251</v>
      </c>
      <c r="BE1451" s="254">
        <f>IF(N1451="základní",J1451,0)</f>
        <v>0</v>
      </c>
      <c r="BF1451" s="254">
        <f>IF(N1451="snížená",J1451,0)</f>
        <v>0</v>
      </c>
      <c r="BG1451" s="254">
        <f>IF(N1451="zákl. přenesená",J1451,0)</f>
        <v>0</v>
      </c>
      <c r="BH1451" s="254">
        <f>IF(N1451="sníž. přenesená",J1451,0)</f>
        <v>0</v>
      </c>
      <c r="BI1451" s="254">
        <f>IF(N1451="nulová",J1451,0)</f>
        <v>0</v>
      </c>
      <c r="BJ1451" s="18" t="s">
        <v>84</v>
      </c>
      <c r="BK1451" s="254">
        <f>ROUND(I1451*H1451,2)</f>
        <v>0</v>
      </c>
      <c r="BL1451" s="18" t="s">
        <v>344</v>
      </c>
      <c r="BM1451" s="253" t="s">
        <v>1929</v>
      </c>
    </row>
    <row r="1452" s="13" customFormat="1">
      <c r="A1452" s="13"/>
      <c r="B1452" s="255"/>
      <c r="C1452" s="256"/>
      <c r="D1452" s="257" t="s">
        <v>260</v>
      </c>
      <c r="E1452" s="258" t="s">
        <v>1</v>
      </c>
      <c r="F1452" s="259" t="s">
        <v>1930</v>
      </c>
      <c r="G1452" s="256"/>
      <c r="H1452" s="258" t="s">
        <v>1</v>
      </c>
      <c r="I1452" s="260"/>
      <c r="J1452" s="256"/>
      <c r="K1452" s="256"/>
      <c r="L1452" s="261"/>
      <c r="M1452" s="262"/>
      <c r="N1452" s="263"/>
      <c r="O1452" s="263"/>
      <c r="P1452" s="263"/>
      <c r="Q1452" s="263"/>
      <c r="R1452" s="263"/>
      <c r="S1452" s="263"/>
      <c r="T1452" s="264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65" t="s">
        <v>260</v>
      </c>
      <c r="AU1452" s="265" t="s">
        <v>86</v>
      </c>
      <c r="AV1452" s="13" t="s">
        <v>84</v>
      </c>
      <c r="AW1452" s="13" t="s">
        <v>31</v>
      </c>
      <c r="AX1452" s="13" t="s">
        <v>76</v>
      </c>
      <c r="AY1452" s="265" t="s">
        <v>251</v>
      </c>
    </row>
    <row r="1453" s="14" customFormat="1">
      <c r="A1453" s="14"/>
      <c r="B1453" s="266"/>
      <c r="C1453" s="267"/>
      <c r="D1453" s="257" t="s">
        <v>260</v>
      </c>
      <c r="E1453" s="268" t="s">
        <v>1</v>
      </c>
      <c r="F1453" s="269" t="s">
        <v>1931</v>
      </c>
      <c r="G1453" s="267"/>
      <c r="H1453" s="270">
        <v>48</v>
      </c>
      <c r="I1453" s="271"/>
      <c r="J1453" s="267"/>
      <c r="K1453" s="267"/>
      <c r="L1453" s="272"/>
      <c r="M1453" s="273"/>
      <c r="N1453" s="274"/>
      <c r="O1453" s="274"/>
      <c r="P1453" s="274"/>
      <c r="Q1453" s="274"/>
      <c r="R1453" s="274"/>
      <c r="S1453" s="274"/>
      <c r="T1453" s="275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76" t="s">
        <v>260</v>
      </c>
      <c r="AU1453" s="276" t="s">
        <v>86</v>
      </c>
      <c r="AV1453" s="14" t="s">
        <v>86</v>
      </c>
      <c r="AW1453" s="14" t="s">
        <v>31</v>
      </c>
      <c r="AX1453" s="14" t="s">
        <v>76</v>
      </c>
      <c r="AY1453" s="276" t="s">
        <v>251</v>
      </c>
    </row>
    <row r="1454" s="15" customFormat="1">
      <c r="A1454" s="15"/>
      <c r="B1454" s="277"/>
      <c r="C1454" s="278"/>
      <c r="D1454" s="257" t="s">
        <v>260</v>
      </c>
      <c r="E1454" s="279" t="s">
        <v>1</v>
      </c>
      <c r="F1454" s="280" t="s">
        <v>264</v>
      </c>
      <c r="G1454" s="278"/>
      <c r="H1454" s="281">
        <v>48</v>
      </c>
      <c r="I1454" s="282"/>
      <c r="J1454" s="278"/>
      <c r="K1454" s="278"/>
      <c r="L1454" s="283"/>
      <c r="M1454" s="284"/>
      <c r="N1454" s="285"/>
      <c r="O1454" s="285"/>
      <c r="P1454" s="285"/>
      <c r="Q1454" s="285"/>
      <c r="R1454" s="285"/>
      <c r="S1454" s="285"/>
      <c r="T1454" s="286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T1454" s="287" t="s">
        <v>260</v>
      </c>
      <c r="AU1454" s="287" t="s">
        <v>86</v>
      </c>
      <c r="AV1454" s="15" t="s">
        <v>258</v>
      </c>
      <c r="AW1454" s="15" t="s">
        <v>31</v>
      </c>
      <c r="AX1454" s="15" t="s">
        <v>84</v>
      </c>
      <c r="AY1454" s="287" t="s">
        <v>251</v>
      </c>
    </row>
    <row r="1455" s="2" customFormat="1" ht="14.4" customHeight="1">
      <c r="A1455" s="39"/>
      <c r="B1455" s="40"/>
      <c r="C1455" s="243" t="s">
        <v>1932</v>
      </c>
      <c r="D1455" s="243" t="s">
        <v>253</v>
      </c>
      <c r="E1455" s="244" t="s">
        <v>1933</v>
      </c>
      <c r="F1455" s="245" t="s">
        <v>596</v>
      </c>
      <c r="G1455" s="246" t="s">
        <v>406</v>
      </c>
      <c r="H1455" s="247">
        <v>48</v>
      </c>
      <c r="I1455" s="248"/>
      <c r="J1455" s="247">
        <f>ROUND(I1455*H1455,2)</f>
        <v>0</v>
      </c>
      <c r="K1455" s="245" t="s">
        <v>1</v>
      </c>
      <c r="L1455" s="45"/>
      <c r="M1455" s="249" t="s">
        <v>1</v>
      </c>
      <c r="N1455" s="250" t="s">
        <v>41</v>
      </c>
      <c r="O1455" s="92"/>
      <c r="P1455" s="251">
        <f>O1455*H1455</f>
        <v>0</v>
      </c>
      <c r="Q1455" s="251">
        <v>5.0000000000000002E-05</v>
      </c>
      <c r="R1455" s="251">
        <f>Q1455*H1455</f>
        <v>0.0024000000000000002</v>
      </c>
      <c r="S1455" s="251">
        <v>0</v>
      </c>
      <c r="T1455" s="252">
        <f>S1455*H1455</f>
        <v>0</v>
      </c>
      <c r="U1455" s="39"/>
      <c r="V1455" s="39"/>
      <c r="W1455" s="39"/>
      <c r="X1455" s="39"/>
      <c r="Y1455" s="39"/>
      <c r="Z1455" s="39"/>
      <c r="AA1455" s="39"/>
      <c r="AB1455" s="39"/>
      <c r="AC1455" s="39"/>
      <c r="AD1455" s="39"/>
      <c r="AE1455" s="39"/>
      <c r="AR1455" s="253" t="s">
        <v>344</v>
      </c>
      <c r="AT1455" s="253" t="s">
        <v>253</v>
      </c>
      <c r="AU1455" s="253" t="s">
        <v>86</v>
      </c>
      <c r="AY1455" s="18" t="s">
        <v>251</v>
      </c>
      <c r="BE1455" s="254">
        <f>IF(N1455="základní",J1455,0)</f>
        <v>0</v>
      </c>
      <c r="BF1455" s="254">
        <f>IF(N1455="snížená",J1455,0)</f>
        <v>0</v>
      </c>
      <c r="BG1455" s="254">
        <f>IF(N1455="zákl. přenesená",J1455,0)</f>
        <v>0</v>
      </c>
      <c r="BH1455" s="254">
        <f>IF(N1455="sníž. přenesená",J1455,0)</f>
        <v>0</v>
      </c>
      <c r="BI1455" s="254">
        <f>IF(N1455="nulová",J1455,0)</f>
        <v>0</v>
      </c>
      <c r="BJ1455" s="18" t="s">
        <v>84</v>
      </c>
      <c r="BK1455" s="254">
        <f>ROUND(I1455*H1455,2)</f>
        <v>0</v>
      </c>
      <c r="BL1455" s="18" t="s">
        <v>344</v>
      </c>
      <c r="BM1455" s="253" t="s">
        <v>1934</v>
      </c>
    </row>
    <row r="1456" s="13" customFormat="1">
      <c r="A1456" s="13"/>
      <c r="B1456" s="255"/>
      <c r="C1456" s="256"/>
      <c r="D1456" s="257" t="s">
        <v>260</v>
      </c>
      <c r="E1456" s="258" t="s">
        <v>1</v>
      </c>
      <c r="F1456" s="259" t="s">
        <v>1930</v>
      </c>
      <c r="G1456" s="256"/>
      <c r="H1456" s="258" t="s">
        <v>1</v>
      </c>
      <c r="I1456" s="260"/>
      <c r="J1456" s="256"/>
      <c r="K1456" s="256"/>
      <c r="L1456" s="261"/>
      <c r="M1456" s="262"/>
      <c r="N1456" s="263"/>
      <c r="O1456" s="263"/>
      <c r="P1456" s="263"/>
      <c r="Q1456" s="263"/>
      <c r="R1456" s="263"/>
      <c r="S1456" s="263"/>
      <c r="T1456" s="264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65" t="s">
        <v>260</v>
      </c>
      <c r="AU1456" s="265" t="s">
        <v>86</v>
      </c>
      <c r="AV1456" s="13" t="s">
        <v>84</v>
      </c>
      <c r="AW1456" s="13" t="s">
        <v>31</v>
      </c>
      <c r="AX1456" s="13" t="s">
        <v>76</v>
      </c>
      <c r="AY1456" s="265" t="s">
        <v>251</v>
      </c>
    </row>
    <row r="1457" s="14" customFormat="1">
      <c r="A1457" s="14"/>
      <c r="B1457" s="266"/>
      <c r="C1457" s="267"/>
      <c r="D1457" s="257" t="s">
        <v>260</v>
      </c>
      <c r="E1457" s="268" t="s">
        <v>1</v>
      </c>
      <c r="F1457" s="269" t="s">
        <v>1931</v>
      </c>
      <c r="G1457" s="267"/>
      <c r="H1457" s="270">
        <v>48</v>
      </c>
      <c r="I1457" s="271"/>
      <c r="J1457" s="267"/>
      <c r="K1457" s="267"/>
      <c r="L1457" s="272"/>
      <c r="M1457" s="273"/>
      <c r="N1457" s="274"/>
      <c r="O1457" s="274"/>
      <c r="P1457" s="274"/>
      <c r="Q1457" s="274"/>
      <c r="R1457" s="274"/>
      <c r="S1457" s="274"/>
      <c r="T1457" s="275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76" t="s">
        <v>260</v>
      </c>
      <c r="AU1457" s="276" t="s">
        <v>86</v>
      </c>
      <c r="AV1457" s="14" t="s">
        <v>86</v>
      </c>
      <c r="AW1457" s="14" t="s">
        <v>31</v>
      </c>
      <c r="AX1457" s="14" t="s">
        <v>76</v>
      </c>
      <c r="AY1457" s="276" t="s">
        <v>251</v>
      </c>
    </row>
    <row r="1458" s="15" customFormat="1">
      <c r="A1458" s="15"/>
      <c r="B1458" s="277"/>
      <c r="C1458" s="278"/>
      <c r="D1458" s="257" t="s">
        <v>260</v>
      </c>
      <c r="E1458" s="279" t="s">
        <v>1</v>
      </c>
      <c r="F1458" s="280" t="s">
        <v>264</v>
      </c>
      <c r="G1458" s="278"/>
      <c r="H1458" s="281">
        <v>48</v>
      </c>
      <c r="I1458" s="282"/>
      <c r="J1458" s="278"/>
      <c r="K1458" s="278"/>
      <c r="L1458" s="283"/>
      <c r="M1458" s="284"/>
      <c r="N1458" s="285"/>
      <c r="O1458" s="285"/>
      <c r="P1458" s="285"/>
      <c r="Q1458" s="285"/>
      <c r="R1458" s="285"/>
      <c r="S1458" s="285"/>
      <c r="T1458" s="286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T1458" s="287" t="s">
        <v>260</v>
      </c>
      <c r="AU1458" s="287" t="s">
        <v>86</v>
      </c>
      <c r="AV1458" s="15" t="s">
        <v>258</v>
      </c>
      <c r="AW1458" s="15" t="s">
        <v>31</v>
      </c>
      <c r="AX1458" s="15" t="s">
        <v>84</v>
      </c>
      <c r="AY1458" s="287" t="s">
        <v>251</v>
      </c>
    </row>
    <row r="1459" s="2" customFormat="1" ht="14.4" customHeight="1">
      <c r="A1459" s="39"/>
      <c r="B1459" s="40"/>
      <c r="C1459" s="243" t="s">
        <v>1935</v>
      </c>
      <c r="D1459" s="243" t="s">
        <v>253</v>
      </c>
      <c r="E1459" s="244" t="s">
        <v>1936</v>
      </c>
      <c r="F1459" s="245" t="s">
        <v>1937</v>
      </c>
      <c r="G1459" s="246" t="s">
        <v>277</v>
      </c>
      <c r="H1459" s="247">
        <v>9.4900000000000002</v>
      </c>
      <c r="I1459" s="248"/>
      <c r="J1459" s="247">
        <f>ROUND(I1459*H1459,2)</f>
        <v>0</v>
      </c>
      <c r="K1459" s="245" t="s">
        <v>257</v>
      </c>
      <c r="L1459" s="45"/>
      <c r="M1459" s="249" t="s">
        <v>1</v>
      </c>
      <c r="N1459" s="250" t="s">
        <v>41</v>
      </c>
      <c r="O1459" s="92"/>
      <c r="P1459" s="251">
        <f>O1459*H1459</f>
        <v>0</v>
      </c>
      <c r="Q1459" s="251">
        <v>0</v>
      </c>
      <c r="R1459" s="251">
        <f>Q1459*H1459</f>
        <v>0</v>
      </c>
      <c r="S1459" s="251">
        <v>0</v>
      </c>
      <c r="T1459" s="252">
        <f>S1459*H1459</f>
        <v>0</v>
      </c>
      <c r="U1459" s="39"/>
      <c r="V1459" s="39"/>
      <c r="W1459" s="39"/>
      <c r="X1459" s="39"/>
      <c r="Y1459" s="39"/>
      <c r="Z1459" s="39"/>
      <c r="AA1459" s="39"/>
      <c r="AB1459" s="39"/>
      <c r="AC1459" s="39"/>
      <c r="AD1459" s="39"/>
      <c r="AE1459" s="39"/>
      <c r="AR1459" s="253" t="s">
        <v>344</v>
      </c>
      <c r="AT1459" s="253" t="s">
        <v>253</v>
      </c>
      <c r="AU1459" s="253" t="s">
        <v>86</v>
      </c>
      <c r="AY1459" s="18" t="s">
        <v>251</v>
      </c>
      <c r="BE1459" s="254">
        <f>IF(N1459="základní",J1459,0)</f>
        <v>0</v>
      </c>
      <c r="BF1459" s="254">
        <f>IF(N1459="snížená",J1459,0)</f>
        <v>0</v>
      </c>
      <c r="BG1459" s="254">
        <f>IF(N1459="zákl. přenesená",J1459,0)</f>
        <v>0</v>
      </c>
      <c r="BH1459" s="254">
        <f>IF(N1459="sníž. přenesená",J1459,0)</f>
        <v>0</v>
      </c>
      <c r="BI1459" s="254">
        <f>IF(N1459="nulová",J1459,0)</f>
        <v>0</v>
      </c>
      <c r="BJ1459" s="18" t="s">
        <v>84</v>
      </c>
      <c r="BK1459" s="254">
        <f>ROUND(I1459*H1459,2)</f>
        <v>0</v>
      </c>
      <c r="BL1459" s="18" t="s">
        <v>344</v>
      </c>
      <c r="BM1459" s="253" t="s">
        <v>1938</v>
      </c>
    </row>
    <row r="1460" s="12" customFormat="1" ht="22.8" customHeight="1">
      <c r="A1460" s="12"/>
      <c r="B1460" s="227"/>
      <c r="C1460" s="228"/>
      <c r="D1460" s="229" t="s">
        <v>75</v>
      </c>
      <c r="E1460" s="241" t="s">
        <v>1939</v>
      </c>
      <c r="F1460" s="241" t="s">
        <v>1940</v>
      </c>
      <c r="G1460" s="228"/>
      <c r="H1460" s="228"/>
      <c r="I1460" s="231"/>
      <c r="J1460" s="242">
        <f>BK1460</f>
        <v>0</v>
      </c>
      <c r="K1460" s="228"/>
      <c r="L1460" s="233"/>
      <c r="M1460" s="234"/>
      <c r="N1460" s="235"/>
      <c r="O1460" s="235"/>
      <c r="P1460" s="236">
        <f>SUM(P1461:P1524)</f>
        <v>0</v>
      </c>
      <c r="Q1460" s="235"/>
      <c r="R1460" s="236">
        <f>SUM(R1461:R1524)</f>
        <v>1.7363020000000002</v>
      </c>
      <c r="S1460" s="235"/>
      <c r="T1460" s="237">
        <f>SUM(T1461:T1524)</f>
        <v>1.5530999999999999</v>
      </c>
      <c r="U1460" s="12"/>
      <c r="V1460" s="12"/>
      <c r="W1460" s="12"/>
      <c r="X1460" s="12"/>
      <c r="Y1460" s="12"/>
      <c r="Z1460" s="12"/>
      <c r="AA1460" s="12"/>
      <c r="AB1460" s="12"/>
      <c r="AC1460" s="12"/>
      <c r="AD1460" s="12"/>
      <c r="AE1460" s="12"/>
      <c r="AR1460" s="238" t="s">
        <v>86</v>
      </c>
      <c r="AT1460" s="239" t="s">
        <v>75</v>
      </c>
      <c r="AU1460" s="239" t="s">
        <v>84</v>
      </c>
      <c r="AY1460" s="238" t="s">
        <v>251</v>
      </c>
      <c r="BK1460" s="240">
        <f>SUM(BK1461:BK1524)</f>
        <v>0</v>
      </c>
    </row>
    <row r="1461" s="2" customFormat="1" ht="14.4" customHeight="1">
      <c r="A1461" s="39"/>
      <c r="B1461" s="40"/>
      <c r="C1461" s="243" t="s">
        <v>1941</v>
      </c>
      <c r="D1461" s="243" t="s">
        <v>253</v>
      </c>
      <c r="E1461" s="244" t="s">
        <v>1942</v>
      </c>
      <c r="F1461" s="245" t="s">
        <v>1943</v>
      </c>
      <c r="G1461" s="246" t="s">
        <v>149</v>
      </c>
      <c r="H1461" s="247">
        <v>484.5</v>
      </c>
      <c r="I1461" s="248"/>
      <c r="J1461" s="247">
        <f>ROUND(I1461*H1461,2)</f>
        <v>0</v>
      </c>
      <c r="K1461" s="245" t="s">
        <v>257</v>
      </c>
      <c r="L1461" s="45"/>
      <c r="M1461" s="249" t="s">
        <v>1</v>
      </c>
      <c r="N1461" s="250" t="s">
        <v>41</v>
      </c>
      <c r="O1461" s="92"/>
      <c r="P1461" s="251">
        <f>O1461*H1461</f>
        <v>0</v>
      </c>
      <c r="Q1461" s="251">
        <v>0</v>
      </c>
      <c r="R1461" s="251">
        <f>Q1461*H1461</f>
        <v>0</v>
      </c>
      <c r="S1461" s="251">
        <v>0.0030000000000000001</v>
      </c>
      <c r="T1461" s="252">
        <f>S1461*H1461</f>
        <v>1.4535</v>
      </c>
      <c r="U1461" s="39"/>
      <c r="V1461" s="39"/>
      <c r="W1461" s="39"/>
      <c r="X1461" s="39"/>
      <c r="Y1461" s="39"/>
      <c r="Z1461" s="39"/>
      <c r="AA1461" s="39"/>
      <c r="AB1461" s="39"/>
      <c r="AC1461" s="39"/>
      <c r="AD1461" s="39"/>
      <c r="AE1461" s="39"/>
      <c r="AR1461" s="253" t="s">
        <v>344</v>
      </c>
      <c r="AT1461" s="253" t="s">
        <v>253</v>
      </c>
      <c r="AU1461" s="253" t="s">
        <v>86</v>
      </c>
      <c r="AY1461" s="18" t="s">
        <v>251</v>
      </c>
      <c r="BE1461" s="254">
        <f>IF(N1461="základní",J1461,0)</f>
        <v>0</v>
      </c>
      <c r="BF1461" s="254">
        <f>IF(N1461="snížená",J1461,0)</f>
        <v>0</v>
      </c>
      <c r="BG1461" s="254">
        <f>IF(N1461="zákl. přenesená",J1461,0)</f>
        <v>0</v>
      </c>
      <c r="BH1461" s="254">
        <f>IF(N1461="sníž. přenesená",J1461,0)</f>
        <v>0</v>
      </c>
      <c r="BI1461" s="254">
        <f>IF(N1461="nulová",J1461,0)</f>
        <v>0</v>
      </c>
      <c r="BJ1461" s="18" t="s">
        <v>84</v>
      </c>
      <c r="BK1461" s="254">
        <f>ROUND(I1461*H1461,2)</f>
        <v>0</v>
      </c>
      <c r="BL1461" s="18" t="s">
        <v>344</v>
      </c>
      <c r="BM1461" s="253" t="s">
        <v>1944</v>
      </c>
    </row>
    <row r="1462" s="13" customFormat="1">
      <c r="A1462" s="13"/>
      <c r="B1462" s="255"/>
      <c r="C1462" s="256"/>
      <c r="D1462" s="257" t="s">
        <v>260</v>
      </c>
      <c r="E1462" s="258" t="s">
        <v>1</v>
      </c>
      <c r="F1462" s="259" t="s">
        <v>1945</v>
      </c>
      <c r="G1462" s="256"/>
      <c r="H1462" s="258" t="s">
        <v>1</v>
      </c>
      <c r="I1462" s="260"/>
      <c r="J1462" s="256"/>
      <c r="K1462" s="256"/>
      <c r="L1462" s="261"/>
      <c r="M1462" s="262"/>
      <c r="N1462" s="263"/>
      <c r="O1462" s="263"/>
      <c r="P1462" s="263"/>
      <c r="Q1462" s="263"/>
      <c r="R1462" s="263"/>
      <c r="S1462" s="263"/>
      <c r="T1462" s="264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65" t="s">
        <v>260</v>
      </c>
      <c r="AU1462" s="265" t="s">
        <v>86</v>
      </c>
      <c r="AV1462" s="13" t="s">
        <v>84</v>
      </c>
      <c r="AW1462" s="13" t="s">
        <v>31</v>
      </c>
      <c r="AX1462" s="13" t="s">
        <v>76</v>
      </c>
      <c r="AY1462" s="265" t="s">
        <v>251</v>
      </c>
    </row>
    <row r="1463" s="14" customFormat="1">
      <c r="A1463" s="14"/>
      <c r="B1463" s="266"/>
      <c r="C1463" s="267"/>
      <c r="D1463" s="257" t="s">
        <v>260</v>
      </c>
      <c r="E1463" s="268" t="s">
        <v>1</v>
      </c>
      <c r="F1463" s="269" t="s">
        <v>1946</v>
      </c>
      <c r="G1463" s="267"/>
      <c r="H1463" s="270">
        <v>16.199999999999999</v>
      </c>
      <c r="I1463" s="271"/>
      <c r="J1463" s="267"/>
      <c r="K1463" s="267"/>
      <c r="L1463" s="272"/>
      <c r="M1463" s="273"/>
      <c r="N1463" s="274"/>
      <c r="O1463" s="274"/>
      <c r="P1463" s="274"/>
      <c r="Q1463" s="274"/>
      <c r="R1463" s="274"/>
      <c r="S1463" s="274"/>
      <c r="T1463" s="275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76" t="s">
        <v>260</v>
      </c>
      <c r="AU1463" s="276" t="s">
        <v>86</v>
      </c>
      <c r="AV1463" s="14" t="s">
        <v>86</v>
      </c>
      <c r="AW1463" s="14" t="s">
        <v>31</v>
      </c>
      <c r="AX1463" s="14" t="s">
        <v>76</v>
      </c>
      <c r="AY1463" s="276" t="s">
        <v>251</v>
      </c>
    </row>
    <row r="1464" s="16" customFormat="1">
      <c r="A1464" s="16"/>
      <c r="B1464" s="297"/>
      <c r="C1464" s="298"/>
      <c r="D1464" s="257" t="s">
        <v>260</v>
      </c>
      <c r="E1464" s="299" t="s">
        <v>1</v>
      </c>
      <c r="F1464" s="300" t="s">
        <v>566</v>
      </c>
      <c r="G1464" s="298"/>
      <c r="H1464" s="301">
        <v>16.199999999999999</v>
      </c>
      <c r="I1464" s="302"/>
      <c r="J1464" s="298"/>
      <c r="K1464" s="298"/>
      <c r="L1464" s="303"/>
      <c r="M1464" s="304"/>
      <c r="N1464" s="305"/>
      <c r="O1464" s="305"/>
      <c r="P1464" s="305"/>
      <c r="Q1464" s="305"/>
      <c r="R1464" s="305"/>
      <c r="S1464" s="305"/>
      <c r="T1464" s="306"/>
      <c r="U1464" s="16"/>
      <c r="V1464" s="16"/>
      <c r="W1464" s="16"/>
      <c r="X1464" s="16"/>
      <c r="Y1464" s="16"/>
      <c r="Z1464" s="16"/>
      <c r="AA1464" s="16"/>
      <c r="AB1464" s="16"/>
      <c r="AC1464" s="16"/>
      <c r="AD1464" s="16"/>
      <c r="AE1464" s="16"/>
      <c r="AT1464" s="307" t="s">
        <v>260</v>
      </c>
      <c r="AU1464" s="307" t="s">
        <v>86</v>
      </c>
      <c r="AV1464" s="16" t="s">
        <v>271</v>
      </c>
      <c r="AW1464" s="16" t="s">
        <v>31</v>
      </c>
      <c r="AX1464" s="16" t="s">
        <v>76</v>
      </c>
      <c r="AY1464" s="307" t="s">
        <v>251</v>
      </c>
    </row>
    <row r="1465" s="13" customFormat="1">
      <c r="A1465" s="13"/>
      <c r="B1465" s="255"/>
      <c r="C1465" s="256"/>
      <c r="D1465" s="257" t="s">
        <v>260</v>
      </c>
      <c r="E1465" s="258" t="s">
        <v>1</v>
      </c>
      <c r="F1465" s="259" t="s">
        <v>937</v>
      </c>
      <c r="G1465" s="256"/>
      <c r="H1465" s="258" t="s">
        <v>1</v>
      </c>
      <c r="I1465" s="260"/>
      <c r="J1465" s="256"/>
      <c r="K1465" s="256"/>
      <c r="L1465" s="261"/>
      <c r="M1465" s="262"/>
      <c r="N1465" s="263"/>
      <c r="O1465" s="263"/>
      <c r="P1465" s="263"/>
      <c r="Q1465" s="263"/>
      <c r="R1465" s="263"/>
      <c r="S1465" s="263"/>
      <c r="T1465" s="264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65" t="s">
        <v>260</v>
      </c>
      <c r="AU1465" s="265" t="s">
        <v>86</v>
      </c>
      <c r="AV1465" s="13" t="s">
        <v>84</v>
      </c>
      <c r="AW1465" s="13" t="s">
        <v>31</v>
      </c>
      <c r="AX1465" s="13" t="s">
        <v>76</v>
      </c>
      <c r="AY1465" s="265" t="s">
        <v>251</v>
      </c>
    </row>
    <row r="1466" s="13" customFormat="1">
      <c r="A1466" s="13"/>
      <c r="B1466" s="255"/>
      <c r="C1466" s="256"/>
      <c r="D1466" s="257" t="s">
        <v>260</v>
      </c>
      <c r="E1466" s="258" t="s">
        <v>1</v>
      </c>
      <c r="F1466" s="259" t="s">
        <v>1947</v>
      </c>
      <c r="G1466" s="256"/>
      <c r="H1466" s="258" t="s">
        <v>1</v>
      </c>
      <c r="I1466" s="260"/>
      <c r="J1466" s="256"/>
      <c r="K1466" s="256"/>
      <c r="L1466" s="261"/>
      <c r="M1466" s="262"/>
      <c r="N1466" s="263"/>
      <c r="O1466" s="263"/>
      <c r="P1466" s="263"/>
      <c r="Q1466" s="263"/>
      <c r="R1466" s="263"/>
      <c r="S1466" s="263"/>
      <c r="T1466" s="264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65" t="s">
        <v>260</v>
      </c>
      <c r="AU1466" s="265" t="s">
        <v>86</v>
      </c>
      <c r="AV1466" s="13" t="s">
        <v>84</v>
      </c>
      <c r="AW1466" s="13" t="s">
        <v>31</v>
      </c>
      <c r="AX1466" s="13" t="s">
        <v>76</v>
      </c>
      <c r="AY1466" s="265" t="s">
        <v>251</v>
      </c>
    </row>
    <row r="1467" s="14" customFormat="1">
      <c r="A1467" s="14"/>
      <c r="B1467" s="266"/>
      <c r="C1467" s="267"/>
      <c r="D1467" s="257" t="s">
        <v>260</v>
      </c>
      <c r="E1467" s="268" t="s">
        <v>1</v>
      </c>
      <c r="F1467" s="269" t="s">
        <v>1948</v>
      </c>
      <c r="G1467" s="267"/>
      <c r="H1467" s="270">
        <v>77.180000000000007</v>
      </c>
      <c r="I1467" s="271"/>
      <c r="J1467" s="267"/>
      <c r="K1467" s="267"/>
      <c r="L1467" s="272"/>
      <c r="M1467" s="273"/>
      <c r="N1467" s="274"/>
      <c r="O1467" s="274"/>
      <c r="P1467" s="274"/>
      <c r="Q1467" s="274"/>
      <c r="R1467" s="274"/>
      <c r="S1467" s="274"/>
      <c r="T1467" s="275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76" t="s">
        <v>260</v>
      </c>
      <c r="AU1467" s="276" t="s">
        <v>86</v>
      </c>
      <c r="AV1467" s="14" t="s">
        <v>86</v>
      </c>
      <c r="AW1467" s="14" t="s">
        <v>31</v>
      </c>
      <c r="AX1467" s="14" t="s">
        <v>76</v>
      </c>
      <c r="AY1467" s="276" t="s">
        <v>251</v>
      </c>
    </row>
    <row r="1468" s="13" customFormat="1">
      <c r="A1468" s="13"/>
      <c r="B1468" s="255"/>
      <c r="C1468" s="256"/>
      <c r="D1468" s="257" t="s">
        <v>260</v>
      </c>
      <c r="E1468" s="258" t="s">
        <v>1</v>
      </c>
      <c r="F1468" s="259" t="s">
        <v>1949</v>
      </c>
      <c r="G1468" s="256"/>
      <c r="H1468" s="258" t="s">
        <v>1</v>
      </c>
      <c r="I1468" s="260"/>
      <c r="J1468" s="256"/>
      <c r="K1468" s="256"/>
      <c r="L1468" s="261"/>
      <c r="M1468" s="262"/>
      <c r="N1468" s="263"/>
      <c r="O1468" s="263"/>
      <c r="P1468" s="263"/>
      <c r="Q1468" s="263"/>
      <c r="R1468" s="263"/>
      <c r="S1468" s="263"/>
      <c r="T1468" s="264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65" t="s">
        <v>260</v>
      </c>
      <c r="AU1468" s="265" t="s">
        <v>86</v>
      </c>
      <c r="AV1468" s="13" t="s">
        <v>84</v>
      </c>
      <c r="AW1468" s="13" t="s">
        <v>31</v>
      </c>
      <c r="AX1468" s="13" t="s">
        <v>76</v>
      </c>
      <c r="AY1468" s="265" t="s">
        <v>251</v>
      </c>
    </row>
    <row r="1469" s="14" customFormat="1">
      <c r="A1469" s="14"/>
      <c r="B1469" s="266"/>
      <c r="C1469" s="267"/>
      <c r="D1469" s="257" t="s">
        <v>260</v>
      </c>
      <c r="E1469" s="268" t="s">
        <v>1</v>
      </c>
      <c r="F1469" s="269" t="s">
        <v>1950</v>
      </c>
      <c r="G1469" s="267"/>
      <c r="H1469" s="270">
        <v>391.12</v>
      </c>
      <c r="I1469" s="271"/>
      <c r="J1469" s="267"/>
      <c r="K1469" s="267"/>
      <c r="L1469" s="272"/>
      <c r="M1469" s="273"/>
      <c r="N1469" s="274"/>
      <c r="O1469" s="274"/>
      <c r="P1469" s="274"/>
      <c r="Q1469" s="274"/>
      <c r="R1469" s="274"/>
      <c r="S1469" s="274"/>
      <c r="T1469" s="275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76" t="s">
        <v>260</v>
      </c>
      <c r="AU1469" s="276" t="s">
        <v>86</v>
      </c>
      <c r="AV1469" s="14" t="s">
        <v>86</v>
      </c>
      <c r="AW1469" s="14" t="s">
        <v>31</v>
      </c>
      <c r="AX1469" s="14" t="s">
        <v>76</v>
      </c>
      <c r="AY1469" s="276" t="s">
        <v>251</v>
      </c>
    </row>
    <row r="1470" s="16" customFormat="1">
      <c r="A1470" s="16"/>
      <c r="B1470" s="297"/>
      <c r="C1470" s="298"/>
      <c r="D1470" s="257" t="s">
        <v>260</v>
      </c>
      <c r="E1470" s="299" t="s">
        <v>1</v>
      </c>
      <c r="F1470" s="300" t="s">
        <v>566</v>
      </c>
      <c r="G1470" s="298"/>
      <c r="H1470" s="301">
        <v>468.30000000000001</v>
      </c>
      <c r="I1470" s="302"/>
      <c r="J1470" s="298"/>
      <c r="K1470" s="298"/>
      <c r="L1470" s="303"/>
      <c r="M1470" s="304"/>
      <c r="N1470" s="305"/>
      <c r="O1470" s="305"/>
      <c r="P1470" s="305"/>
      <c r="Q1470" s="305"/>
      <c r="R1470" s="305"/>
      <c r="S1470" s="305"/>
      <c r="T1470" s="306"/>
      <c r="U1470" s="16"/>
      <c r="V1470" s="16"/>
      <c r="W1470" s="16"/>
      <c r="X1470" s="16"/>
      <c r="Y1470" s="16"/>
      <c r="Z1470" s="16"/>
      <c r="AA1470" s="16"/>
      <c r="AB1470" s="16"/>
      <c r="AC1470" s="16"/>
      <c r="AD1470" s="16"/>
      <c r="AE1470" s="16"/>
      <c r="AT1470" s="307" t="s">
        <v>260</v>
      </c>
      <c r="AU1470" s="307" t="s">
        <v>86</v>
      </c>
      <c r="AV1470" s="16" t="s">
        <v>271</v>
      </c>
      <c r="AW1470" s="16" t="s">
        <v>31</v>
      </c>
      <c r="AX1470" s="16" t="s">
        <v>76</v>
      </c>
      <c r="AY1470" s="307" t="s">
        <v>251</v>
      </c>
    </row>
    <row r="1471" s="15" customFormat="1">
      <c r="A1471" s="15"/>
      <c r="B1471" s="277"/>
      <c r="C1471" s="278"/>
      <c r="D1471" s="257" t="s">
        <v>260</v>
      </c>
      <c r="E1471" s="279" t="s">
        <v>1</v>
      </c>
      <c r="F1471" s="280" t="s">
        <v>264</v>
      </c>
      <c r="G1471" s="278"/>
      <c r="H1471" s="281">
        <v>484.5</v>
      </c>
      <c r="I1471" s="282"/>
      <c r="J1471" s="278"/>
      <c r="K1471" s="278"/>
      <c r="L1471" s="283"/>
      <c r="M1471" s="284"/>
      <c r="N1471" s="285"/>
      <c r="O1471" s="285"/>
      <c r="P1471" s="285"/>
      <c r="Q1471" s="285"/>
      <c r="R1471" s="285"/>
      <c r="S1471" s="285"/>
      <c r="T1471" s="286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T1471" s="287" t="s">
        <v>260</v>
      </c>
      <c r="AU1471" s="287" t="s">
        <v>86</v>
      </c>
      <c r="AV1471" s="15" t="s">
        <v>258</v>
      </c>
      <c r="AW1471" s="15" t="s">
        <v>31</v>
      </c>
      <c r="AX1471" s="15" t="s">
        <v>84</v>
      </c>
      <c r="AY1471" s="287" t="s">
        <v>251</v>
      </c>
    </row>
    <row r="1472" s="2" customFormat="1" ht="14.4" customHeight="1">
      <c r="A1472" s="39"/>
      <c r="B1472" s="40"/>
      <c r="C1472" s="243" t="s">
        <v>1951</v>
      </c>
      <c r="D1472" s="243" t="s">
        <v>253</v>
      </c>
      <c r="E1472" s="244" t="s">
        <v>1952</v>
      </c>
      <c r="F1472" s="245" t="s">
        <v>1953</v>
      </c>
      <c r="G1472" s="246" t="s">
        <v>149</v>
      </c>
      <c r="H1472" s="247">
        <v>484.5</v>
      </c>
      <c r="I1472" s="248"/>
      <c r="J1472" s="247">
        <f>ROUND(I1472*H1472,2)</f>
        <v>0</v>
      </c>
      <c r="K1472" s="245" t="s">
        <v>1</v>
      </c>
      <c r="L1472" s="45"/>
      <c r="M1472" s="249" t="s">
        <v>1</v>
      </c>
      <c r="N1472" s="250" t="s">
        <v>41</v>
      </c>
      <c r="O1472" s="92"/>
      <c r="P1472" s="251">
        <f>O1472*H1472</f>
        <v>0</v>
      </c>
      <c r="Q1472" s="251">
        <v>0</v>
      </c>
      <c r="R1472" s="251">
        <f>Q1472*H1472</f>
        <v>0</v>
      </c>
      <c r="S1472" s="251">
        <v>0</v>
      </c>
      <c r="T1472" s="252">
        <f>S1472*H1472</f>
        <v>0</v>
      </c>
      <c r="U1472" s="39"/>
      <c r="V1472" s="39"/>
      <c r="W1472" s="39"/>
      <c r="X1472" s="39"/>
      <c r="Y1472" s="39"/>
      <c r="Z1472" s="39"/>
      <c r="AA1472" s="39"/>
      <c r="AB1472" s="39"/>
      <c r="AC1472" s="39"/>
      <c r="AD1472" s="39"/>
      <c r="AE1472" s="39"/>
      <c r="AR1472" s="253" t="s">
        <v>344</v>
      </c>
      <c r="AT1472" s="253" t="s">
        <v>253</v>
      </c>
      <c r="AU1472" s="253" t="s">
        <v>86</v>
      </c>
      <c r="AY1472" s="18" t="s">
        <v>251</v>
      </c>
      <c r="BE1472" s="254">
        <f>IF(N1472="základní",J1472,0)</f>
        <v>0</v>
      </c>
      <c r="BF1472" s="254">
        <f>IF(N1472="snížená",J1472,0)</f>
        <v>0</v>
      </c>
      <c r="BG1472" s="254">
        <f>IF(N1472="zákl. přenesená",J1472,0)</f>
        <v>0</v>
      </c>
      <c r="BH1472" s="254">
        <f>IF(N1472="sníž. přenesená",J1472,0)</f>
        <v>0</v>
      </c>
      <c r="BI1472" s="254">
        <f>IF(N1472="nulová",J1472,0)</f>
        <v>0</v>
      </c>
      <c r="BJ1472" s="18" t="s">
        <v>84</v>
      </c>
      <c r="BK1472" s="254">
        <f>ROUND(I1472*H1472,2)</f>
        <v>0</v>
      </c>
      <c r="BL1472" s="18" t="s">
        <v>344</v>
      </c>
      <c r="BM1472" s="253" t="s">
        <v>1954</v>
      </c>
    </row>
    <row r="1473" s="2" customFormat="1" ht="14.4" customHeight="1">
      <c r="A1473" s="39"/>
      <c r="B1473" s="40"/>
      <c r="C1473" s="243" t="s">
        <v>1955</v>
      </c>
      <c r="D1473" s="243" t="s">
        <v>253</v>
      </c>
      <c r="E1473" s="244" t="s">
        <v>1956</v>
      </c>
      <c r="F1473" s="245" t="s">
        <v>1957</v>
      </c>
      <c r="G1473" s="246" t="s">
        <v>406</v>
      </c>
      <c r="H1473" s="247">
        <v>332</v>
      </c>
      <c r="I1473" s="248"/>
      <c r="J1473" s="247">
        <f>ROUND(I1473*H1473,2)</f>
        <v>0</v>
      </c>
      <c r="K1473" s="245" t="s">
        <v>257</v>
      </c>
      <c r="L1473" s="45"/>
      <c r="M1473" s="249" t="s">
        <v>1</v>
      </c>
      <c r="N1473" s="250" t="s">
        <v>41</v>
      </c>
      <c r="O1473" s="92"/>
      <c r="P1473" s="251">
        <f>O1473*H1473</f>
        <v>0</v>
      </c>
      <c r="Q1473" s="251">
        <v>0</v>
      </c>
      <c r="R1473" s="251">
        <f>Q1473*H1473</f>
        <v>0</v>
      </c>
      <c r="S1473" s="251">
        <v>0.00029999999999999997</v>
      </c>
      <c r="T1473" s="252">
        <f>S1473*H1473</f>
        <v>0.099599999999999994</v>
      </c>
      <c r="U1473" s="39"/>
      <c r="V1473" s="39"/>
      <c r="W1473" s="39"/>
      <c r="X1473" s="39"/>
      <c r="Y1473" s="39"/>
      <c r="Z1473" s="39"/>
      <c r="AA1473" s="39"/>
      <c r="AB1473" s="39"/>
      <c r="AC1473" s="39"/>
      <c r="AD1473" s="39"/>
      <c r="AE1473" s="39"/>
      <c r="AR1473" s="253" t="s">
        <v>344</v>
      </c>
      <c r="AT1473" s="253" t="s">
        <v>253</v>
      </c>
      <c r="AU1473" s="253" t="s">
        <v>86</v>
      </c>
      <c r="AY1473" s="18" t="s">
        <v>251</v>
      </c>
      <c r="BE1473" s="254">
        <f>IF(N1473="základní",J1473,0)</f>
        <v>0</v>
      </c>
      <c r="BF1473" s="254">
        <f>IF(N1473="snížená",J1473,0)</f>
        <v>0</v>
      </c>
      <c r="BG1473" s="254">
        <f>IF(N1473="zákl. přenesená",J1473,0)</f>
        <v>0</v>
      </c>
      <c r="BH1473" s="254">
        <f>IF(N1473="sníž. přenesená",J1473,0)</f>
        <v>0</v>
      </c>
      <c r="BI1473" s="254">
        <f>IF(N1473="nulová",J1473,0)</f>
        <v>0</v>
      </c>
      <c r="BJ1473" s="18" t="s">
        <v>84</v>
      </c>
      <c r="BK1473" s="254">
        <f>ROUND(I1473*H1473,2)</f>
        <v>0</v>
      </c>
      <c r="BL1473" s="18" t="s">
        <v>344</v>
      </c>
      <c r="BM1473" s="253" t="s">
        <v>1958</v>
      </c>
    </row>
    <row r="1474" s="13" customFormat="1">
      <c r="A1474" s="13"/>
      <c r="B1474" s="255"/>
      <c r="C1474" s="256"/>
      <c r="D1474" s="257" t="s">
        <v>260</v>
      </c>
      <c r="E1474" s="258" t="s">
        <v>1</v>
      </c>
      <c r="F1474" s="259" t="s">
        <v>937</v>
      </c>
      <c r="G1474" s="256"/>
      <c r="H1474" s="258" t="s">
        <v>1</v>
      </c>
      <c r="I1474" s="260"/>
      <c r="J1474" s="256"/>
      <c r="K1474" s="256"/>
      <c r="L1474" s="261"/>
      <c r="M1474" s="262"/>
      <c r="N1474" s="263"/>
      <c r="O1474" s="263"/>
      <c r="P1474" s="263"/>
      <c r="Q1474" s="263"/>
      <c r="R1474" s="263"/>
      <c r="S1474" s="263"/>
      <c r="T1474" s="264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65" t="s">
        <v>260</v>
      </c>
      <c r="AU1474" s="265" t="s">
        <v>86</v>
      </c>
      <c r="AV1474" s="13" t="s">
        <v>84</v>
      </c>
      <c r="AW1474" s="13" t="s">
        <v>31</v>
      </c>
      <c r="AX1474" s="13" t="s">
        <v>76</v>
      </c>
      <c r="AY1474" s="265" t="s">
        <v>251</v>
      </c>
    </row>
    <row r="1475" s="13" customFormat="1">
      <c r="A1475" s="13"/>
      <c r="B1475" s="255"/>
      <c r="C1475" s="256"/>
      <c r="D1475" s="257" t="s">
        <v>260</v>
      </c>
      <c r="E1475" s="258" t="s">
        <v>1</v>
      </c>
      <c r="F1475" s="259" t="s">
        <v>1959</v>
      </c>
      <c r="G1475" s="256"/>
      <c r="H1475" s="258" t="s">
        <v>1</v>
      </c>
      <c r="I1475" s="260"/>
      <c r="J1475" s="256"/>
      <c r="K1475" s="256"/>
      <c r="L1475" s="261"/>
      <c r="M1475" s="262"/>
      <c r="N1475" s="263"/>
      <c r="O1475" s="263"/>
      <c r="P1475" s="263"/>
      <c r="Q1475" s="263"/>
      <c r="R1475" s="263"/>
      <c r="S1475" s="263"/>
      <c r="T1475" s="264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65" t="s">
        <v>260</v>
      </c>
      <c r="AU1475" s="265" t="s">
        <v>86</v>
      </c>
      <c r="AV1475" s="13" t="s">
        <v>84</v>
      </c>
      <c r="AW1475" s="13" t="s">
        <v>31</v>
      </c>
      <c r="AX1475" s="13" t="s">
        <v>76</v>
      </c>
      <c r="AY1475" s="265" t="s">
        <v>251</v>
      </c>
    </row>
    <row r="1476" s="14" customFormat="1">
      <c r="A1476" s="14"/>
      <c r="B1476" s="266"/>
      <c r="C1476" s="267"/>
      <c r="D1476" s="257" t="s">
        <v>260</v>
      </c>
      <c r="E1476" s="268" t="s">
        <v>1</v>
      </c>
      <c r="F1476" s="269" t="s">
        <v>1960</v>
      </c>
      <c r="G1476" s="267"/>
      <c r="H1476" s="270">
        <v>55.479999999999997</v>
      </c>
      <c r="I1476" s="271"/>
      <c r="J1476" s="267"/>
      <c r="K1476" s="267"/>
      <c r="L1476" s="272"/>
      <c r="M1476" s="273"/>
      <c r="N1476" s="274"/>
      <c r="O1476" s="274"/>
      <c r="P1476" s="274"/>
      <c r="Q1476" s="274"/>
      <c r="R1476" s="274"/>
      <c r="S1476" s="274"/>
      <c r="T1476" s="275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76" t="s">
        <v>260</v>
      </c>
      <c r="AU1476" s="276" t="s">
        <v>86</v>
      </c>
      <c r="AV1476" s="14" t="s">
        <v>86</v>
      </c>
      <c r="AW1476" s="14" t="s">
        <v>31</v>
      </c>
      <c r="AX1476" s="14" t="s">
        <v>76</v>
      </c>
      <c r="AY1476" s="276" t="s">
        <v>251</v>
      </c>
    </row>
    <row r="1477" s="14" customFormat="1">
      <c r="A1477" s="14"/>
      <c r="B1477" s="266"/>
      <c r="C1477" s="267"/>
      <c r="D1477" s="257" t="s">
        <v>260</v>
      </c>
      <c r="E1477" s="268" t="s">
        <v>1</v>
      </c>
      <c r="F1477" s="269" t="s">
        <v>1961</v>
      </c>
      <c r="G1477" s="267"/>
      <c r="H1477" s="270">
        <v>18.75</v>
      </c>
      <c r="I1477" s="271"/>
      <c r="J1477" s="267"/>
      <c r="K1477" s="267"/>
      <c r="L1477" s="272"/>
      <c r="M1477" s="273"/>
      <c r="N1477" s="274"/>
      <c r="O1477" s="274"/>
      <c r="P1477" s="274"/>
      <c r="Q1477" s="274"/>
      <c r="R1477" s="274"/>
      <c r="S1477" s="274"/>
      <c r="T1477" s="275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76" t="s">
        <v>260</v>
      </c>
      <c r="AU1477" s="276" t="s">
        <v>86</v>
      </c>
      <c r="AV1477" s="14" t="s">
        <v>86</v>
      </c>
      <c r="AW1477" s="14" t="s">
        <v>31</v>
      </c>
      <c r="AX1477" s="14" t="s">
        <v>76</v>
      </c>
      <c r="AY1477" s="276" t="s">
        <v>251</v>
      </c>
    </row>
    <row r="1478" s="13" customFormat="1">
      <c r="A1478" s="13"/>
      <c r="B1478" s="255"/>
      <c r="C1478" s="256"/>
      <c r="D1478" s="257" t="s">
        <v>260</v>
      </c>
      <c r="E1478" s="258" t="s">
        <v>1</v>
      </c>
      <c r="F1478" s="259" t="s">
        <v>1962</v>
      </c>
      <c r="G1478" s="256"/>
      <c r="H1478" s="258" t="s">
        <v>1</v>
      </c>
      <c r="I1478" s="260"/>
      <c r="J1478" s="256"/>
      <c r="K1478" s="256"/>
      <c r="L1478" s="261"/>
      <c r="M1478" s="262"/>
      <c r="N1478" s="263"/>
      <c r="O1478" s="263"/>
      <c r="P1478" s="263"/>
      <c r="Q1478" s="263"/>
      <c r="R1478" s="263"/>
      <c r="S1478" s="263"/>
      <c r="T1478" s="264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65" t="s">
        <v>260</v>
      </c>
      <c r="AU1478" s="265" t="s">
        <v>86</v>
      </c>
      <c r="AV1478" s="13" t="s">
        <v>84</v>
      </c>
      <c r="AW1478" s="13" t="s">
        <v>31</v>
      </c>
      <c r="AX1478" s="13" t="s">
        <v>76</v>
      </c>
      <c r="AY1478" s="265" t="s">
        <v>251</v>
      </c>
    </row>
    <row r="1479" s="14" customFormat="1">
      <c r="A1479" s="14"/>
      <c r="B1479" s="266"/>
      <c r="C1479" s="267"/>
      <c r="D1479" s="257" t="s">
        <v>260</v>
      </c>
      <c r="E1479" s="268" t="s">
        <v>1</v>
      </c>
      <c r="F1479" s="269" t="s">
        <v>1963</v>
      </c>
      <c r="G1479" s="267"/>
      <c r="H1479" s="270">
        <v>58.950000000000003</v>
      </c>
      <c r="I1479" s="271"/>
      <c r="J1479" s="267"/>
      <c r="K1479" s="267"/>
      <c r="L1479" s="272"/>
      <c r="M1479" s="273"/>
      <c r="N1479" s="274"/>
      <c r="O1479" s="274"/>
      <c r="P1479" s="274"/>
      <c r="Q1479" s="274"/>
      <c r="R1479" s="274"/>
      <c r="S1479" s="274"/>
      <c r="T1479" s="275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76" t="s">
        <v>260</v>
      </c>
      <c r="AU1479" s="276" t="s">
        <v>86</v>
      </c>
      <c r="AV1479" s="14" t="s">
        <v>86</v>
      </c>
      <c r="AW1479" s="14" t="s">
        <v>31</v>
      </c>
      <c r="AX1479" s="14" t="s">
        <v>76</v>
      </c>
      <c r="AY1479" s="276" t="s">
        <v>251</v>
      </c>
    </row>
    <row r="1480" s="14" customFormat="1">
      <c r="A1480" s="14"/>
      <c r="B1480" s="266"/>
      <c r="C1480" s="267"/>
      <c r="D1480" s="257" t="s">
        <v>260</v>
      </c>
      <c r="E1480" s="268" t="s">
        <v>1</v>
      </c>
      <c r="F1480" s="269" t="s">
        <v>1964</v>
      </c>
      <c r="G1480" s="267"/>
      <c r="H1480" s="270">
        <v>123.33</v>
      </c>
      <c r="I1480" s="271"/>
      <c r="J1480" s="267"/>
      <c r="K1480" s="267"/>
      <c r="L1480" s="272"/>
      <c r="M1480" s="273"/>
      <c r="N1480" s="274"/>
      <c r="O1480" s="274"/>
      <c r="P1480" s="274"/>
      <c r="Q1480" s="274"/>
      <c r="R1480" s="274"/>
      <c r="S1480" s="274"/>
      <c r="T1480" s="275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76" t="s">
        <v>260</v>
      </c>
      <c r="AU1480" s="276" t="s">
        <v>86</v>
      </c>
      <c r="AV1480" s="14" t="s">
        <v>86</v>
      </c>
      <c r="AW1480" s="14" t="s">
        <v>31</v>
      </c>
      <c r="AX1480" s="14" t="s">
        <v>76</v>
      </c>
      <c r="AY1480" s="276" t="s">
        <v>251</v>
      </c>
    </row>
    <row r="1481" s="13" customFormat="1">
      <c r="A1481" s="13"/>
      <c r="B1481" s="255"/>
      <c r="C1481" s="256"/>
      <c r="D1481" s="257" t="s">
        <v>260</v>
      </c>
      <c r="E1481" s="258" t="s">
        <v>1</v>
      </c>
      <c r="F1481" s="259" t="s">
        <v>1965</v>
      </c>
      <c r="G1481" s="256"/>
      <c r="H1481" s="258" t="s">
        <v>1</v>
      </c>
      <c r="I1481" s="260"/>
      <c r="J1481" s="256"/>
      <c r="K1481" s="256"/>
      <c r="L1481" s="261"/>
      <c r="M1481" s="262"/>
      <c r="N1481" s="263"/>
      <c r="O1481" s="263"/>
      <c r="P1481" s="263"/>
      <c r="Q1481" s="263"/>
      <c r="R1481" s="263"/>
      <c r="S1481" s="263"/>
      <c r="T1481" s="264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65" t="s">
        <v>260</v>
      </c>
      <c r="AU1481" s="265" t="s">
        <v>86</v>
      </c>
      <c r="AV1481" s="13" t="s">
        <v>84</v>
      </c>
      <c r="AW1481" s="13" t="s">
        <v>31</v>
      </c>
      <c r="AX1481" s="13" t="s">
        <v>76</v>
      </c>
      <c r="AY1481" s="265" t="s">
        <v>251</v>
      </c>
    </row>
    <row r="1482" s="14" customFormat="1">
      <c r="A1482" s="14"/>
      <c r="B1482" s="266"/>
      <c r="C1482" s="267"/>
      <c r="D1482" s="257" t="s">
        <v>260</v>
      </c>
      <c r="E1482" s="268" t="s">
        <v>1</v>
      </c>
      <c r="F1482" s="269" t="s">
        <v>1966</v>
      </c>
      <c r="G1482" s="267"/>
      <c r="H1482" s="270">
        <v>49.030000000000001</v>
      </c>
      <c r="I1482" s="271"/>
      <c r="J1482" s="267"/>
      <c r="K1482" s="267"/>
      <c r="L1482" s="272"/>
      <c r="M1482" s="273"/>
      <c r="N1482" s="274"/>
      <c r="O1482" s="274"/>
      <c r="P1482" s="274"/>
      <c r="Q1482" s="274"/>
      <c r="R1482" s="274"/>
      <c r="S1482" s="274"/>
      <c r="T1482" s="275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76" t="s">
        <v>260</v>
      </c>
      <c r="AU1482" s="276" t="s">
        <v>86</v>
      </c>
      <c r="AV1482" s="14" t="s">
        <v>86</v>
      </c>
      <c r="AW1482" s="14" t="s">
        <v>31</v>
      </c>
      <c r="AX1482" s="14" t="s">
        <v>76</v>
      </c>
      <c r="AY1482" s="276" t="s">
        <v>251</v>
      </c>
    </row>
    <row r="1483" s="14" customFormat="1">
      <c r="A1483" s="14"/>
      <c r="B1483" s="266"/>
      <c r="C1483" s="267"/>
      <c r="D1483" s="257" t="s">
        <v>260</v>
      </c>
      <c r="E1483" s="268" t="s">
        <v>1</v>
      </c>
      <c r="F1483" s="269" t="s">
        <v>1967</v>
      </c>
      <c r="G1483" s="267"/>
      <c r="H1483" s="270">
        <v>26.079999999999998</v>
      </c>
      <c r="I1483" s="271"/>
      <c r="J1483" s="267"/>
      <c r="K1483" s="267"/>
      <c r="L1483" s="272"/>
      <c r="M1483" s="273"/>
      <c r="N1483" s="274"/>
      <c r="O1483" s="274"/>
      <c r="P1483" s="274"/>
      <c r="Q1483" s="274"/>
      <c r="R1483" s="274"/>
      <c r="S1483" s="274"/>
      <c r="T1483" s="275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76" t="s">
        <v>260</v>
      </c>
      <c r="AU1483" s="276" t="s">
        <v>86</v>
      </c>
      <c r="AV1483" s="14" t="s">
        <v>86</v>
      </c>
      <c r="AW1483" s="14" t="s">
        <v>31</v>
      </c>
      <c r="AX1483" s="14" t="s">
        <v>76</v>
      </c>
      <c r="AY1483" s="276" t="s">
        <v>251</v>
      </c>
    </row>
    <row r="1484" s="14" customFormat="1">
      <c r="A1484" s="14"/>
      <c r="B1484" s="266"/>
      <c r="C1484" s="267"/>
      <c r="D1484" s="257" t="s">
        <v>260</v>
      </c>
      <c r="E1484" s="268" t="s">
        <v>1</v>
      </c>
      <c r="F1484" s="269" t="s">
        <v>1968</v>
      </c>
      <c r="G1484" s="267"/>
      <c r="H1484" s="270">
        <v>0.38</v>
      </c>
      <c r="I1484" s="271"/>
      <c r="J1484" s="267"/>
      <c r="K1484" s="267"/>
      <c r="L1484" s="272"/>
      <c r="M1484" s="273"/>
      <c r="N1484" s="274"/>
      <c r="O1484" s="274"/>
      <c r="P1484" s="274"/>
      <c r="Q1484" s="274"/>
      <c r="R1484" s="274"/>
      <c r="S1484" s="274"/>
      <c r="T1484" s="275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76" t="s">
        <v>260</v>
      </c>
      <c r="AU1484" s="276" t="s">
        <v>86</v>
      </c>
      <c r="AV1484" s="14" t="s">
        <v>86</v>
      </c>
      <c r="AW1484" s="14" t="s">
        <v>31</v>
      </c>
      <c r="AX1484" s="14" t="s">
        <v>76</v>
      </c>
      <c r="AY1484" s="276" t="s">
        <v>251</v>
      </c>
    </row>
    <row r="1485" s="15" customFormat="1">
      <c r="A1485" s="15"/>
      <c r="B1485" s="277"/>
      <c r="C1485" s="278"/>
      <c r="D1485" s="257" t="s">
        <v>260</v>
      </c>
      <c r="E1485" s="279" t="s">
        <v>1</v>
      </c>
      <c r="F1485" s="280" t="s">
        <v>264</v>
      </c>
      <c r="G1485" s="278"/>
      <c r="H1485" s="281">
        <v>332</v>
      </c>
      <c r="I1485" s="282"/>
      <c r="J1485" s="278"/>
      <c r="K1485" s="278"/>
      <c r="L1485" s="283"/>
      <c r="M1485" s="284"/>
      <c r="N1485" s="285"/>
      <c r="O1485" s="285"/>
      <c r="P1485" s="285"/>
      <c r="Q1485" s="285"/>
      <c r="R1485" s="285"/>
      <c r="S1485" s="285"/>
      <c r="T1485" s="286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T1485" s="287" t="s">
        <v>260</v>
      </c>
      <c r="AU1485" s="287" t="s">
        <v>86</v>
      </c>
      <c r="AV1485" s="15" t="s">
        <v>258</v>
      </c>
      <c r="AW1485" s="15" t="s">
        <v>31</v>
      </c>
      <c r="AX1485" s="15" t="s">
        <v>84</v>
      </c>
      <c r="AY1485" s="287" t="s">
        <v>251</v>
      </c>
    </row>
    <row r="1486" s="2" customFormat="1" ht="14.4" customHeight="1">
      <c r="A1486" s="39"/>
      <c r="B1486" s="40"/>
      <c r="C1486" s="243" t="s">
        <v>1969</v>
      </c>
      <c r="D1486" s="243" t="s">
        <v>253</v>
      </c>
      <c r="E1486" s="244" t="s">
        <v>1970</v>
      </c>
      <c r="F1486" s="245" t="s">
        <v>1971</v>
      </c>
      <c r="G1486" s="246" t="s">
        <v>149</v>
      </c>
      <c r="H1486" s="247">
        <v>383.80000000000001</v>
      </c>
      <c r="I1486" s="248"/>
      <c r="J1486" s="247">
        <f>ROUND(I1486*H1486,2)</f>
        <v>0</v>
      </c>
      <c r="K1486" s="245" t="s">
        <v>257</v>
      </c>
      <c r="L1486" s="45"/>
      <c r="M1486" s="249" t="s">
        <v>1</v>
      </c>
      <c r="N1486" s="250" t="s">
        <v>41</v>
      </c>
      <c r="O1486" s="92"/>
      <c r="P1486" s="251">
        <f>O1486*H1486</f>
        <v>0</v>
      </c>
      <c r="Q1486" s="251">
        <v>0</v>
      </c>
      <c r="R1486" s="251">
        <f>Q1486*H1486</f>
        <v>0</v>
      </c>
      <c r="S1486" s="251">
        <v>0</v>
      </c>
      <c r="T1486" s="252">
        <f>S1486*H1486</f>
        <v>0</v>
      </c>
      <c r="U1486" s="39"/>
      <c r="V1486" s="39"/>
      <c r="W1486" s="39"/>
      <c r="X1486" s="39"/>
      <c r="Y1486" s="39"/>
      <c r="Z1486" s="39"/>
      <c r="AA1486" s="39"/>
      <c r="AB1486" s="39"/>
      <c r="AC1486" s="39"/>
      <c r="AD1486" s="39"/>
      <c r="AE1486" s="39"/>
      <c r="AR1486" s="253" t="s">
        <v>344</v>
      </c>
      <c r="AT1486" s="253" t="s">
        <v>253</v>
      </c>
      <c r="AU1486" s="253" t="s">
        <v>86</v>
      </c>
      <c r="AY1486" s="18" t="s">
        <v>251</v>
      </c>
      <c r="BE1486" s="254">
        <f>IF(N1486="základní",J1486,0)</f>
        <v>0</v>
      </c>
      <c r="BF1486" s="254">
        <f>IF(N1486="snížená",J1486,0)</f>
        <v>0</v>
      </c>
      <c r="BG1486" s="254">
        <f>IF(N1486="zákl. přenesená",J1486,0)</f>
        <v>0</v>
      </c>
      <c r="BH1486" s="254">
        <f>IF(N1486="sníž. přenesená",J1486,0)</f>
        <v>0</v>
      </c>
      <c r="BI1486" s="254">
        <f>IF(N1486="nulová",J1486,0)</f>
        <v>0</v>
      </c>
      <c r="BJ1486" s="18" t="s">
        <v>84</v>
      </c>
      <c r="BK1486" s="254">
        <f>ROUND(I1486*H1486,2)</f>
        <v>0</v>
      </c>
      <c r="BL1486" s="18" t="s">
        <v>344</v>
      </c>
      <c r="BM1486" s="253" t="s">
        <v>1972</v>
      </c>
    </row>
    <row r="1487" s="2" customFormat="1" ht="19.8" customHeight="1">
      <c r="A1487" s="39"/>
      <c r="B1487" s="40"/>
      <c r="C1487" s="243" t="s">
        <v>1973</v>
      </c>
      <c r="D1487" s="243" t="s">
        <v>253</v>
      </c>
      <c r="E1487" s="244" t="s">
        <v>1974</v>
      </c>
      <c r="F1487" s="245" t="s">
        <v>1975</v>
      </c>
      <c r="G1487" s="246" t="s">
        <v>149</v>
      </c>
      <c r="H1487" s="247">
        <v>40</v>
      </c>
      <c r="I1487" s="248"/>
      <c r="J1487" s="247">
        <f>ROUND(I1487*H1487,2)</f>
        <v>0</v>
      </c>
      <c r="K1487" s="245" t="s">
        <v>257</v>
      </c>
      <c r="L1487" s="45"/>
      <c r="M1487" s="249" t="s">
        <v>1</v>
      </c>
      <c r="N1487" s="250" t="s">
        <v>41</v>
      </c>
      <c r="O1487" s="92"/>
      <c r="P1487" s="251">
        <f>O1487*H1487</f>
        <v>0</v>
      </c>
      <c r="Q1487" s="251">
        <v>0.0074999999999999997</v>
      </c>
      <c r="R1487" s="251">
        <f>Q1487*H1487</f>
        <v>0.29999999999999999</v>
      </c>
      <c r="S1487" s="251">
        <v>0</v>
      </c>
      <c r="T1487" s="252">
        <f>S1487*H1487</f>
        <v>0</v>
      </c>
      <c r="U1487" s="39"/>
      <c r="V1487" s="39"/>
      <c r="W1487" s="39"/>
      <c r="X1487" s="39"/>
      <c r="Y1487" s="39"/>
      <c r="Z1487" s="39"/>
      <c r="AA1487" s="39"/>
      <c r="AB1487" s="39"/>
      <c r="AC1487" s="39"/>
      <c r="AD1487" s="39"/>
      <c r="AE1487" s="39"/>
      <c r="AR1487" s="253" t="s">
        <v>344</v>
      </c>
      <c r="AT1487" s="253" t="s">
        <v>253</v>
      </c>
      <c r="AU1487" s="253" t="s">
        <v>86</v>
      </c>
      <c r="AY1487" s="18" t="s">
        <v>251</v>
      </c>
      <c r="BE1487" s="254">
        <f>IF(N1487="základní",J1487,0)</f>
        <v>0</v>
      </c>
      <c r="BF1487" s="254">
        <f>IF(N1487="snížená",J1487,0)</f>
        <v>0</v>
      </c>
      <c r="BG1487" s="254">
        <f>IF(N1487="zákl. přenesená",J1487,0)</f>
        <v>0</v>
      </c>
      <c r="BH1487" s="254">
        <f>IF(N1487="sníž. přenesená",J1487,0)</f>
        <v>0</v>
      </c>
      <c r="BI1487" s="254">
        <f>IF(N1487="nulová",J1487,0)</f>
        <v>0</v>
      </c>
      <c r="BJ1487" s="18" t="s">
        <v>84</v>
      </c>
      <c r="BK1487" s="254">
        <f>ROUND(I1487*H1487,2)</f>
        <v>0</v>
      </c>
      <c r="BL1487" s="18" t="s">
        <v>344</v>
      </c>
      <c r="BM1487" s="253" t="s">
        <v>1976</v>
      </c>
    </row>
    <row r="1488" s="13" customFormat="1">
      <c r="A1488" s="13"/>
      <c r="B1488" s="255"/>
      <c r="C1488" s="256"/>
      <c r="D1488" s="257" t="s">
        <v>260</v>
      </c>
      <c r="E1488" s="258" t="s">
        <v>1</v>
      </c>
      <c r="F1488" s="259" t="s">
        <v>830</v>
      </c>
      <c r="G1488" s="256"/>
      <c r="H1488" s="258" t="s">
        <v>1</v>
      </c>
      <c r="I1488" s="260"/>
      <c r="J1488" s="256"/>
      <c r="K1488" s="256"/>
      <c r="L1488" s="261"/>
      <c r="M1488" s="262"/>
      <c r="N1488" s="263"/>
      <c r="O1488" s="263"/>
      <c r="P1488" s="263"/>
      <c r="Q1488" s="263"/>
      <c r="R1488" s="263"/>
      <c r="S1488" s="263"/>
      <c r="T1488" s="264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65" t="s">
        <v>260</v>
      </c>
      <c r="AU1488" s="265" t="s">
        <v>86</v>
      </c>
      <c r="AV1488" s="13" t="s">
        <v>84</v>
      </c>
      <c r="AW1488" s="13" t="s">
        <v>31</v>
      </c>
      <c r="AX1488" s="13" t="s">
        <v>76</v>
      </c>
      <c r="AY1488" s="265" t="s">
        <v>251</v>
      </c>
    </row>
    <row r="1489" s="13" customFormat="1">
      <c r="A1489" s="13"/>
      <c r="B1489" s="255"/>
      <c r="C1489" s="256"/>
      <c r="D1489" s="257" t="s">
        <v>260</v>
      </c>
      <c r="E1489" s="258" t="s">
        <v>1</v>
      </c>
      <c r="F1489" s="259" t="s">
        <v>1977</v>
      </c>
      <c r="G1489" s="256"/>
      <c r="H1489" s="258" t="s">
        <v>1</v>
      </c>
      <c r="I1489" s="260"/>
      <c r="J1489" s="256"/>
      <c r="K1489" s="256"/>
      <c r="L1489" s="261"/>
      <c r="M1489" s="262"/>
      <c r="N1489" s="263"/>
      <c r="O1489" s="263"/>
      <c r="P1489" s="263"/>
      <c r="Q1489" s="263"/>
      <c r="R1489" s="263"/>
      <c r="S1489" s="263"/>
      <c r="T1489" s="264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65" t="s">
        <v>260</v>
      </c>
      <c r="AU1489" s="265" t="s">
        <v>86</v>
      </c>
      <c r="AV1489" s="13" t="s">
        <v>84</v>
      </c>
      <c r="AW1489" s="13" t="s">
        <v>31</v>
      </c>
      <c r="AX1489" s="13" t="s">
        <v>76</v>
      </c>
      <c r="AY1489" s="265" t="s">
        <v>251</v>
      </c>
    </row>
    <row r="1490" s="14" customFormat="1">
      <c r="A1490" s="14"/>
      <c r="B1490" s="266"/>
      <c r="C1490" s="267"/>
      <c r="D1490" s="257" t="s">
        <v>260</v>
      </c>
      <c r="E1490" s="268" t="s">
        <v>1</v>
      </c>
      <c r="F1490" s="269" t="s">
        <v>655</v>
      </c>
      <c r="G1490" s="267"/>
      <c r="H1490" s="270">
        <v>39.740000000000002</v>
      </c>
      <c r="I1490" s="271"/>
      <c r="J1490" s="267"/>
      <c r="K1490" s="267"/>
      <c r="L1490" s="272"/>
      <c r="M1490" s="273"/>
      <c r="N1490" s="274"/>
      <c r="O1490" s="274"/>
      <c r="P1490" s="274"/>
      <c r="Q1490" s="274"/>
      <c r="R1490" s="274"/>
      <c r="S1490" s="274"/>
      <c r="T1490" s="275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76" t="s">
        <v>260</v>
      </c>
      <c r="AU1490" s="276" t="s">
        <v>86</v>
      </c>
      <c r="AV1490" s="14" t="s">
        <v>86</v>
      </c>
      <c r="AW1490" s="14" t="s">
        <v>31</v>
      </c>
      <c r="AX1490" s="14" t="s">
        <v>76</v>
      </c>
      <c r="AY1490" s="276" t="s">
        <v>251</v>
      </c>
    </row>
    <row r="1491" s="14" customFormat="1">
      <c r="A1491" s="14"/>
      <c r="B1491" s="266"/>
      <c r="C1491" s="267"/>
      <c r="D1491" s="257" t="s">
        <v>260</v>
      </c>
      <c r="E1491" s="268" t="s">
        <v>1</v>
      </c>
      <c r="F1491" s="269" t="s">
        <v>548</v>
      </c>
      <c r="G1491" s="267"/>
      <c r="H1491" s="270">
        <v>0.26000000000000001</v>
      </c>
      <c r="I1491" s="271"/>
      <c r="J1491" s="267"/>
      <c r="K1491" s="267"/>
      <c r="L1491" s="272"/>
      <c r="M1491" s="273"/>
      <c r="N1491" s="274"/>
      <c r="O1491" s="274"/>
      <c r="P1491" s="274"/>
      <c r="Q1491" s="274"/>
      <c r="R1491" s="274"/>
      <c r="S1491" s="274"/>
      <c r="T1491" s="275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76" t="s">
        <v>260</v>
      </c>
      <c r="AU1491" s="276" t="s">
        <v>86</v>
      </c>
      <c r="AV1491" s="14" t="s">
        <v>86</v>
      </c>
      <c r="AW1491" s="14" t="s">
        <v>31</v>
      </c>
      <c r="AX1491" s="14" t="s">
        <v>76</v>
      </c>
      <c r="AY1491" s="276" t="s">
        <v>251</v>
      </c>
    </row>
    <row r="1492" s="15" customFormat="1">
      <c r="A1492" s="15"/>
      <c r="B1492" s="277"/>
      <c r="C1492" s="278"/>
      <c r="D1492" s="257" t="s">
        <v>260</v>
      </c>
      <c r="E1492" s="279" t="s">
        <v>1</v>
      </c>
      <c r="F1492" s="280" t="s">
        <v>264</v>
      </c>
      <c r="G1492" s="278"/>
      <c r="H1492" s="281">
        <v>40</v>
      </c>
      <c r="I1492" s="282"/>
      <c r="J1492" s="278"/>
      <c r="K1492" s="278"/>
      <c r="L1492" s="283"/>
      <c r="M1492" s="284"/>
      <c r="N1492" s="285"/>
      <c r="O1492" s="285"/>
      <c r="P1492" s="285"/>
      <c r="Q1492" s="285"/>
      <c r="R1492" s="285"/>
      <c r="S1492" s="285"/>
      <c r="T1492" s="286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T1492" s="287" t="s">
        <v>260</v>
      </c>
      <c r="AU1492" s="287" t="s">
        <v>86</v>
      </c>
      <c r="AV1492" s="15" t="s">
        <v>258</v>
      </c>
      <c r="AW1492" s="15" t="s">
        <v>31</v>
      </c>
      <c r="AX1492" s="15" t="s">
        <v>84</v>
      </c>
      <c r="AY1492" s="287" t="s">
        <v>251</v>
      </c>
    </row>
    <row r="1493" s="2" customFormat="1" ht="14.4" customHeight="1">
      <c r="A1493" s="39"/>
      <c r="B1493" s="40"/>
      <c r="C1493" s="243" t="s">
        <v>1978</v>
      </c>
      <c r="D1493" s="243" t="s">
        <v>253</v>
      </c>
      <c r="E1493" s="244" t="s">
        <v>1979</v>
      </c>
      <c r="F1493" s="245" t="s">
        <v>1980</v>
      </c>
      <c r="G1493" s="246" t="s">
        <v>149</v>
      </c>
      <c r="H1493" s="247">
        <v>384</v>
      </c>
      <c r="I1493" s="248"/>
      <c r="J1493" s="247">
        <f>ROUND(I1493*H1493,2)</f>
        <v>0</v>
      </c>
      <c r="K1493" s="245" t="s">
        <v>257</v>
      </c>
      <c r="L1493" s="45"/>
      <c r="M1493" s="249" t="s">
        <v>1</v>
      </c>
      <c r="N1493" s="250" t="s">
        <v>41</v>
      </c>
      <c r="O1493" s="92"/>
      <c r="P1493" s="251">
        <f>O1493*H1493</f>
        <v>0</v>
      </c>
      <c r="Q1493" s="251">
        <v>0.00040000000000000002</v>
      </c>
      <c r="R1493" s="251">
        <f>Q1493*H1493</f>
        <v>0.15360000000000001</v>
      </c>
      <c r="S1493" s="251">
        <v>0</v>
      </c>
      <c r="T1493" s="252">
        <f>S1493*H1493</f>
        <v>0</v>
      </c>
      <c r="U1493" s="39"/>
      <c r="V1493" s="39"/>
      <c r="W1493" s="39"/>
      <c r="X1493" s="39"/>
      <c r="Y1493" s="39"/>
      <c r="Z1493" s="39"/>
      <c r="AA1493" s="39"/>
      <c r="AB1493" s="39"/>
      <c r="AC1493" s="39"/>
      <c r="AD1493" s="39"/>
      <c r="AE1493" s="39"/>
      <c r="AR1493" s="253" t="s">
        <v>344</v>
      </c>
      <c r="AT1493" s="253" t="s">
        <v>253</v>
      </c>
      <c r="AU1493" s="253" t="s">
        <v>86</v>
      </c>
      <c r="AY1493" s="18" t="s">
        <v>251</v>
      </c>
      <c r="BE1493" s="254">
        <f>IF(N1493="základní",J1493,0)</f>
        <v>0</v>
      </c>
      <c r="BF1493" s="254">
        <f>IF(N1493="snížená",J1493,0)</f>
        <v>0</v>
      </c>
      <c r="BG1493" s="254">
        <f>IF(N1493="zákl. přenesená",J1493,0)</f>
        <v>0</v>
      </c>
      <c r="BH1493" s="254">
        <f>IF(N1493="sníž. přenesená",J1493,0)</f>
        <v>0</v>
      </c>
      <c r="BI1493" s="254">
        <f>IF(N1493="nulová",J1493,0)</f>
        <v>0</v>
      </c>
      <c r="BJ1493" s="18" t="s">
        <v>84</v>
      </c>
      <c r="BK1493" s="254">
        <f>ROUND(I1493*H1493,2)</f>
        <v>0</v>
      </c>
      <c r="BL1493" s="18" t="s">
        <v>344</v>
      </c>
      <c r="BM1493" s="253" t="s">
        <v>1981</v>
      </c>
    </row>
    <row r="1494" s="2" customFormat="1">
      <c r="A1494" s="39"/>
      <c r="B1494" s="40"/>
      <c r="C1494" s="41"/>
      <c r="D1494" s="257" t="s">
        <v>863</v>
      </c>
      <c r="E1494" s="41"/>
      <c r="F1494" s="308" t="s">
        <v>1088</v>
      </c>
      <c r="G1494" s="41"/>
      <c r="H1494" s="41"/>
      <c r="I1494" s="211"/>
      <c r="J1494" s="41"/>
      <c r="K1494" s="41"/>
      <c r="L1494" s="45"/>
      <c r="M1494" s="309"/>
      <c r="N1494" s="310"/>
      <c r="O1494" s="92"/>
      <c r="P1494" s="92"/>
      <c r="Q1494" s="92"/>
      <c r="R1494" s="92"/>
      <c r="S1494" s="92"/>
      <c r="T1494" s="93"/>
      <c r="U1494" s="39"/>
      <c r="V1494" s="39"/>
      <c r="W1494" s="39"/>
      <c r="X1494" s="39"/>
      <c r="Y1494" s="39"/>
      <c r="Z1494" s="39"/>
      <c r="AA1494" s="39"/>
      <c r="AB1494" s="39"/>
      <c r="AC1494" s="39"/>
      <c r="AD1494" s="39"/>
      <c r="AE1494" s="39"/>
      <c r="AT1494" s="18" t="s">
        <v>863</v>
      </c>
      <c r="AU1494" s="18" t="s">
        <v>86</v>
      </c>
    </row>
    <row r="1495" s="13" customFormat="1">
      <c r="A1495" s="13"/>
      <c r="B1495" s="255"/>
      <c r="C1495" s="256"/>
      <c r="D1495" s="257" t="s">
        <v>260</v>
      </c>
      <c r="E1495" s="258" t="s">
        <v>1</v>
      </c>
      <c r="F1495" s="259" t="s">
        <v>1089</v>
      </c>
      <c r="G1495" s="256"/>
      <c r="H1495" s="258" t="s">
        <v>1</v>
      </c>
      <c r="I1495" s="260"/>
      <c r="J1495" s="256"/>
      <c r="K1495" s="256"/>
      <c r="L1495" s="261"/>
      <c r="M1495" s="262"/>
      <c r="N1495" s="263"/>
      <c r="O1495" s="263"/>
      <c r="P1495" s="263"/>
      <c r="Q1495" s="263"/>
      <c r="R1495" s="263"/>
      <c r="S1495" s="263"/>
      <c r="T1495" s="264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65" t="s">
        <v>260</v>
      </c>
      <c r="AU1495" s="265" t="s">
        <v>86</v>
      </c>
      <c r="AV1495" s="13" t="s">
        <v>84</v>
      </c>
      <c r="AW1495" s="13" t="s">
        <v>31</v>
      </c>
      <c r="AX1495" s="13" t="s">
        <v>76</v>
      </c>
      <c r="AY1495" s="265" t="s">
        <v>251</v>
      </c>
    </row>
    <row r="1496" s="13" customFormat="1">
      <c r="A1496" s="13"/>
      <c r="B1496" s="255"/>
      <c r="C1496" s="256"/>
      <c r="D1496" s="257" t="s">
        <v>260</v>
      </c>
      <c r="E1496" s="258" t="s">
        <v>1</v>
      </c>
      <c r="F1496" s="259" t="s">
        <v>1090</v>
      </c>
      <c r="G1496" s="256"/>
      <c r="H1496" s="258" t="s">
        <v>1</v>
      </c>
      <c r="I1496" s="260"/>
      <c r="J1496" s="256"/>
      <c r="K1496" s="256"/>
      <c r="L1496" s="261"/>
      <c r="M1496" s="262"/>
      <c r="N1496" s="263"/>
      <c r="O1496" s="263"/>
      <c r="P1496" s="263"/>
      <c r="Q1496" s="263"/>
      <c r="R1496" s="263"/>
      <c r="S1496" s="263"/>
      <c r="T1496" s="264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65" t="s">
        <v>260</v>
      </c>
      <c r="AU1496" s="265" t="s">
        <v>86</v>
      </c>
      <c r="AV1496" s="13" t="s">
        <v>84</v>
      </c>
      <c r="AW1496" s="13" t="s">
        <v>31</v>
      </c>
      <c r="AX1496" s="13" t="s">
        <v>76</v>
      </c>
      <c r="AY1496" s="265" t="s">
        <v>251</v>
      </c>
    </row>
    <row r="1497" s="13" customFormat="1">
      <c r="A1497" s="13"/>
      <c r="B1497" s="255"/>
      <c r="C1497" s="256"/>
      <c r="D1497" s="257" t="s">
        <v>260</v>
      </c>
      <c r="E1497" s="258" t="s">
        <v>1</v>
      </c>
      <c r="F1497" s="259" t="s">
        <v>1945</v>
      </c>
      <c r="G1497" s="256"/>
      <c r="H1497" s="258" t="s">
        <v>1</v>
      </c>
      <c r="I1497" s="260"/>
      <c r="J1497" s="256"/>
      <c r="K1497" s="256"/>
      <c r="L1497" s="261"/>
      <c r="M1497" s="262"/>
      <c r="N1497" s="263"/>
      <c r="O1497" s="263"/>
      <c r="P1497" s="263"/>
      <c r="Q1497" s="263"/>
      <c r="R1497" s="263"/>
      <c r="S1497" s="263"/>
      <c r="T1497" s="264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65" t="s">
        <v>260</v>
      </c>
      <c r="AU1497" s="265" t="s">
        <v>86</v>
      </c>
      <c r="AV1497" s="13" t="s">
        <v>84</v>
      </c>
      <c r="AW1497" s="13" t="s">
        <v>31</v>
      </c>
      <c r="AX1497" s="13" t="s">
        <v>76</v>
      </c>
      <c r="AY1497" s="265" t="s">
        <v>251</v>
      </c>
    </row>
    <row r="1498" s="14" customFormat="1">
      <c r="A1498" s="14"/>
      <c r="B1498" s="266"/>
      <c r="C1498" s="267"/>
      <c r="D1498" s="257" t="s">
        <v>260</v>
      </c>
      <c r="E1498" s="268" t="s">
        <v>1</v>
      </c>
      <c r="F1498" s="269" t="s">
        <v>1946</v>
      </c>
      <c r="G1498" s="267"/>
      <c r="H1498" s="270">
        <v>16.199999999999999</v>
      </c>
      <c r="I1498" s="271"/>
      <c r="J1498" s="267"/>
      <c r="K1498" s="267"/>
      <c r="L1498" s="272"/>
      <c r="M1498" s="273"/>
      <c r="N1498" s="274"/>
      <c r="O1498" s="274"/>
      <c r="P1498" s="274"/>
      <c r="Q1498" s="274"/>
      <c r="R1498" s="274"/>
      <c r="S1498" s="274"/>
      <c r="T1498" s="275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76" t="s">
        <v>260</v>
      </c>
      <c r="AU1498" s="276" t="s">
        <v>86</v>
      </c>
      <c r="AV1498" s="14" t="s">
        <v>86</v>
      </c>
      <c r="AW1498" s="14" t="s">
        <v>31</v>
      </c>
      <c r="AX1498" s="14" t="s">
        <v>76</v>
      </c>
      <c r="AY1498" s="276" t="s">
        <v>251</v>
      </c>
    </row>
    <row r="1499" s="16" customFormat="1">
      <c r="A1499" s="16"/>
      <c r="B1499" s="297"/>
      <c r="C1499" s="298"/>
      <c r="D1499" s="257" t="s">
        <v>260</v>
      </c>
      <c r="E1499" s="299" t="s">
        <v>1</v>
      </c>
      <c r="F1499" s="300" t="s">
        <v>566</v>
      </c>
      <c r="G1499" s="298"/>
      <c r="H1499" s="301">
        <v>16.199999999999999</v>
      </c>
      <c r="I1499" s="302"/>
      <c r="J1499" s="298"/>
      <c r="K1499" s="298"/>
      <c r="L1499" s="303"/>
      <c r="M1499" s="304"/>
      <c r="N1499" s="305"/>
      <c r="O1499" s="305"/>
      <c r="P1499" s="305"/>
      <c r="Q1499" s="305"/>
      <c r="R1499" s="305"/>
      <c r="S1499" s="305"/>
      <c r="T1499" s="306"/>
      <c r="U1499" s="16"/>
      <c r="V1499" s="16"/>
      <c r="W1499" s="16"/>
      <c r="X1499" s="16"/>
      <c r="Y1499" s="16"/>
      <c r="Z1499" s="16"/>
      <c r="AA1499" s="16"/>
      <c r="AB1499" s="16"/>
      <c r="AC1499" s="16"/>
      <c r="AD1499" s="16"/>
      <c r="AE1499" s="16"/>
      <c r="AT1499" s="307" t="s">
        <v>260</v>
      </c>
      <c r="AU1499" s="307" t="s">
        <v>86</v>
      </c>
      <c r="AV1499" s="16" t="s">
        <v>271</v>
      </c>
      <c r="AW1499" s="16" t="s">
        <v>31</v>
      </c>
      <c r="AX1499" s="16" t="s">
        <v>76</v>
      </c>
      <c r="AY1499" s="307" t="s">
        <v>251</v>
      </c>
    </row>
    <row r="1500" s="13" customFormat="1">
      <c r="A1500" s="13"/>
      <c r="B1500" s="255"/>
      <c r="C1500" s="256"/>
      <c r="D1500" s="257" t="s">
        <v>260</v>
      </c>
      <c r="E1500" s="258" t="s">
        <v>1</v>
      </c>
      <c r="F1500" s="259" t="s">
        <v>937</v>
      </c>
      <c r="G1500" s="256"/>
      <c r="H1500" s="258" t="s">
        <v>1</v>
      </c>
      <c r="I1500" s="260"/>
      <c r="J1500" s="256"/>
      <c r="K1500" s="256"/>
      <c r="L1500" s="261"/>
      <c r="M1500" s="262"/>
      <c r="N1500" s="263"/>
      <c r="O1500" s="263"/>
      <c r="P1500" s="263"/>
      <c r="Q1500" s="263"/>
      <c r="R1500" s="263"/>
      <c r="S1500" s="263"/>
      <c r="T1500" s="264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65" t="s">
        <v>260</v>
      </c>
      <c r="AU1500" s="265" t="s">
        <v>86</v>
      </c>
      <c r="AV1500" s="13" t="s">
        <v>84</v>
      </c>
      <c r="AW1500" s="13" t="s">
        <v>31</v>
      </c>
      <c r="AX1500" s="13" t="s">
        <v>76</v>
      </c>
      <c r="AY1500" s="265" t="s">
        <v>251</v>
      </c>
    </row>
    <row r="1501" s="13" customFormat="1">
      <c r="A1501" s="13"/>
      <c r="B1501" s="255"/>
      <c r="C1501" s="256"/>
      <c r="D1501" s="257" t="s">
        <v>260</v>
      </c>
      <c r="E1501" s="258" t="s">
        <v>1</v>
      </c>
      <c r="F1501" s="259" t="s">
        <v>1947</v>
      </c>
      <c r="G1501" s="256"/>
      <c r="H1501" s="258" t="s">
        <v>1</v>
      </c>
      <c r="I1501" s="260"/>
      <c r="J1501" s="256"/>
      <c r="K1501" s="256"/>
      <c r="L1501" s="261"/>
      <c r="M1501" s="262"/>
      <c r="N1501" s="263"/>
      <c r="O1501" s="263"/>
      <c r="P1501" s="263"/>
      <c r="Q1501" s="263"/>
      <c r="R1501" s="263"/>
      <c r="S1501" s="263"/>
      <c r="T1501" s="264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65" t="s">
        <v>260</v>
      </c>
      <c r="AU1501" s="265" t="s">
        <v>86</v>
      </c>
      <c r="AV1501" s="13" t="s">
        <v>84</v>
      </c>
      <c r="AW1501" s="13" t="s">
        <v>31</v>
      </c>
      <c r="AX1501" s="13" t="s">
        <v>76</v>
      </c>
      <c r="AY1501" s="265" t="s">
        <v>251</v>
      </c>
    </row>
    <row r="1502" s="14" customFormat="1">
      <c r="A1502" s="14"/>
      <c r="B1502" s="266"/>
      <c r="C1502" s="267"/>
      <c r="D1502" s="257" t="s">
        <v>260</v>
      </c>
      <c r="E1502" s="268" t="s">
        <v>1</v>
      </c>
      <c r="F1502" s="269" t="s">
        <v>1982</v>
      </c>
      <c r="G1502" s="267"/>
      <c r="H1502" s="270">
        <v>77.299999999999997</v>
      </c>
      <c r="I1502" s="271"/>
      <c r="J1502" s="267"/>
      <c r="K1502" s="267"/>
      <c r="L1502" s="272"/>
      <c r="M1502" s="273"/>
      <c r="N1502" s="274"/>
      <c r="O1502" s="274"/>
      <c r="P1502" s="274"/>
      <c r="Q1502" s="274"/>
      <c r="R1502" s="274"/>
      <c r="S1502" s="274"/>
      <c r="T1502" s="275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76" t="s">
        <v>260</v>
      </c>
      <c r="AU1502" s="276" t="s">
        <v>86</v>
      </c>
      <c r="AV1502" s="14" t="s">
        <v>86</v>
      </c>
      <c r="AW1502" s="14" t="s">
        <v>31</v>
      </c>
      <c r="AX1502" s="14" t="s">
        <v>76</v>
      </c>
      <c r="AY1502" s="276" t="s">
        <v>251</v>
      </c>
    </row>
    <row r="1503" s="13" customFormat="1">
      <c r="A1503" s="13"/>
      <c r="B1503" s="255"/>
      <c r="C1503" s="256"/>
      <c r="D1503" s="257" t="s">
        <v>260</v>
      </c>
      <c r="E1503" s="258" t="s">
        <v>1</v>
      </c>
      <c r="F1503" s="259" t="s">
        <v>1983</v>
      </c>
      <c r="G1503" s="256"/>
      <c r="H1503" s="258" t="s">
        <v>1</v>
      </c>
      <c r="I1503" s="260"/>
      <c r="J1503" s="256"/>
      <c r="K1503" s="256"/>
      <c r="L1503" s="261"/>
      <c r="M1503" s="262"/>
      <c r="N1503" s="263"/>
      <c r="O1503" s="263"/>
      <c r="P1503" s="263"/>
      <c r="Q1503" s="263"/>
      <c r="R1503" s="263"/>
      <c r="S1503" s="263"/>
      <c r="T1503" s="264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65" t="s">
        <v>260</v>
      </c>
      <c r="AU1503" s="265" t="s">
        <v>86</v>
      </c>
      <c r="AV1503" s="13" t="s">
        <v>84</v>
      </c>
      <c r="AW1503" s="13" t="s">
        <v>31</v>
      </c>
      <c r="AX1503" s="13" t="s">
        <v>76</v>
      </c>
      <c r="AY1503" s="265" t="s">
        <v>251</v>
      </c>
    </row>
    <row r="1504" s="14" customFormat="1">
      <c r="A1504" s="14"/>
      <c r="B1504" s="266"/>
      <c r="C1504" s="267"/>
      <c r="D1504" s="257" t="s">
        <v>260</v>
      </c>
      <c r="E1504" s="268" t="s">
        <v>1</v>
      </c>
      <c r="F1504" s="269" t="s">
        <v>1984</v>
      </c>
      <c r="G1504" s="267"/>
      <c r="H1504" s="270">
        <v>290.5</v>
      </c>
      <c r="I1504" s="271"/>
      <c r="J1504" s="267"/>
      <c r="K1504" s="267"/>
      <c r="L1504" s="272"/>
      <c r="M1504" s="273"/>
      <c r="N1504" s="274"/>
      <c r="O1504" s="274"/>
      <c r="P1504" s="274"/>
      <c r="Q1504" s="274"/>
      <c r="R1504" s="274"/>
      <c r="S1504" s="274"/>
      <c r="T1504" s="275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76" t="s">
        <v>260</v>
      </c>
      <c r="AU1504" s="276" t="s">
        <v>86</v>
      </c>
      <c r="AV1504" s="14" t="s">
        <v>86</v>
      </c>
      <c r="AW1504" s="14" t="s">
        <v>31</v>
      </c>
      <c r="AX1504" s="14" t="s">
        <v>76</v>
      </c>
      <c r="AY1504" s="276" t="s">
        <v>251</v>
      </c>
    </row>
    <row r="1505" s="16" customFormat="1">
      <c r="A1505" s="16"/>
      <c r="B1505" s="297"/>
      <c r="C1505" s="298"/>
      <c r="D1505" s="257" t="s">
        <v>260</v>
      </c>
      <c r="E1505" s="299" t="s">
        <v>1</v>
      </c>
      <c r="F1505" s="300" t="s">
        <v>566</v>
      </c>
      <c r="G1505" s="298"/>
      <c r="H1505" s="301">
        <v>367.80000000000001</v>
      </c>
      <c r="I1505" s="302"/>
      <c r="J1505" s="298"/>
      <c r="K1505" s="298"/>
      <c r="L1505" s="303"/>
      <c r="M1505" s="304"/>
      <c r="N1505" s="305"/>
      <c r="O1505" s="305"/>
      <c r="P1505" s="305"/>
      <c r="Q1505" s="305"/>
      <c r="R1505" s="305"/>
      <c r="S1505" s="305"/>
      <c r="T1505" s="306"/>
      <c r="U1505" s="16"/>
      <c r="V1505" s="16"/>
      <c r="W1505" s="16"/>
      <c r="X1505" s="16"/>
      <c r="Y1505" s="16"/>
      <c r="Z1505" s="16"/>
      <c r="AA1505" s="16"/>
      <c r="AB1505" s="16"/>
      <c r="AC1505" s="16"/>
      <c r="AD1505" s="16"/>
      <c r="AE1505" s="16"/>
      <c r="AT1505" s="307" t="s">
        <v>260</v>
      </c>
      <c r="AU1505" s="307" t="s">
        <v>86</v>
      </c>
      <c r="AV1505" s="16" t="s">
        <v>271</v>
      </c>
      <c r="AW1505" s="16" t="s">
        <v>31</v>
      </c>
      <c r="AX1505" s="16" t="s">
        <v>76</v>
      </c>
      <c r="AY1505" s="307" t="s">
        <v>251</v>
      </c>
    </row>
    <row r="1506" s="15" customFormat="1">
      <c r="A1506" s="15"/>
      <c r="B1506" s="277"/>
      <c r="C1506" s="278"/>
      <c r="D1506" s="257" t="s">
        <v>260</v>
      </c>
      <c r="E1506" s="279" t="s">
        <v>1</v>
      </c>
      <c r="F1506" s="280" t="s">
        <v>264</v>
      </c>
      <c r="G1506" s="278"/>
      <c r="H1506" s="281">
        <v>384</v>
      </c>
      <c r="I1506" s="282"/>
      <c r="J1506" s="278"/>
      <c r="K1506" s="278"/>
      <c r="L1506" s="283"/>
      <c r="M1506" s="284"/>
      <c r="N1506" s="285"/>
      <c r="O1506" s="285"/>
      <c r="P1506" s="285"/>
      <c r="Q1506" s="285"/>
      <c r="R1506" s="285"/>
      <c r="S1506" s="285"/>
      <c r="T1506" s="286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T1506" s="287" t="s">
        <v>260</v>
      </c>
      <c r="AU1506" s="287" t="s">
        <v>86</v>
      </c>
      <c r="AV1506" s="15" t="s">
        <v>258</v>
      </c>
      <c r="AW1506" s="15" t="s">
        <v>31</v>
      </c>
      <c r="AX1506" s="15" t="s">
        <v>84</v>
      </c>
      <c r="AY1506" s="287" t="s">
        <v>251</v>
      </c>
    </row>
    <row r="1507" s="2" customFormat="1" ht="14.4" customHeight="1">
      <c r="A1507" s="39"/>
      <c r="B1507" s="40"/>
      <c r="C1507" s="243" t="s">
        <v>1985</v>
      </c>
      <c r="D1507" s="243" t="s">
        <v>253</v>
      </c>
      <c r="E1507" s="244" t="s">
        <v>1986</v>
      </c>
      <c r="F1507" s="245" t="s">
        <v>1987</v>
      </c>
      <c r="G1507" s="246" t="s">
        <v>406</v>
      </c>
      <c r="H1507" s="247">
        <v>287</v>
      </c>
      <c r="I1507" s="248"/>
      <c r="J1507" s="247">
        <f>ROUND(I1507*H1507,2)</f>
        <v>0</v>
      </c>
      <c r="K1507" s="245" t="s">
        <v>257</v>
      </c>
      <c r="L1507" s="45"/>
      <c r="M1507" s="249" t="s">
        <v>1</v>
      </c>
      <c r="N1507" s="250" t="s">
        <v>41</v>
      </c>
      <c r="O1507" s="92"/>
      <c r="P1507" s="251">
        <f>O1507*H1507</f>
        <v>0</v>
      </c>
      <c r="Q1507" s="251">
        <v>5.0000000000000002E-05</v>
      </c>
      <c r="R1507" s="251">
        <f>Q1507*H1507</f>
        <v>0.01435</v>
      </c>
      <c r="S1507" s="251">
        <v>0</v>
      </c>
      <c r="T1507" s="252">
        <f>S1507*H1507</f>
        <v>0</v>
      </c>
      <c r="U1507" s="39"/>
      <c r="V1507" s="39"/>
      <c r="W1507" s="39"/>
      <c r="X1507" s="39"/>
      <c r="Y1507" s="39"/>
      <c r="Z1507" s="39"/>
      <c r="AA1507" s="39"/>
      <c r="AB1507" s="39"/>
      <c r="AC1507" s="39"/>
      <c r="AD1507" s="39"/>
      <c r="AE1507" s="39"/>
      <c r="AR1507" s="253" t="s">
        <v>344</v>
      </c>
      <c r="AT1507" s="253" t="s">
        <v>253</v>
      </c>
      <c r="AU1507" s="253" t="s">
        <v>86</v>
      </c>
      <c r="AY1507" s="18" t="s">
        <v>251</v>
      </c>
      <c r="BE1507" s="254">
        <f>IF(N1507="základní",J1507,0)</f>
        <v>0</v>
      </c>
      <c r="BF1507" s="254">
        <f>IF(N1507="snížená",J1507,0)</f>
        <v>0</v>
      </c>
      <c r="BG1507" s="254">
        <f>IF(N1507="zákl. přenesená",J1507,0)</f>
        <v>0</v>
      </c>
      <c r="BH1507" s="254">
        <f>IF(N1507="sníž. přenesená",J1507,0)</f>
        <v>0</v>
      </c>
      <c r="BI1507" s="254">
        <f>IF(N1507="nulová",J1507,0)</f>
        <v>0</v>
      </c>
      <c r="BJ1507" s="18" t="s">
        <v>84</v>
      </c>
      <c r="BK1507" s="254">
        <f>ROUND(I1507*H1507,2)</f>
        <v>0</v>
      </c>
      <c r="BL1507" s="18" t="s">
        <v>344</v>
      </c>
      <c r="BM1507" s="253" t="s">
        <v>1988</v>
      </c>
    </row>
    <row r="1508" s="13" customFormat="1">
      <c r="A1508" s="13"/>
      <c r="B1508" s="255"/>
      <c r="C1508" s="256"/>
      <c r="D1508" s="257" t="s">
        <v>260</v>
      </c>
      <c r="E1508" s="258" t="s">
        <v>1</v>
      </c>
      <c r="F1508" s="259" t="s">
        <v>1945</v>
      </c>
      <c r="G1508" s="256"/>
      <c r="H1508" s="258" t="s">
        <v>1</v>
      </c>
      <c r="I1508" s="260"/>
      <c r="J1508" s="256"/>
      <c r="K1508" s="256"/>
      <c r="L1508" s="261"/>
      <c r="M1508" s="262"/>
      <c r="N1508" s="263"/>
      <c r="O1508" s="263"/>
      <c r="P1508" s="263"/>
      <c r="Q1508" s="263"/>
      <c r="R1508" s="263"/>
      <c r="S1508" s="263"/>
      <c r="T1508" s="264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65" t="s">
        <v>260</v>
      </c>
      <c r="AU1508" s="265" t="s">
        <v>86</v>
      </c>
      <c r="AV1508" s="13" t="s">
        <v>84</v>
      </c>
      <c r="AW1508" s="13" t="s">
        <v>31</v>
      </c>
      <c r="AX1508" s="13" t="s">
        <v>76</v>
      </c>
      <c r="AY1508" s="265" t="s">
        <v>251</v>
      </c>
    </row>
    <row r="1509" s="14" customFormat="1">
      <c r="A1509" s="14"/>
      <c r="B1509" s="266"/>
      <c r="C1509" s="267"/>
      <c r="D1509" s="257" t="s">
        <v>260</v>
      </c>
      <c r="E1509" s="268" t="s">
        <v>1</v>
      </c>
      <c r="F1509" s="269" t="s">
        <v>1989</v>
      </c>
      <c r="G1509" s="267"/>
      <c r="H1509" s="270">
        <v>15.52</v>
      </c>
      <c r="I1509" s="271"/>
      <c r="J1509" s="267"/>
      <c r="K1509" s="267"/>
      <c r="L1509" s="272"/>
      <c r="M1509" s="273"/>
      <c r="N1509" s="274"/>
      <c r="O1509" s="274"/>
      <c r="P1509" s="274"/>
      <c r="Q1509" s="274"/>
      <c r="R1509" s="274"/>
      <c r="S1509" s="274"/>
      <c r="T1509" s="275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76" t="s">
        <v>260</v>
      </c>
      <c r="AU1509" s="276" t="s">
        <v>86</v>
      </c>
      <c r="AV1509" s="14" t="s">
        <v>86</v>
      </c>
      <c r="AW1509" s="14" t="s">
        <v>31</v>
      </c>
      <c r="AX1509" s="14" t="s">
        <v>76</v>
      </c>
      <c r="AY1509" s="276" t="s">
        <v>251</v>
      </c>
    </row>
    <row r="1510" s="13" customFormat="1">
      <c r="A1510" s="13"/>
      <c r="B1510" s="255"/>
      <c r="C1510" s="256"/>
      <c r="D1510" s="257" t="s">
        <v>260</v>
      </c>
      <c r="E1510" s="258" t="s">
        <v>1</v>
      </c>
      <c r="F1510" s="259" t="s">
        <v>937</v>
      </c>
      <c r="G1510" s="256"/>
      <c r="H1510" s="258" t="s">
        <v>1</v>
      </c>
      <c r="I1510" s="260"/>
      <c r="J1510" s="256"/>
      <c r="K1510" s="256"/>
      <c r="L1510" s="261"/>
      <c r="M1510" s="262"/>
      <c r="N1510" s="263"/>
      <c r="O1510" s="263"/>
      <c r="P1510" s="263"/>
      <c r="Q1510" s="263"/>
      <c r="R1510" s="263"/>
      <c r="S1510" s="263"/>
      <c r="T1510" s="264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65" t="s">
        <v>260</v>
      </c>
      <c r="AU1510" s="265" t="s">
        <v>86</v>
      </c>
      <c r="AV1510" s="13" t="s">
        <v>84</v>
      </c>
      <c r="AW1510" s="13" t="s">
        <v>31</v>
      </c>
      <c r="AX1510" s="13" t="s">
        <v>76</v>
      </c>
      <c r="AY1510" s="265" t="s">
        <v>251</v>
      </c>
    </row>
    <row r="1511" s="13" customFormat="1">
      <c r="A1511" s="13"/>
      <c r="B1511" s="255"/>
      <c r="C1511" s="256"/>
      <c r="D1511" s="257" t="s">
        <v>260</v>
      </c>
      <c r="E1511" s="258" t="s">
        <v>1</v>
      </c>
      <c r="F1511" s="259" t="s">
        <v>1959</v>
      </c>
      <c r="G1511" s="256"/>
      <c r="H1511" s="258" t="s">
        <v>1</v>
      </c>
      <c r="I1511" s="260"/>
      <c r="J1511" s="256"/>
      <c r="K1511" s="256"/>
      <c r="L1511" s="261"/>
      <c r="M1511" s="262"/>
      <c r="N1511" s="263"/>
      <c r="O1511" s="263"/>
      <c r="P1511" s="263"/>
      <c r="Q1511" s="263"/>
      <c r="R1511" s="263"/>
      <c r="S1511" s="263"/>
      <c r="T1511" s="264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65" t="s">
        <v>260</v>
      </c>
      <c r="AU1511" s="265" t="s">
        <v>86</v>
      </c>
      <c r="AV1511" s="13" t="s">
        <v>84</v>
      </c>
      <c r="AW1511" s="13" t="s">
        <v>31</v>
      </c>
      <c r="AX1511" s="13" t="s">
        <v>76</v>
      </c>
      <c r="AY1511" s="265" t="s">
        <v>251</v>
      </c>
    </row>
    <row r="1512" s="14" customFormat="1">
      <c r="A1512" s="14"/>
      <c r="B1512" s="266"/>
      <c r="C1512" s="267"/>
      <c r="D1512" s="257" t="s">
        <v>260</v>
      </c>
      <c r="E1512" s="268" t="s">
        <v>1</v>
      </c>
      <c r="F1512" s="269" t="s">
        <v>1990</v>
      </c>
      <c r="G1512" s="267"/>
      <c r="H1512" s="270">
        <v>61.280000000000001</v>
      </c>
      <c r="I1512" s="271"/>
      <c r="J1512" s="267"/>
      <c r="K1512" s="267"/>
      <c r="L1512" s="272"/>
      <c r="M1512" s="273"/>
      <c r="N1512" s="274"/>
      <c r="O1512" s="274"/>
      <c r="P1512" s="274"/>
      <c r="Q1512" s="274"/>
      <c r="R1512" s="274"/>
      <c r="S1512" s="274"/>
      <c r="T1512" s="275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76" t="s">
        <v>260</v>
      </c>
      <c r="AU1512" s="276" t="s">
        <v>86</v>
      </c>
      <c r="AV1512" s="14" t="s">
        <v>86</v>
      </c>
      <c r="AW1512" s="14" t="s">
        <v>31</v>
      </c>
      <c r="AX1512" s="14" t="s">
        <v>76</v>
      </c>
      <c r="AY1512" s="276" t="s">
        <v>251</v>
      </c>
    </row>
    <row r="1513" s="14" customFormat="1">
      <c r="A1513" s="14"/>
      <c r="B1513" s="266"/>
      <c r="C1513" s="267"/>
      <c r="D1513" s="257" t="s">
        <v>260</v>
      </c>
      <c r="E1513" s="268" t="s">
        <v>1</v>
      </c>
      <c r="F1513" s="269" t="s">
        <v>1961</v>
      </c>
      <c r="G1513" s="267"/>
      <c r="H1513" s="270">
        <v>18.75</v>
      </c>
      <c r="I1513" s="271"/>
      <c r="J1513" s="267"/>
      <c r="K1513" s="267"/>
      <c r="L1513" s="272"/>
      <c r="M1513" s="273"/>
      <c r="N1513" s="274"/>
      <c r="O1513" s="274"/>
      <c r="P1513" s="274"/>
      <c r="Q1513" s="274"/>
      <c r="R1513" s="274"/>
      <c r="S1513" s="274"/>
      <c r="T1513" s="275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76" t="s">
        <v>260</v>
      </c>
      <c r="AU1513" s="276" t="s">
        <v>86</v>
      </c>
      <c r="AV1513" s="14" t="s">
        <v>86</v>
      </c>
      <c r="AW1513" s="14" t="s">
        <v>31</v>
      </c>
      <c r="AX1513" s="14" t="s">
        <v>76</v>
      </c>
      <c r="AY1513" s="276" t="s">
        <v>251</v>
      </c>
    </row>
    <row r="1514" s="13" customFormat="1">
      <c r="A1514" s="13"/>
      <c r="B1514" s="255"/>
      <c r="C1514" s="256"/>
      <c r="D1514" s="257" t="s">
        <v>260</v>
      </c>
      <c r="E1514" s="258" t="s">
        <v>1</v>
      </c>
      <c r="F1514" s="259" t="s">
        <v>1962</v>
      </c>
      <c r="G1514" s="256"/>
      <c r="H1514" s="258" t="s">
        <v>1</v>
      </c>
      <c r="I1514" s="260"/>
      <c r="J1514" s="256"/>
      <c r="K1514" s="256"/>
      <c r="L1514" s="261"/>
      <c r="M1514" s="262"/>
      <c r="N1514" s="263"/>
      <c r="O1514" s="263"/>
      <c r="P1514" s="263"/>
      <c r="Q1514" s="263"/>
      <c r="R1514" s="263"/>
      <c r="S1514" s="263"/>
      <c r="T1514" s="264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65" t="s">
        <v>260</v>
      </c>
      <c r="AU1514" s="265" t="s">
        <v>86</v>
      </c>
      <c r="AV1514" s="13" t="s">
        <v>84</v>
      </c>
      <c r="AW1514" s="13" t="s">
        <v>31</v>
      </c>
      <c r="AX1514" s="13" t="s">
        <v>76</v>
      </c>
      <c r="AY1514" s="265" t="s">
        <v>251</v>
      </c>
    </row>
    <row r="1515" s="14" customFormat="1">
      <c r="A1515" s="14"/>
      <c r="B1515" s="266"/>
      <c r="C1515" s="267"/>
      <c r="D1515" s="257" t="s">
        <v>260</v>
      </c>
      <c r="E1515" s="268" t="s">
        <v>1</v>
      </c>
      <c r="F1515" s="269" t="s">
        <v>1963</v>
      </c>
      <c r="G1515" s="267"/>
      <c r="H1515" s="270">
        <v>58.950000000000003</v>
      </c>
      <c r="I1515" s="271"/>
      <c r="J1515" s="267"/>
      <c r="K1515" s="267"/>
      <c r="L1515" s="272"/>
      <c r="M1515" s="273"/>
      <c r="N1515" s="274"/>
      <c r="O1515" s="274"/>
      <c r="P1515" s="274"/>
      <c r="Q1515" s="274"/>
      <c r="R1515" s="274"/>
      <c r="S1515" s="274"/>
      <c r="T1515" s="275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76" t="s">
        <v>260</v>
      </c>
      <c r="AU1515" s="276" t="s">
        <v>86</v>
      </c>
      <c r="AV1515" s="14" t="s">
        <v>86</v>
      </c>
      <c r="AW1515" s="14" t="s">
        <v>31</v>
      </c>
      <c r="AX1515" s="14" t="s">
        <v>76</v>
      </c>
      <c r="AY1515" s="276" t="s">
        <v>251</v>
      </c>
    </row>
    <row r="1516" s="14" customFormat="1">
      <c r="A1516" s="14"/>
      <c r="B1516" s="266"/>
      <c r="C1516" s="267"/>
      <c r="D1516" s="257" t="s">
        <v>260</v>
      </c>
      <c r="E1516" s="268" t="s">
        <v>1</v>
      </c>
      <c r="F1516" s="269" t="s">
        <v>1991</v>
      </c>
      <c r="G1516" s="267"/>
      <c r="H1516" s="270">
        <v>123.33</v>
      </c>
      <c r="I1516" s="271"/>
      <c r="J1516" s="267"/>
      <c r="K1516" s="267"/>
      <c r="L1516" s="272"/>
      <c r="M1516" s="273"/>
      <c r="N1516" s="274"/>
      <c r="O1516" s="274"/>
      <c r="P1516" s="274"/>
      <c r="Q1516" s="274"/>
      <c r="R1516" s="274"/>
      <c r="S1516" s="274"/>
      <c r="T1516" s="275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76" t="s">
        <v>260</v>
      </c>
      <c r="AU1516" s="276" t="s">
        <v>86</v>
      </c>
      <c r="AV1516" s="14" t="s">
        <v>86</v>
      </c>
      <c r="AW1516" s="14" t="s">
        <v>31</v>
      </c>
      <c r="AX1516" s="14" t="s">
        <v>76</v>
      </c>
      <c r="AY1516" s="276" t="s">
        <v>251</v>
      </c>
    </row>
    <row r="1517" s="13" customFormat="1">
      <c r="A1517" s="13"/>
      <c r="B1517" s="255"/>
      <c r="C1517" s="256"/>
      <c r="D1517" s="257" t="s">
        <v>260</v>
      </c>
      <c r="E1517" s="258" t="s">
        <v>1</v>
      </c>
      <c r="F1517" s="259" t="s">
        <v>1992</v>
      </c>
      <c r="G1517" s="256"/>
      <c r="H1517" s="258" t="s">
        <v>1</v>
      </c>
      <c r="I1517" s="260"/>
      <c r="J1517" s="256"/>
      <c r="K1517" s="256"/>
      <c r="L1517" s="261"/>
      <c r="M1517" s="262"/>
      <c r="N1517" s="263"/>
      <c r="O1517" s="263"/>
      <c r="P1517" s="263"/>
      <c r="Q1517" s="263"/>
      <c r="R1517" s="263"/>
      <c r="S1517" s="263"/>
      <c r="T1517" s="264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65" t="s">
        <v>260</v>
      </c>
      <c r="AU1517" s="265" t="s">
        <v>86</v>
      </c>
      <c r="AV1517" s="13" t="s">
        <v>84</v>
      </c>
      <c r="AW1517" s="13" t="s">
        <v>31</v>
      </c>
      <c r="AX1517" s="13" t="s">
        <v>76</v>
      </c>
      <c r="AY1517" s="265" t="s">
        <v>251</v>
      </c>
    </row>
    <row r="1518" s="14" customFormat="1">
      <c r="A1518" s="14"/>
      <c r="B1518" s="266"/>
      <c r="C1518" s="267"/>
      <c r="D1518" s="257" t="s">
        <v>260</v>
      </c>
      <c r="E1518" s="268" t="s">
        <v>1</v>
      </c>
      <c r="F1518" s="269" t="s">
        <v>1993</v>
      </c>
      <c r="G1518" s="267"/>
      <c r="H1518" s="270">
        <v>8.9299999999999997</v>
      </c>
      <c r="I1518" s="271"/>
      <c r="J1518" s="267"/>
      <c r="K1518" s="267"/>
      <c r="L1518" s="272"/>
      <c r="M1518" s="273"/>
      <c r="N1518" s="274"/>
      <c r="O1518" s="274"/>
      <c r="P1518" s="274"/>
      <c r="Q1518" s="274"/>
      <c r="R1518" s="274"/>
      <c r="S1518" s="274"/>
      <c r="T1518" s="275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76" t="s">
        <v>260</v>
      </c>
      <c r="AU1518" s="276" t="s">
        <v>86</v>
      </c>
      <c r="AV1518" s="14" t="s">
        <v>86</v>
      </c>
      <c r="AW1518" s="14" t="s">
        <v>31</v>
      </c>
      <c r="AX1518" s="14" t="s">
        <v>76</v>
      </c>
      <c r="AY1518" s="276" t="s">
        <v>251</v>
      </c>
    </row>
    <row r="1519" s="14" customFormat="1">
      <c r="A1519" s="14"/>
      <c r="B1519" s="266"/>
      <c r="C1519" s="267"/>
      <c r="D1519" s="257" t="s">
        <v>260</v>
      </c>
      <c r="E1519" s="268" t="s">
        <v>1</v>
      </c>
      <c r="F1519" s="269" t="s">
        <v>1994</v>
      </c>
      <c r="G1519" s="267"/>
      <c r="H1519" s="270">
        <v>0.23999999999999999</v>
      </c>
      <c r="I1519" s="271"/>
      <c r="J1519" s="267"/>
      <c r="K1519" s="267"/>
      <c r="L1519" s="272"/>
      <c r="M1519" s="273"/>
      <c r="N1519" s="274"/>
      <c r="O1519" s="274"/>
      <c r="P1519" s="274"/>
      <c r="Q1519" s="274"/>
      <c r="R1519" s="274"/>
      <c r="S1519" s="274"/>
      <c r="T1519" s="275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76" t="s">
        <v>260</v>
      </c>
      <c r="AU1519" s="276" t="s">
        <v>86</v>
      </c>
      <c r="AV1519" s="14" t="s">
        <v>86</v>
      </c>
      <c r="AW1519" s="14" t="s">
        <v>31</v>
      </c>
      <c r="AX1519" s="14" t="s">
        <v>76</v>
      </c>
      <c r="AY1519" s="276" t="s">
        <v>251</v>
      </c>
    </row>
    <row r="1520" s="15" customFormat="1">
      <c r="A1520" s="15"/>
      <c r="B1520" s="277"/>
      <c r="C1520" s="278"/>
      <c r="D1520" s="257" t="s">
        <v>260</v>
      </c>
      <c r="E1520" s="279" t="s">
        <v>1</v>
      </c>
      <c r="F1520" s="280" t="s">
        <v>264</v>
      </c>
      <c r="G1520" s="278"/>
      <c r="H1520" s="281">
        <v>287</v>
      </c>
      <c r="I1520" s="282"/>
      <c r="J1520" s="278"/>
      <c r="K1520" s="278"/>
      <c r="L1520" s="283"/>
      <c r="M1520" s="284"/>
      <c r="N1520" s="285"/>
      <c r="O1520" s="285"/>
      <c r="P1520" s="285"/>
      <c r="Q1520" s="285"/>
      <c r="R1520" s="285"/>
      <c r="S1520" s="285"/>
      <c r="T1520" s="286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T1520" s="287" t="s">
        <v>260</v>
      </c>
      <c r="AU1520" s="287" t="s">
        <v>86</v>
      </c>
      <c r="AV1520" s="15" t="s">
        <v>258</v>
      </c>
      <c r="AW1520" s="15" t="s">
        <v>31</v>
      </c>
      <c r="AX1520" s="15" t="s">
        <v>84</v>
      </c>
      <c r="AY1520" s="287" t="s">
        <v>251</v>
      </c>
    </row>
    <row r="1521" s="2" customFormat="1" ht="19.8" customHeight="1">
      <c r="A1521" s="39"/>
      <c r="B1521" s="40"/>
      <c r="C1521" s="288" t="s">
        <v>1995</v>
      </c>
      <c r="D1521" s="288" t="s">
        <v>295</v>
      </c>
      <c r="E1521" s="289" t="s">
        <v>1996</v>
      </c>
      <c r="F1521" s="290" t="s">
        <v>1997</v>
      </c>
      <c r="G1521" s="291" t="s">
        <v>149</v>
      </c>
      <c r="H1521" s="292">
        <v>469.75999999999999</v>
      </c>
      <c r="I1521" s="293"/>
      <c r="J1521" s="292">
        <f>ROUND(I1521*H1521,2)</f>
        <v>0</v>
      </c>
      <c r="K1521" s="290" t="s">
        <v>257</v>
      </c>
      <c r="L1521" s="294"/>
      <c r="M1521" s="295" t="s">
        <v>1</v>
      </c>
      <c r="N1521" s="296" t="s">
        <v>41</v>
      </c>
      <c r="O1521" s="92"/>
      <c r="P1521" s="251">
        <f>O1521*H1521</f>
        <v>0</v>
      </c>
      <c r="Q1521" s="251">
        <v>0.0027000000000000001</v>
      </c>
      <c r="R1521" s="251">
        <f>Q1521*H1521</f>
        <v>1.2683520000000002</v>
      </c>
      <c r="S1521" s="251">
        <v>0</v>
      </c>
      <c r="T1521" s="252">
        <f>S1521*H1521</f>
        <v>0</v>
      </c>
      <c r="U1521" s="39"/>
      <c r="V1521" s="39"/>
      <c r="W1521" s="39"/>
      <c r="X1521" s="39"/>
      <c r="Y1521" s="39"/>
      <c r="Z1521" s="39"/>
      <c r="AA1521" s="39"/>
      <c r="AB1521" s="39"/>
      <c r="AC1521" s="39"/>
      <c r="AD1521" s="39"/>
      <c r="AE1521" s="39"/>
      <c r="AR1521" s="253" t="s">
        <v>447</v>
      </c>
      <c r="AT1521" s="253" t="s">
        <v>295</v>
      </c>
      <c r="AU1521" s="253" t="s">
        <v>86</v>
      </c>
      <c r="AY1521" s="18" t="s">
        <v>251</v>
      </c>
      <c r="BE1521" s="254">
        <f>IF(N1521="základní",J1521,0)</f>
        <v>0</v>
      </c>
      <c r="BF1521" s="254">
        <f>IF(N1521="snížená",J1521,0)</f>
        <v>0</v>
      </c>
      <c r="BG1521" s="254">
        <f>IF(N1521="zákl. přenesená",J1521,0)</f>
        <v>0</v>
      </c>
      <c r="BH1521" s="254">
        <f>IF(N1521="sníž. přenesená",J1521,0)</f>
        <v>0</v>
      </c>
      <c r="BI1521" s="254">
        <f>IF(N1521="nulová",J1521,0)</f>
        <v>0</v>
      </c>
      <c r="BJ1521" s="18" t="s">
        <v>84</v>
      </c>
      <c r="BK1521" s="254">
        <f>ROUND(I1521*H1521,2)</f>
        <v>0</v>
      </c>
      <c r="BL1521" s="18" t="s">
        <v>344</v>
      </c>
      <c r="BM1521" s="253" t="s">
        <v>1998</v>
      </c>
    </row>
    <row r="1522" s="14" customFormat="1">
      <c r="A1522" s="14"/>
      <c r="B1522" s="266"/>
      <c r="C1522" s="267"/>
      <c r="D1522" s="257" t="s">
        <v>260</v>
      </c>
      <c r="E1522" s="268" t="s">
        <v>1</v>
      </c>
      <c r="F1522" s="269" t="s">
        <v>1999</v>
      </c>
      <c r="G1522" s="267"/>
      <c r="H1522" s="270">
        <v>469.75999999999999</v>
      </c>
      <c r="I1522" s="271"/>
      <c r="J1522" s="267"/>
      <c r="K1522" s="267"/>
      <c r="L1522" s="272"/>
      <c r="M1522" s="273"/>
      <c r="N1522" s="274"/>
      <c r="O1522" s="274"/>
      <c r="P1522" s="274"/>
      <c r="Q1522" s="274"/>
      <c r="R1522" s="274"/>
      <c r="S1522" s="274"/>
      <c r="T1522" s="275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76" t="s">
        <v>260</v>
      </c>
      <c r="AU1522" s="276" t="s">
        <v>86</v>
      </c>
      <c r="AV1522" s="14" t="s">
        <v>86</v>
      </c>
      <c r="AW1522" s="14" t="s">
        <v>31</v>
      </c>
      <c r="AX1522" s="14" t="s">
        <v>76</v>
      </c>
      <c r="AY1522" s="276" t="s">
        <v>251</v>
      </c>
    </row>
    <row r="1523" s="15" customFormat="1">
      <c r="A1523" s="15"/>
      <c r="B1523" s="277"/>
      <c r="C1523" s="278"/>
      <c r="D1523" s="257" t="s">
        <v>260</v>
      </c>
      <c r="E1523" s="279" t="s">
        <v>1</v>
      </c>
      <c r="F1523" s="280" t="s">
        <v>264</v>
      </c>
      <c r="G1523" s="278"/>
      <c r="H1523" s="281">
        <v>469.75999999999999</v>
      </c>
      <c r="I1523" s="282"/>
      <c r="J1523" s="278"/>
      <c r="K1523" s="278"/>
      <c r="L1523" s="283"/>
      <c r="M1523" s="284"/>
      <c r="N1523" s="285"/>
      <c r="O1523" s="285"/>
      <c r="P1523" s="285"/>
      <c r="Q1523" s="285"/>
      <c r="R1523" s="285"/>
      <c r="S1523" s="285"/>
      <c r="T1523" s="286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T1523" s="287" t="s">
        <v>260</v>
      </c>
      <c r="AU1523" s="287" t="s">
        <v>86</v>
      </c>
      <c r="AV1523" s="15" t="s">
        <v>258</v>
      </c>
      <c r="AW1523" s="15" t="s">
        <v>31</v>
      </c>
      <c r="AX1523" s="15" t="s">
        <v>84</v>
      </c>
      <c r="AY1523" s="287" t="s">
        <v>251</v>
      </c>
    </row>
    <row r="1524" s="2" customFormat="1" ht="14.4" customHeight="1">
      <c r="A1524" s="39"/>
      <c r="B1524" s="40"/>
      <c r="C1524" s="243" t="s">
        <v>2000</v>
      </c>
      <c r="D1524" s="243" t="s">
        <v>253</v>
      </c>
      <c r="E1524" s="244" t="s">
        <v>2001</v>
      </c>
      <c r="F1524" s="245" t="s">
        <v>2002</v>
      </c>
      <c r="G1524" s="246" t="s">
        <v>277</v>
      </c>
      <c r="H1524" s="247">
        <v>1.74</v>
      </c>
      <c r="I1524" s="248"/>
      <c r="J1524" s="247">
        <f>ROUND(I1524*H1524,2)</f>
        <v>0</v>
      </c>
      <c r="K1524" s="245" t="s">
        <v>257</v>
      </c>
      <c r="L1524" s="45"/>
      <c r="M1524" s="249" t="s">
        <v>1</v>
      </c>
      <c r="N1524" s="250" t="s">
        <v>41</v>
      </c>
      <c r="O1524" s="92"/>
      <c r="P1524" s="251">
        <f>O1524*H1524</f>
        <v>0</v>
      </c>
      <c r="Q1524" s="251">
        <v>0</v>
      </c>
      <c r="R1524" s="251">
        <f>Q1524*H1524</f>
        <v>0</v>
      </c>
      <c r="S1524" s="251">
        <v>0</v>
      </c>
      <c r="T1524" s="252">
        <f>S1524*H1524</f>
        <v>0</v>
      </c>
      <c r="U1524" s="39"/>
      <c r="V1524" s="39"/>
      <c r="W1524" s="39"/>
      <c r="X1524" s="39"/>
      <c r="Y1524" s="39"/>
      <c r="Z1524" s="39"/>
      <c r="AA1524" s="39"/>
      <c r="AB1524" s="39"/>
      <c r="AC1524" s="39"/>
      <c r="AD1524" s="39"/>
      <c r="AE1524" s="39"/>
      <c r="AR1524" s="253" t="s">
        <v>344</v>
      </c>
      <c r="AT1524" s="253" t="s">
        <v>253</v>
      </c>
      <c r="AU1524" s="253" t="s">
        <v>86</v>
      </c>
      <c r="AY1524" s="18" t="s">
        <v>251</v>
      </c>
      <c r="BE1524" s="254">
        <f>IF(N1524="základní",J1524,0)</f>
        <v>0</v>
      </c>
      <c r="BF1524" s="254">
        <f>IF(N1524="snížená",J1524,0)</f>
        <v>0</v>
      </c>
      <c r="BG1524" s="254">
        <f>IF(N1524="zákl. přenesená",J1524,0)</f>
        <v>0</v>
      </c>
      <c r="BH1524" s="254">
        <f>IF(N1524="sníž. přenesená",J1524,0)</f>
        <v>0</v>
      </c>
      <c r="BI1524" s="254">
        <f>IF(N1524="nulová",J1524,0)</f>
        <v>0</v>
      </c>
      <c r="BJ1524" s="18" t="s">
        <v>84</v>
      </c>
      <c r="BK1524" s="254">
        <f>ROUND(I1524*H1524,2)</f>
        <v>0</v>
      </c>
      <c r="BL1524" s="18" t="s">
        <v>344</v>
      </c>
      <c r="BM1524" s="253" t="s">
        <v>2003</v>
      </c>
    </row>
    <row r="1525" s="12" customFormat="1" ht="22.8" customHeight="1">
      <c r="A1525" s="12"/>
      <c r="B1525" s="227"/>
      <c r="C1525" s="228"/>
      <c r="D1525" s="229" t="s">
        <v>75</v>
      </c>
      <c r="E1525" s="241" t="s">
        <v>2004</v>
      </c>
      <c r="F1525" s="241" t="s">
        <v>2005</v>
      </c>
      <c r="G1525" s="228"/>
      <c r="H1525" s="228"/>
      <c r="I1525" s="231"/>
      <c r="J1525" s="242">
        <f>BK1525</f>
        <v>0</v>
      </c>
      <c r="K1525" s="228"/>
      <c r="L1525" s="233"/>
      <c r="M1525" s="234"/>
      <c r="N1525" s="235"/>
      <c r="O1525" s="235"/>
      <c r="P1525" s="236">
        <f>SUM(P1526:P1561)</f>
        <v>0</v>
      </c>
      <c r="Q1525" s="235"/>
      <c r="R1525" s="236">
        <f>SUM(R1526:R1561)</f>
        <v>0.44002099999999994</v>
      </c>
      <c r="S1525" s="235"/>
      <c r="T1525" s="237">
        <f>SUM(T1526:T1561)</f>
        <v>0</v>
      </c>
      <c r="U1525" s="12"/>
      <c r="V1525" s="12"/>
      <c r="W1525" s="12"/>
      <c r="X1525" s="12"/>
      <c r="Y1525" s="12"/>
      <c r="Z1525" s="12"/>
      <c r="AA1525" s="12"/>
      <c r="AB1525" s="12"/>
      <c r="AC1525" s="12"/>
      <c r="AD1525" s="12"/>
      <c r="AE1525" s="12"/>
      <c r="AR1525" s="238" t="s">
        <v>86</v>
      </c>
      <c r="AT1525" s="239" t="s">
        <v>75</v>
      </c>
      <c r="AU1525" s="239" t="s">
        <v>84</v>
      </c>
      <c r="AY1525" s="238" t="s">
        <v>251</v>
      </c>
      <c r="BK1525" s="240">
        <f>SUM(BK1526:BK1561)</f>
        <v>0</v>
      </c>
    </row>
    <row r="1526" s="2" customFormat="1" ht="14.4" customHeight="1">
      <c r="A1526" s="39"/>
      <c r="B1526" s="40"/>
      <c r="C1526" s="243" t="s">
        <v>2006</v>
      </c>
      <c r="D1526" s="243" t="s">
        <v>253</v>
      </c>
      <c r="E1526" s="244" t="s">
        <v>2007</v>
      </c>
      <c r="F1526" s="245" t="s">
        <v>2008</v>
      </c>
      <c r="G1526" s="246" t="s">
        <v>149</v>
      </c>
      <c r="H1526" s="247">
        <v>118.79000000000001</v>
      </c>
      <c r="I1526" s="248"/>
      <c r="J1526" s="247">
        <f>ROUND(I1526*H1526,2)</f>
        <v>0</v>
      </c>
      <c r="K1526" s="245" t="s">
        <v>257</v>
      </c>
      <c r="L1526" s="45"/>
      <c r="M1526" s="249" t="s">
        <v>1</v>
      </c>
      <c r="N1526" s="250" t="s">
        <v>41</v>
      </c>
      <c r="O1526" s="92"/>
      <c r="P1526" s="251">
        <f>O1526*H1526</f>
        <v>0</v>
      </c>
      <c r="Q1526" s="251">
        <v>0</v>
      </c>
      <c r="R1526" s="251">
        <f>Q1526*H1526</f>
        <v>0</v>
      </c>
      <c r="S1526" s="251">
        <v>0</v>
      </c>
      <c r="T1526" s="252">
        <f>S1526*H1526</f>
        <v>0</v>
      </c>
      <c r="U1526" s="39"/>
      <c r="V1526" s="39"/>
      <c r="W1526" s="39"/>
      <c r="X1526" s="39"/>
      <c r="Y1526" s="39"/>
      <c r="Z1526" s="39"/>
      <c r="AA1526" s="39"/>
      <c r="AB1526" s="39"/>
      <c r="AC1526" s="39"/>
      <c r="AD1526" s="39"/>
      <c r="AE1526" s="39"/>
      <c r="AR1526" s="253" t="s">
        <v>344</v>
      </c>
      <c r="AT1526" s="253" t="s">
        <v>253</v>
      </c>
      <c r="AU1526" s="253" t="s">
        <v>86</v>
      </c>
      <c r="AY1526" s="18" t="s">
        <v>251</v>
      </c>
      <c r="BE1526" s="254">
        <f>IF(N1526="základní",J1526,0)</f>
        <v>0</v>
      </c>
      <c r="BF1526" s="254">
        <f>IF(N1526="snížená",J1526,0)</f>
        <v>0</v>
      </c>
      <c r="BG1526" s="254">
        <f>IF(N1526="zákl. přenesená",J1526,0)</f>
        <v>0</v>
      </c>
      <c r="BH1526" s="254">
        <f>IF(N1526="sníž. přenesená",J1526,0)</f>
        <v>0</v>
      </c>
      <c r="BI1526" s="254">
        <f>IF(N1526="nulová",J1526,0)</f>
        <v>0</v>
      </c>
      <c r="BJ1526" s="18" t="s">
        <v>84</v>
      </c>
      <c r="BK1526" s="254">
        <f>ROUND(I1526*H1526,2)</f>
        <v>0</v>
      </c>
      <c r="BL1526" s="18" t="s">
        <v>344</v>
      </c>
      <c r="BM1526" s="253" t="s">
        <v>2009</v>
      </c>
    </row>
    <row r="1527" s="13" customFormat="1">
      <c r="A1527" s="13"/>
      <c r="B1527" s="255"/>
      <c r="C1527" s="256"/>
      <c r="D1527" s="257" t="s">
        <v>260</v>
      </c>
      <c r="E1527" s="258" t="s">
        <v>1</v>
      </c>
      <c r="F1527" s="259" t="s">
        <v>2010</v>
      </c>
      <c r="G1527" s="256"/>
      <c r="H1527" s="258" t="s">
        <v>1</v>
      </c>
      <c r="I1527" s="260"/>
      <c r="J1527" s="256"/>
      <c r="K1527" s="256"/>
      <c r="L1527" s="261"/>
      <c r="M1527" s="262"/>
      <c r="N1527" s="263"/>
      <c r="O1527" s="263"/>
      <c r="P1527" s="263"/>
      <c r="Q1527" s="263"/>
      <c r="R1527" s="263"/>
      <c r="S1527" s="263"/>
      <c r="T1527" s="264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65" t="s">
        <v>260</v>
      </c>
      <c r="AU1527" s="265" t="s">
        <v>86</v>
      </c>
      <c r="AV1527" s="13" t="s">
        <v>84</v>
      </c>
      <c r="AW1527" s="13" t="s">
        <v>31</v>
      </c>
      <c r="AX1527" s="13" t="s">
        <v>76</v>
      </c>
      <c r="AY1527" s="265" t="s">
        <v>251</v>
      </c>
    </row>
    <row r="1528" s="14" customFormat="1">
      <c r="A1528" s="14"/>
      <c r="B1528" s="266"/>
      <c r="C1528" s="267"/>
      <c r="D1528" s="257" t="s">
        <v>260</v>
      </c>
      <c r="E1528" s="268" t="s">
        <v>1</v>
      </c>
      <c r="F1528" s="269" t="s">
        <v>2011</v>
      </c>
      <c r="G1528" s="267"/>
      <c r="H1528" s="270">
        <v>107.37000000000001</v>
      </c>
      <c r="I1528" s="271"/>
      <c r="J1528" s="267"/>
      <c r="K1528" s="267"/>
      <c r="L1528" s="272"/>
      <c r="M1528" s="273"/>
      <c r="N1528" s="274"/>
      <c r="O1528" s="274"/>
      <c r="P1528" s="274"/>
      <c r="Q1528" s="274"/>
      <c r="R1528" s="274"/>
      <c r="S1528" s="274"/>
      <c r="T1528" s="275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76" t="s">
        <v>260</v>
      </c>
      <c r="AU1528" s="276" t="s">
        <v>86</v>
      </c>
      <c r="AV1528" s="14" t="s">
        <v>86</v>
      </c>
      <c r="AW1528" s="14" t="s">
        <v>31</v>
      </c>
      <c r="AX1528" s="14" t="s">
        <v>76</v>
      </c>
      <c r="AY1528" s="276" t="s">
        <v>251</v>
      </c>
    </row>
    <row r="1529" s="14" customFormat="1">
      <c r="A1529" s="14"/>
      <c r="B1529" s="266"/>
      <c r="C1529" s="267"/>
      <c r="D1529" s="257" t="s">
        <v>260</v>
      </c>
      <c r="E1529" s="268" t="s">
        <v>1</v>
      </c>
      <c r="F1529" s="269" t="s">
        <v>2012</v>
      </c>
      <c r="G1529" s="267"/>
      <c r="H1529" s="270">
        <v>0.63</v>
      </c>
      <c r="I1529" s="271"/>
      <c r="J1529" s="267"/>
      <c r="K1529" s="267"/>
      <c r="L1529" s="272"/>
      <c r="M1529" s="273"/>
      <c r="N1529" s="274"/>
      <c r="O1529" s="274"/>
      <c r="P1529" s="274"/>
      <c r="Q1529" s="274"/>
      <c r="R1529" s="274"/>
      <c r="S1529" s="274"/>
      <c r="T1529" s="275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76" t="s">
        <v>260</v>
      </c>
      <c r="AU1529" s="276" t="s">
        <v>86</v>
      </c>
      <c r="AV1529" s="14" t="s">
        <v>86</v>
      </c>
      <c r="AW1529" s="14" t="s">
        <v>31</v>
      </c>
      <c r="AX1529" s="14" t="s">
        <v>76</v>
      </c>
      <c r="AY1529" s="276" t="s">
        <v>251</v>
      </c>
    </row>
    <row r="1530" s="14" customFormat="1">
      <c r="A1530" s="14"/>
      <c r="B1530" s="266"/>
      <c r="C1530" s="267"/>
      <c r="D1530" s="257" t="s">
        <v>260</v>
      </c>
      <c r="E1530" s="268" t="s">
        <v>1</v>
      </c>
      <c r="F1530" s="269" t="s">
        <v>649</v>
      </c>
      <c r="G1530" s="267"/>
      <c r="H1530" s="270">
        <v>10.789999999999999</v>
      </c>
      <c r="I1530" s="271"/>
      <c r="J1530" s="267"/>
      <c r="K1530" s="267"/>
      <c r="L1530" s="272"/>
      <c r="M1530" s="273"/>
      <c r="N1530" s="274"/>
      <c r="O1530" s="274"/>
      <c r="P1530" s="274"/>
      <c r="Q1530" s="274"/>
      <c r="R1530" s="274"/>
      <c r="S1530" s="274"/>
      <c r="T1530" s="275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76" t="s">
        <v>260</v>
      </c>
      <c r="AU1530" s="276" t="s">
        <v>86</v>
      </c>
      <c r="AV1530" s="14" t="s">
        <v>86</v>
      </c>
      <c r="AW1530" s="14" t="s">
        <v>31</v>
      </c>
      <c r="AX1530" s="14" t="s">
        <v>76</v>
      </c>
      <c r="AY1530" s="276" t="s">
        <v>251</v>
      </c>
    </row>
    <row r="1531" s="15" customFormat="1">
      <c r="A1531" s="15"/>
      <c r="B1531" s="277"/>
      <c r="C1531" s="278"/>
      <c r="D1531" s="257" t="s">
        <v>260</v>
      </c>
      <c r="E1531" s="279" t="s">
        <v>1</v>
      </c>
      <c r="F1531" s="280" t="s">
        <v>264</v>
      </c>
      <c r="G1531" s="278"/>
      <c r="H1531" s="281">
        <v>118.79000000000001</v>
      </c>
      <c r="I1531" s="282"/>
      <c r="J1531" s="278"/>
      <c r="K1531" s="278"/>
      <c r="L1531" s="283"/>
      <c r="M1531" s="284"/>
      <c r="N1531" s="285"/>
      <c r="O1531" s="285"/>
      <c r="P1531" s="285"/>
      <c r="Q1531" s="285"/>
      <c r="R1531" s="285"/>
      <c r="S1531" s="285"/>
      <c r="T1531" s="286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T1531" s="287" t="s">
        <v>260</v>
      </c>
      <c r="AU1531" s="287" t="s">
        <v>86</v>
      </c>
      <c r="AV1531" s="15" t="s">
        <v>258</v>
      </c>
      <c r="AW1531" s="15" t="s">
        <v>31</v>
      </c>
      <c r="AX1531" s="15" t="s">
        <v>84</v>
      </c>
      <c r="AY1531" s="287" t="s">
        <v>251</v>
      </c>
    </row>
    <row r="1532" s="2" customFormat="1" ht="14.4" customHeight="1">
      <c r="A1532" s="39"/>
      <c r="B1532" s="40"/>
      <c r="C1532" s="243" t="s">
        <v>2013</v>
      </c>
      <c r="D1532" s="243" t="s">
        <v>253</v>
      </c>
      <c r="E1532" s="244" t="s">
        <v>2014</v>
      </c>
      <c r="F1532" s="245" t="s">
        <v>2015</v>
      </c>
      <c r="G1532" s="246" t="s">
        <v>406</v>
      </c>
      <c r="H1532" s="247">
        <v>6.7999999999999998</v>
      </c>
      <c r="I1532" s="248"/>
      <c r="J1532" s="247">
        <f>ROUND(I1532*H1532,2)</f>
        <v>0</v>
      </c>
      <c r="K1532" s="245" t="s">
        <v>257</v>
      </c>
      <c r="L1532" s="45"/>
      <c r="M1532" s="249" t="s">
        <v>1</v>
      </c>
      <c r="N1532" s="250" t="s">
        <v>41</v>
      </c>
      <c r="O1532" s="92"/>
      <c r="P1532" s="251">
        <f>O1532*H1532</f>
        <v>0</v>
      </c>
      <c r="Q1532" s="251">
        <v>2.0000000000000002E-05</v>
      </c>
      <c r="R1532" s="251">
        <f>Q1532*H1532</f>
        <v>0.000136</v>
      </c>
      <c r="S1532" s="251">
        <v>0</v>
      </c>
      <c r="T1532" s="252">
        <f>S1532*H1532</f>
        <v>0</v>
      </c>
      <c r="U1532" s="39"/>
      <c r="V1532" s="39"/>
      <c r="W1532" s="39"/>
      <c r="X1532" s="39"/>
      <c r="Y1532" s="39"/>
      <c r="Z1532" s="39"/>
      <c r="AA1532" s="39"/>
      <c r="AB1532" s="39"/>
      <c r="AC1532" s="39"/>
      <c r="AD1532" s="39"/>
      <c r="AE1532" s="39"/>
      <c r="AR1532" s="253" t="s">
        <v>344</v>
      </c>
      <c r="AT1532" s="253" t="s">
        <v>253</v>
      </c>
      <c r="AU1532" s="253" t="s">
        <v>86</v>
      </c>
      <c r="AY1532" s="18" t="s">
        <v>251</v>
      </c>
      <c r="BE1532" s="254">
        <f>IF(N1532="základní",J1532,0)</f>
        <v>0</v>
      </c>
      <c r="BF1532" s="254">
        <f>IF(N1532="snížená",J1532,0)</f>
        <v>0</v>
      </c>
      <c r="BG1532" s="254">
        <f>IF(N1532="zákl. přenesená",J1532,0)</f>
        <v>0</v>
      </c>
      <c r="BH1532" s="254">
        <f>IF(N1532="sníž. přenesená",J1532,0)</f>
        <v>0</v>
      </c>
      <c r="BI1532" s="254">
        <f>IF(N1532="nulová",J1532,0)</f>
        <v>0</v>
      </c>
      <c r="BJ1532" s="18" t="s">
        <v>84</v>
      </c>
      <c r="BK1532" s="254">
        <f>ROUND(I1532*H1532,2)</f>
        <v>0</v>
      </c>
      <c r="BL1532" s="18" t="s">
        <v>344</v>
      </c>
      <c r="BM1532" s="253" t="s">
        <v>2016</v>
      </c>
    </row>
    <row r="1533" s="13" customFormat="1">
      <c r="A1533" s="13"/>
      <c r="B1533" s="255"/>
      <c r="C1533" s="256"/>
      <c r="D1533" s="257" t="s">
        <v>260</v>
      </c>
      <c r="E1533" s="258" t="s">
        <v>1</v>
      </c>
      <c r="F1533" s="259" t="s">
        <v>2017</v>
      </c>
      <c r="G1533" s="256"/>
      <c r="H1533" s="258" t="s">
        <v>1</v>
      </c>
      <c r="I1533" s="260"/>
      <c r="J1533" s="256"/>
      <c r="K1533" s="256"/>
      <c r="L1533" s="261"/>
      <c r="M1533" s="262"/>
      <c r="N1533" s="263"/>
      <c r="O1533" s="263"/>
      <c r="P1533" s="263"/>
      <c r="Q1533" s="263"/>
      <c r="R1533" s="263"/>
      <c r="S1533" s="263"/>
      <c r="T1533" s="264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65" t="s">
        <v>260</v>
      </c>
      <c r="AU1533" s="265" t="s">
        <v>86</v>
      </c>
      <c r="AV1533" s="13" t="s">
        <v>84</v>
      </c>
      <c r="AW1533" s="13" t="s">
        <v>31</v>
      </c>
      <c r="AX1533" s="13" t="s">
        <v>76</v>
      </c>
      <c r="AY1533" s="265" t="s">
        <v>251</v>
      </c>
    </row>
    <row r="1534" s="14" customFormat="1">
      <c r="A1534" s="14"/>
      <c r="B1534" s="266"/>
      <c r="C1534" s="267"/>
      <c r="D1534" s="257" t="s">
        <v>260</v>
      </c>
      <c r="E1534" s="268" t="s">
        <v>1</v>
      </c>
      <c r="F1534" s="269" t="s">
        <v>2018</v>
      </c>
      <c r="G1534" s="267"/>
      <c r="H1534" s="270">
        <v>6.7999999999999998</v>
      </c>
      <c r="I1534" s="271"/>
      <c r="J1534" s="267"/>
      <c r="K1534" s="267"/>
      <c r="L1534" s="272"/>
      <c r="M1534" s="273"/>
      <c r="N1534" s="274"/>
      <c r="O1534" s="274"/>
      <c r="P1534" s="274"/>
      <c r="Q1534" s="274"/>
      <c r="R1534" s="274"/>
      <c r="S1534" s="274"/>
      <c r="T1534" s="275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76" t="s">
        <v>260</v>
      </c>
      <c r="AU1534" s="276" t="s">
        <v>86</v>
      </c>
      <c r="AV1534" s="14" t="s">
        <v>86</v>
      </c>
      <c r="AW1534" s="14" t="s">
        <v>31</v>
      </c>
      <c r="AX1534" s="14" t="s">
        <v>76</v>
      </c>
      <c r="AY1534" s="276" t="s">
        <v>251</v>
      </c>
    </row>
    <row r="1535" s="15" customFormat="1">
      <c r="A1535" s="15"/>
      <c r="B1535" s="277"/>
      <c r="C1535" s="278"/>
      <c r="D1535" s="257" t="s">
        <v>260</v>
      </c>
      <c r="E1535" s="279" t="s">
        <v>1</v>
      </c>
      <c r="F1535" s="280" t="s">
        <v>264</v>
      </c>
      <c r="G1535" s="278"/>
      <c r="H1535" s="281">
        <v>6.7999999999999998</v>
      </c>
      <c r="I1535" s="282"/>
      <c r="J1535" s="278"/>
      <c r="K1535" s="278"/>
      <c r="L1535" s="283"/>
      <c r="M1535" s="284"/>
      <c r="N1535" s="285"/>
      <c r="O1535" s="285"/>
      <c r="P1535" s="285"/>
      <c r="Q1535" s="285"/>
      <c r="R1535" s="285"/>
      <c r="S1535" s="285"/>
      <c r="T1535" s="286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T1535" s="287" t="s">
        <v>260</v>
      </c>
      <c r="AU1535" s="287" t="s">
        <v>86</v>
      </c>
      <c r="AV1535" s="15" t="s">
        <v>258</v>
      </c>
      <c r="AW1535" s="15" t="s">
        <v>31</v>
      </c>
      <c r="AX1535" s="15" t="s">
        <v>84</v>
      </c>
      <c r="AY1535" s="287" t="s">
        <v>251</v>
      </c>
    </row>
    <row r="1536" s="2" customFormat="1" ht="14.4" customHeight="1">
      <c r="A1536" s="39"/>
      <c r="B1536" s="40"/>
      <c r="C1536" s="243" t="s">
        <v>2019</v>
      </c>
      <c r="D1536" s="243" t="s">
        <v>253</v>
      </c>
      <c r="E1536" s="244" t="s">
        <v>2020</v>
      </c>
      <c r="F1536" s="245" t="s">
        <v>2021</v>
      </c>
      <c r="G1536" s="246" t="s">
        <v>149</v>
      </c>
      <c r="H1536" s="247">
        <v>61.200000000000003</v>
      </c>
      <c r="I1536" s="248"/>
      <c r="J1536" s="247">
        <f>ROUND(I1536*H1536,2)</f>
        <v>0</v>
      </c>
      <c r="K1536" s="245" t="s">
        <v>257</v>
      </c>
      <c r="L1536" s="45"/>
      <c r="M1536" s="249" t="s">
        <v>1</v>
      </c>
      <c r="N1536" s="250" t="s">
        <v>41</v>
      </c>
      <c r="O1536" s="92"/>
      <c r="P1536" s="251">
        <f>O1536*H1536</f>
        <v>0</v>
      </c>
      <c r="Q1536" s="251">
        <v>4.0000000000000003E-05</v>
      </c>
      <c r="R1536" s="251">
        <f>Q1536*H1536</f>
        <v>0.0024480000000000005</v>
      </c>
      <c r="S1536" s="251">
        <v>0</v>
      </c>
      <c r="T1536" s="252">
        <f>S1536*H1536</f>
        <v>0</v>
      </c>
      <c r="U1536" s="39"/>
      <c r="V1536" s="39"/>
      <c r="W1536" s="39"/>
      <c r="X1536" s="39"/>
      <c r="Y1536" s="39"/>
      <c r="Z1536" s="39"/>
      <c r="AA1536" s="39"/>
      <c r="AB1536" s="39"/>
      <c r="AC1536" s="39"/>
      <c r="AD1536" s="39"/>
      <c r="AE1536" s="39"/>
      <c r="AR1536" s="253" t="s">
        <v>344</v>
      </c>
      <c r="AT1536" s="253" t="s">
        <v>253</v>
      </c>
      <c r="AU1536" s="253" t="s">
        <v>86</v>
      </c>
      <c r="AY1536" s="18" t="s">
        <v>251</v>
      </c>
      <c r="BE1536" s="254">
        <f>IF(N1536="základní",J1536,0)</f>
        <v>0</v>
      </c>
      <c r="BF1536" s="254">
        <f>IF(N1536="snížená",J1536,0)</f>
        <v>0</v>
      </c>
      <c r="BG1536" s="254">
        <f>IF(N1536="zákl. přenesená",J1536,0)</f>
        <v>0</v>
      </c>
      <c r="BH1536" s="254">
        <f>IF(N1536="sníž. přenesená",J1536,0)</f>
        <v>0</v>
      </c>
      <c r="BI1536" s="254">
        <f>IF(N1536="nulová",J1536,0)</f>
        <v>0</v>
      </c>
      <c r="BJ1536" s="18" t="s">
        <v>84</v>
      </c>
      <c r="BK1536" s="254">
        <f>ROUND(I1536*H1536,2)</f>
        <v>0</v>
      </c>
      <c r="BL1536" s="18" t="s">
        <v>344</v>
      </c>
      <c r="BM1536" s="253" t="s">
        <v>2022</v>
      </c>
    </row>
    <row r="1537" s="13" customFormat="1">
      <c r="A1537" s="13"/>
      <c r="B1537" s="255"/>
      <c r="C1537" s="256"/>
      <c r="D1537" s="257" t="s">
        <v>260</v>
      </c>
      <c r="E1537" s="258" t="s">
        <v>1</v>
      </c>
      <c r="F1537" s="259" t="s">
        <v>2023</v>
      </c>
      <c r="G1537" s="256"/>
      <c r="H1537" s="258" t="s">
        <v>1</v>
      </c>
      <c r="I1537" s="260"/>
      <c r="J1537" s="256"/>
      <c r="K1537" s="256"/>
      <c r="L1537" s="261"/>
      <c r="M1537" s="262"/>
      <c r="N1537" s="263"/>
      <c r="O1537" s="263"/>
      <c r="P1537" s="263"/>
      <c r="Q1537" s="263"/>
      <c r="R1537" s="263"/>
      <c r="S1537" s="263"/>
      <c r="T1537" s="264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65" t="s">
        <v>260</v>
      </c>
      <c r="AU1537" s="265" t="s">
        <v>86</v>
      </c>
      <c r="AV1537" s="13" t="s">
        <v>84</v>
      </c>
      <c r="AW1537" s="13" t="s">
        <v>31</v>
      </c>
      <c r="AX1537" s="13" t="s">
        <v>76</v>
      </c>
      <c r="AY1537" s="265" t="s">
        <v>251</v>
      </c>
    </row>
    <row r="1538" s="14" customFormat="1">
      <c r="A1538" s="14"/>
      <c r="B1538" s="266"/>
      <c r="C1538" s="267"/>
      <c r="D1538" s="257" t="s">
        <v>260</v>
      </c>
      <c r="E1538" s="268" t="s">
        <v>1</v>
      </c>
      <c r="F1538" s="269" t="s">
        <v>2024</v>
      </c>
      <c r="G1538" s="267"/>
      <c r="H1538" s="270">
        <v>61.200000000000003</v>
      </c>
      <c r="I1538" s="271"/>
      <c r="J1538" s="267"/>
      <c r="K1538" s="267"/>
      <c r="L1538" s="272"/>
      <c r="M1538" s="273"/>
      <c r="N1538" s="274"/>
      <c r="O1538" s="274"/>
      <c r="P1538" s="274"/>
      <c r="Q1538" s="274"/>
      <c r="R1538" s="274"/>
      <c r="S1538" s="274"/>
      <c r="T1538" s="275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76" t="s">
        <v>260</v>
      </c>
      <c r="AU1538" s="276" t="s">
        <v>86</v>
      </c>
      <c r="AV1538" s="14" t="s">
        <v>86</v>
      </c>
      <c r="AW1538" s="14" t="s">
        <v>31</v>
      </c>
      <c r="AX1538" s="14" t="s">
        <v>76</v>
      </c>
      <c r="AY1538" s="276" t="s">
        <v>251</v>
      </c>
    </row>
    <row r="1539" s="15" customFormat="1">
      <c r="A1539" s="15"/>
      <c r="B1539" s="277"/>
      <c r="C1539" s="278"/>
      <c r="D1539" s="257" t="s">
        <v>260</v>
      </c>
      <c r="E1539" s="279" t="s">
        <v>1</v>
      </c>
      <c r="F1539" s="280" t="s">
        <v>264</v>
      </c>
      <c r="G1539" s="278"/>
      <c r="H1539" s="281">
        <v>61.200000000000003</v>
      </c>
      <c r="I1539" s="282"/>
      <c r="J1539" s="278"/>
      <c r="K1539" s="278"/>
      <c r="L1539" s="283"/>
      <c r="M1539" s="284"/>
      <c r="N1539" s="285"/>
      <c r="O1539" s="285"/>
      <c r="P1539" s="285"/>
      <c r="Q1539" s="285"/>
      <c r="R1539" s="285"/>
      <c r="S1539" s="285"/>
      <c r="T1539" s="286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T1539" s="287" t="s">
        <v>260</v>
      </c>
      <c r="AU1539" s="287" t="s">
        <v>86</v>
      </c>
      <c r="AV1539" s="15" t="s">
        <v>258</v>
      </c>
      <c r="AW1539" s="15" t="s">
        <v>31</v>
      </c>
      <c r="AX1539" s="15" t="s">
        <v>84</v>
      </c>
      <c r="AY1539" s="287" t="s">
        <v>251</v>
      </c>
    </row>
    <row r="1540" s="2" customFormat="1" ht="14.4" customHeight="1">
      <c r="A1540" s="39"/>
      <c r="B1540" s="40"/>
      <c r="C1540" s="243" t="s">
        <v>2025</v>
      </c>
      <c r="D1540" s="243" t="s">
        <v>253</v>
      </c>
      <c r="E1540" s="244" t="s">
        <v>2026</v>
      </c>
      <c r="F1540" s="245" t="s">
        <v>2027</v>
      </c>
      <c r="G1540" s="246" t="s">
        <v>149</v>
      </c>
      <c r="H1540" s="247">
        <v>50.789999999999999</v>
      </c>
      <c r="I1540" s="248"/>
      <c r="J1540" s="247">
        <f>ROUND(I1540*H1540,2)</f>
        <v>0</v>
      </c>
      <c r="K1540" s="245" t="s">
        <v>257</v>
      </c>
      <c r="L1540" s="45"/>
      <c r="M1540" s="249" t="s">
        <v>1</v>
      </c>
      <c r="N1540" s="250" t="s">
        <v>41</v>
      </c>
      <c r="O1540" s="92"/>
      <c r="P1540" s="251">
        <f>O1540*H1540</f>
        <v>0</v>
      </c>
      <c r="Q1540" s="251">
        <v>0.00029999999999999997</v>
      </c>
      <c r="R1540" s="251">
        <f>Q1540*H1540</f>
        <v>0.015236999999999999</v>
      </c>
      <c r="S1540" s="251">
        <v>0</v>
      </c>
      <c r="T1540" s="252">
        <f>S1540*H1540</f>
        <v>0</v>
      </c>
      <c r="U1540" s="39"/>
      <c r="V1540" s="39"/>
      <c r="W1540" s="39"/>
      <c r="X1540" s="39"/>
      <c r="Y1540" s="39"/>
      <c r="Z1540" s="39"/>
      <c r="AA1540" s="39"/>
      <c r="AB1540" s="39"/>
      <c r="AC1540" s="39"/>
      <c r="AD1540" s="39"/>
      <c r="AE1540" s="39"/>
      <c r="AR1540" s="253" t="s">
        <v>344</v>
      </c>
      <c r="AT1540" s="253" t="s">
        <v>253</v>
      </c>
      <c r="AU1540" s="253" t="s">
        <v>86</v>
      </c>
      <c r="AY1540" s="18" t="s">
        <v>251</v>
      </c>
      <c r="BE1540" s="254">
        <f>IF(N1540="základní",J1540,0)</f>
        <v>0</v>
      </c>
      <c r="BF1540" s="254">
        <f>IF(N1540="snížená",J1540,0)</f>
        <v>0</v>
      </c>
      <c r="BG1540" s="254">
        <f>IF(N1540="zákl. přenesená",J1540,0)</f>
        <v>0</v>
      </c>
      <c r="BH1540" s="254">
        <f>IF(N1540="sníž. přenesená",J1540,0)</f>
        <v>0</v>
      </c>
      <c r="BI1540" s="254">
        <f>IF(N1540="nulová",J1540,0)</f>
        <v>0</v>
      </c>
      <c r="BJ1540" s="18" t="s">
        <v>84</v>
      </c>
      <c r="BK1540" s="254">
        <f>ROUND(I1540*H1540,2)</f>
        <v>0</v>
      </c>
      <c r="BL1540" s="18" t="s">
        <v>344</v>
      </c>
      <c r="BM1540" s="253" t="s">
        <v>2028</v>
      </c>
    </row>
    <row r="1541" s="13" customFormat="1">
      <c r="A1541" s="13"/>
      <c r="B1541" s="255"/>
      <c r="C1541" s="256"/>
      <c r="D1541" s="257" t="s">
        <v>260</v>
      </c>
      <c r="E1541" s="258" t="s">
        <v>1</v>
      </c>
      <c r="F1541" s="259" t="s">
        <v>1977</v>
      </c>
      <c r="G1541" s="256"/>
      <c r="H1541" s="258" t="s">
        <v>1</v>
      </c>
      <c r="I1541" s="260"/>
      <c r="J1541" s="256"/>
      <c r="K1541" s="256"/>
      <c r="L1541" s="261"/>
      <c r="M1541" s="262"/>
      <c r="N1541" s="263"/>
      <c r="O1541" s="263"/>
      <c r="P1541" s="263"/>
      <c r="Q1541" s="263"/>
      <c r="R1541" s="263"/>
      <c r="S1541" s="263"/>
      <c r="T1541" s="264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65" t="s">
        <v>260</v>
      </c>
      <c r="AU1541" s="265" t="s">
        <v>86</v>
      </c>
      <c r="AV1541" s="13" t="s">
        <v>84</v>
      </c>
      <c r="AW1541" s="13" t="s">
        <v>31</v>
      </c>
      <c r="AX1541" s="13" t="s">
        <v>76</v>
      </c>
      <c r="AY1541" s="265" t="s">
        <v>251</v>
      </c>
    </row>
    <row r="1542" s="14" customFormat="1">
      <c r="A1542" s="14"/>
      <c r="B1542" s="266"/>
      <c r="C1542" s="267"/>
      <c r="D1542" s="257" t="s">
        <v>260</v>
      </c>
      <c r="E1542" s="268" t="s">
        <v>1</v>
      </c>
      <c r="F1542" s="269" t="s">
        <v>655</v>
      </c>
      <c r="G1542" s="267"/>
      <c r="H1542" s="270">
        <v>39.740000000000002</v>
      </c>
      <c r="I1542" s="271"/>
      <c r="J1542" s="267"/>
      <c r="K1542" s="267"/>
      <c r="L1542" s="272"/>
      <c r="M1542" s="273"/>
      <c r="N1542" s="274"/>
      <c r="O1542" s="274"/>
      <c r="P1542" s="274"/>
      <c r="Q1542" s="274"/>
      <c r="R1542" s="274"/>
      <c r="S1542" s="274"/>
      <c r="T1542" s="275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76" t="s">
        <v>260</v>
      </c>
      <c r="AU1542" s="276" t="s">
        <v>86</v>
      </c>
      <c r="AV1542" s="14" t="s">
        <v>86</v>
      </c>
      <c r="AW1542" s="14" t="s">
        <v>31</v>
      </c>
      <c r="AX1542" s="14" t="s">
        <v>76</v>
      </c>
      <c r="AY1542" s="276" t="s">
        <v>251</v>
      </c>
    </row>
    <row r="1543" s="14" customFormat="1">
      <c r="A1543" s="14"/>
      <c r="B1543" s="266"/>
      <c r="C1543" s="267"/>
      <c r="D1543" s="257" t="s">
        <v>260</v>
      </c>
      <c r="E1543" s="268" t="s">
        <v>1</v>
      </c>
      <c r="F1543" s="269" t="s">
        <v>548</v>
      </c>
      <c r="G1543" s="267"/>
      <c r="H1543" s="270">
        <v>0.26000000000000001</v>
      </c>
      <c r="I1543" s="271"/>
      <c r="J1543" s="267"/>
      <c r="K1543" s="267"/>
      <c r="L1543" s="272"/>
      <c r="M1543" s="273"/>
      <c r="N1543" s="274"/>
      <c r="O1543" s="274"/>
      <c r="P1543" s="274"/>
      <c r="Q1543" s="274"/>
      <c r="R1543" s="274"/>
      <c r="S1543" s="274"/>
      <c r="T1543" s="275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76" t="s">
        <v>260</v>
      </c>
      <c r="AU1543" s="276" t="s">
        <v>86</v>
      </c>
      <c r="AV1543" s="14" t="s">
        <v>86</v>
      </c>
      <c r="AW1543" s="14" t="s">
        <v>31</v>
      </c>
      <c r="AX1543" s="14" t="s">
        <v>76</v>
      </c>
      <c r="AY1543" s="276" t="s">
        <v>251</v>
      </c>
    </row>
    <row r="1544" s="14" customFormat="1">
      <c r="A1544" s="14"/>
      <c r="B1544" s="266"/>
      <c r="C1544" s="267"/>
      <c r="D1544" s="257" t="s">
        <v>260</v>
      </c>
      <c r="E1544" s="268" t="s">
        <v>1</v>
      </c>
      <c r="F1544" s="269" t="s">
        <v>649</v>
      </c>
      <c r="G1544" s="267"/>
      <c r="H1544" s="270">
        <v>10.789999999999999</v>
      </c>
      <c r="I1544" s="271"/>
      <c r="J1544" s="267"/>
      <c r="K1544" s="267"/>
      <c r="L1544" s="272"/>
      <c r="M1544" s="273"/>
      <c r="N1544" s="274"/>
      <c r="O1544" s="274"/>
      <c r="P1544" s="274"/>
      <c r="Q1544" s="274"/>
      <c r="R1544" s="274"/>
      <c r="S1544" s="274"/>
      <c r="T1544" s="275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76" t="s">
        <v>260</v>
      </c>
      <c r="AU1544" s="276" t="s">
        <v>86</v>
      </c>
      <c r="AV1544" s="14" t="s">
        <v>86</v>
      </c>
      <c r="AW1544" s="14" t="s">
        <v>31</v>
      </c>
      <c r="AX1544" s="14" t="s">
        <v>76</v>
      </c>
      <c r="AY1544" s="276" t="s">
        <v>251</v>
      </c>
    </row>
    <row r="1545" s="15" customFormat="1">
      <c r="A1545" s="15"/>
      <c r="B1545" s="277"/>
      <c r="C1545" s="278"/>
      <c r="D1545" s="257" t="s">
        <v>260</v>
      </c>
      <c r="E1545" s="279" t="s">
        <v>1</v>
      </c>
      <c r="F1545" s="280" t="s">
        <v>264</v>
      </c>
      <c r="G1545" s="278"/>
      <c r="H1545" s="281">
        <v>50.789999999999999</v>
      </c>
      <c r="I1545" s="282"/>
      <c r="J1545" s="278"/>
      <c r="K1545" s="278"/>
      <c r="L1545" s="283"/>
      <c r="M1545" s="284"/>
      <c r="N1545" s="285"/>
      <c r="O1545" s="285"/>
      <c r="P1545" s="285"/>
      <c r="Q1545" s="285"/>
      <c r="R1545" s="285"/>
      <c r="S1545" s="285"/>
      <c r="T1545" s="286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T1545" s="287" t="s">
        <v>260</v>
      </c>
      <c r="AU1545" s="287" t="s">
        <v>86</v>
      </c>
      <c r="AV1545" s="15" t="s">
        <v>258</v>
      </c>
      <c r="AW1545" s="15" t="s">
        <v>31</v>
      </c>
      <c r="AX1545" s="15" t="s">
        <v>84</v>
      </c>
      <c r="AY1545" s="287" t="s">
        <v>251</v>
      </c>
    </row>
    <row r="1546" s="2" customFormat="1" ht="14.4" customHeight="1">
      <c r="A1546" s="39"/>
      <c r="B1546" s="40"/>
      <c r="C1546" s="243" t="s">
        <v>2029</v>
      </c>
      <c r="D1546" s="243" t="s">
        <v>253</v>
      </c>
      <c r="E1546" s="244" t="s">
        <v>2030</v>
      </c>
      <c r="F1546" s="245" t="s">
        <v>2031</v>
      </c>
      <c r="G1546" s="246" t="s">
        <v>149</v>
      </c>
      <c r="H1546" s="247">
        <v>40</v>
      </c>
      <c r="I1546" s="248"/>
      <c r="J1546" s="247">
        <f>ROUND(I1546*H1546,2)</f>
        <v>0</v>
      </c>
      <c r="K1546" s="245" t="s">
        <v>257</v>
      </c>
      <c r="L1546" s="45"/>
      <c r="M1546" s="249" t="s">
        <v>1</v>
      </c>
      <c r="N1546" s="250" t="s">
        <v>41</v>
      </c>
      <c r="O1546" s="92"/>
      <c r="P1546" s="251">
        <f>O1546*H1546</f>
        <v>0</v>
      </c>
      <c r="Q1546" s="251">
        <v>0.0033999999999999998</v>
      </c>
      <c r="R1546" s="251">
        <f>Q1546*H1546</f>
        <v>0.13599999999999998</v>
      </c>
      <c r="S1546" s="251">
        <v>0</v>
      </c>
      <c r="T1546" s="252">
        <f>S1546*H1546</f>
        <v>0</v>
      </c>
      <c r="U1546" s="39"/>
      <c r="V1546" s="39"/>
      <c r="W1546" s="39"/>
      <c r="X1546" s="39"/>
      <c r="Y1546" s="39"/>
      <c r="Z1546" s="39"/>
      <c r="AA1546" s="39"/>
      <c r="AB1546" s="39"/>
      <c r="AC1546" s="39"/>
      <c r="AD1546" s="39"/>
      <c r="AE1546" s="39"/>
      <c r="AR1546" s="253" t="s">
        <v>344</v>
      </c>
      <c r="AT1546" s="253" t="s">
        <v>253</v>
      </c>
      <c r="AU1546" s="253" t="s">
        <v>86</v>
      </c>
      <c r="AY1546" s="18" t="s">
        <v>251</v>
      </c>
      <c r="BE1546" s="254">
        <f>IF(N1546="základní",J1546,0)</f>
        <v>0</v>
      </c>
      <c r="BF1546" s="254">
        <f>IF(N1546="snížená",J1546,0)</f>
        <v>0</v>
      </c>
      <c r="BG1546" s="254">
        <f>IF(N1546="zákl. přenesená",J1546,0)</f>
        <v>0</v>
      </c>
      <c r="BH1546" s="254">
        <f>IF(N1546="sníž. přenesená",J1546,0)</f>
        <v>0</v>
      </c>
      <c r="BI1546" s="254">
        <f>IF(N1546="nulová",J1546,0)</f>
        <v>0</v>
      </c>
      <c r="BJ1546" s="18" t="s">
        <v>84</v>
      </c>
      <c r="BK1546" s="254">
        <f>ROUND(I1546*H1546,2)</f>
        <v>0</v>
      </c>
      <c r="BL1546" s="18" t="s">
        <v>344</v>
      </c>
      <c r="BM1546" s="253" t="s">
        <v>2032</v>
      </c>
    </row>
    <row r="1547" s="13" customFormat="1">
      <c r="A1547" s="13"/>
      <c r="B1547" s="255"/>
      <c r="C1547" s="256"/>
      <c r="D1547" s="257" t="s">
        <v>260</v>
      </c>
      <c r="E1547" s="258" t="s">
        <v>1</v>
      </c>
      <c r="F1547" s="259" t="s">
        <v>2033</v>
      </c>
      <c r="G1547" s="256"/>
      <c r="H1547" s="258" t="s">
        <v>1</v>
      </c>
      <c r="I1547" s="260"/>
      <c r="J1547" s="256"/>
      <c r="K1547" s="256"/>
      <c r="L1547" s="261"/>
      <c r="M1547" s="262"/>
      <c r="N1547" s="263"/>
      <c r="O1547" s="263"/>
      <c r="P1547" s="263"/>
      <c r="Q1547" s="263"/>
      <c r="R1547" s="263"/>
      <c r="S1547" s="263"/>
      <c r="T1547" s="264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65" t="s">
        <v>260</v>
      </c>
      <c r="AU1547" s="265" t="s">
        <v>86</v>
      </c>
      <c r="AV1547" s="13" t="s">
        <v>84</v>
      </c>
      <c r="AW1547" s="13" t="s">
        <v>31</v>
      </c>
      <c r="AX1547" s="13" t="s">
        <v>76</v>
      </c>
      <c r="AY1547" s="265" t="s">
        <v>251</v>
      </c>
    </row>
    <row r="1548" s="14" customFormat="1">
      <c r="A1548" s="14"/>
      <c r="B1548" s="266"/>
      <c r="C1548" s="267"/>
      <c r="D1548" s="257" t="s">
        <v>260</v>
      </c>
      <c r="E1548" s="268" t="s">
        <v>1</v>
      </c>
      <c r="F1548" s="269" t="s">
        <v>655</v>
      </c>
      <c r="G1548" s="267"/>
      <c r="H1548" s="270">
        <v>39.740000000000002</v>
      </c>
      <c r="I1548" s="271"/>
      <c r="J1548" s="267"/>
      <c r="K1548" s="267"/>
      <c r="L1548" s="272"/>
      <c r="M1548" s="273"/>
      <c r="N1548" s="274"/>
      <c r="O1548" s="274"/>
      <c r="P1548" s="274"/>
      <c r="Q1548" s="274"/>
      <c r="R1548" s="274"/>
      <c r="S1548" s="274"/>
      <c r="T1548" s="275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76" t="s">
        <v>260</v>
      </c>
      <c r="AU1548" s="276" t="s">
        <v>86</v>
      </c>
      <c r="AV1548" s="14" t="s">
        <v>86</v>
      </c>
      <c r="AW1548" s="14" t="s">
        <v>31</v>
      </c>
      <c r="AX1548" s="14" t="s">
        <v>76</v>
      </c>
      <c r="AY1548" s="276" t="s">
        <v>251</v>
      </c>
    </row>
    <row r="1549" s="14" customFormat="1">
      <c r="A1549" s="14"/>
      <c r="B1549" s="266"/>
      <c r="C1549" s="267"/>
      <c r="D1549" s="257" t="s">
        <v>260</v>
      </c>
      <c r="E1549" s="268" t="s">
        <v>1</v>
      </c>
      <c r="F1549" s="269" t="s">
        <v>548</v>
      </c>
      <c r="G1549" s="267"/>
      <c r="H1549" s="270">
        <v>0.26000000000000001</v>
      </c>
      <c r="I1549" s="271"/>
      <c r="J1549" s="267"/>
      <c r="K1549" s="267"/>
      <c r="L1549" s="272"/>
      <c r="M1549" s="273"/>
      <c r="N1549" s="274"/>
      <c r="O1549" s="274"/>
      <c r="P1549" s="274"/>
      <c r="Q1549" s="274"/>
      <c r="R1549" s="274"/>
      <c r="S1549" s="274"/>
      <c r="T1549" s="275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76" t="s">
        <v>260</v>
      </c>
      <c r="AU1549" s="276" t="s">
        <v>86</v>
      </c>
      <c r="AV1549" s="14" t="s">
        <v>86</v>
      </c>
      <c r="AW1549" s="14" t="s">
        <v>31</v>
      </c>
      <c r="AX1549" s="14" t="s">
        <v>76</v>
      </c>
      <c r="AY1549" s="276" t="s">
        <v>251</v>
      </c>
    </row>
    <row r="1550" s="15" customFormat="1">
      <c r="A1550" s="15"/>
      <c r="B1550" s="277"/>
      <c r="C1550" s="278"/>
      <c r="D1550" s="257" t="s">
        <v>260</v>
      </c>
      <c r="E1550" s="279" t="s">
        <v>1</v>
      </c>
      <c r="F1550" s="280" t="s">
        <v>264</v>
      </c>
      <c r="G1550" s="278"/>
      <c r="H1550" s="281">
        <v>40</v>
      </c>
      <c r="I1550" s="282"/>
      <c r="J1550" s="278"/>
      <c r="K1550" s="278"/>
      <c r="L1550" s="283"/>
      <c r="M1550" s="284"/>
      <c r="N1550" s="285"/>
      <c r="O1550" s="285"/>
      <c r="P1550" s="285"/>
      <c r="Q1550" s="285"/>
      <c r="R1550" s="285"/>
      <c r="S1550" s="285"/>
      <c r="T1550" s="286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T1550" s="287" t="s">
        <v>260</v>
      </c>
      <c r="AU1550" s="287" t="s">
        <v>86</v>
      </c>
      <c r="AV1550" s="15" t="s">
        <v>258</v>
      </c>
      <c r="AW1550" s="15" t="s">
        <v>31</v>
      </c>
      <c r="AX1550" s="15" t="s">
        <v>84</v>
      </c>
      <c r="AY1550" s="287" t="s">
        <v>251</v>
      </c>
    </row>
    <row r="1551" s="2" customFormat="1" ht="14.4" customHeight="1">
      <c r="A1551" s="39"/>
      <c r="B1551" s="40"/>
      <c r="C1551" s="243" t="s">
        <v>2034</v>
      </c>
      <c r="D1551" s="243" t="s">
        <v>253</v>
      </c>
      <c r="E1551" s="244" t="s">
        <v>2035</v>
      </c>
      <c r="F1551" s="245" t="s">
        <v>2036</v>
      </c>
      <c r="G1551" s="246" t="s">
        <v>149</v>
      </c>
      <c r="H1551" s="247">
        <v>40</v>
      </c>
      <c r="I1551" s="248"/>
      <c r="J1551" s="247">
        <f>ROUND(I1551*H1551,2)</f>
        <v>0</v>
      </c>
      <c r="K1551" s="245" t="s">
        <v>257</v>
      </c>
      <c r="L1551" s="45"/>
      <c r="M1551" s="249" t="s">
        <v>1</v>
      </c>
      <c r="N1551" s="250" t="s">
        <v>41</v>
      </c>
      <c r="O1551" s="92"/>
      <c r="P1551" s="251">
        <f>O1551*H1551</f>
        <v>0</v>
      </c>
      <c r="Q1551" s="251">
        <v>0.0054000000000000003</v>
      </c>
      <c r="R1551" s="251">
        <f>Q1551*H1551</f>
        <v>0.21600000000000003</v>
      </c>
      <c r="S1551" s="251">
        <v>0</v>
      </c>
      <c r="T1551" s="252">
        <f>S1551*H1551</f>
        <v>0</v>
      </c>
      <c r="U1551" s="39"/>
      <c r="V1551" s="39"/>
      <c r="W1551" s="39"/>
      <c r="X1551" s="39"/>
      <c r="Y1551" s="39"/>
      <c r="Z1551" s="39"/>
      <c r="AA1551" s="39"/>
      <c r="AB1551" s="39"/>
      <c r="AC1551" s="39"/>
      <c r="AD1551" s="39"/>
      <c r="AE1551" s="39"/>
      <c r="AR1551" s="253" t="s">
        <v>344</v>
      </c>
      <c r="AT1551" s="253" t="s">
        <v>253</v>
      </c>
      <c r="AU1551" s="253" t="s">
        <v>86</v>
      </c>
      <c r="AY1551" s="18" t="s">
        <v>251</v>
      </c>
      <c r="BE1551" s="254">
        <f>IF(N1551="základní",J1551,0)</f>
        <v>0</v>
      </c>
      <c r="BF1551" s="254">
        <f>IF(N1551="snížená",J1551,0)</f>
        <v>0</v>
      </c>
      <c r="BG1551" s="254">
        <f>IF(N1551="zákl. přenesená",J1551,0)</f>
        <v>0</v>
      </c>
      <c r="BH1551" s="254">
        <f>IF(N1551="sníž. přenesená",J1551,0)</f>
        <v>0</v>
      </c>
      <c r="BI1551" s="254">
        <f>IF(N1551="nulová",J1551,0)</f>
        <v>0</v>
      </c>
      <c r="BJ1551" s="18" t="s">
        <v>84</v>
      </c>
      <c r="BK1551" s="254">
        <f>ROUND(I1551*H1551,2)</f>
        <v>0</v>
      </c>
      <c r="BL1551" s="18" t="s">
        <v>344</v>
      </c>
      <c r="BM1551" s="253" t="s">
        <v>2037</v>
      </c>
    </row>
    <row r="1552" s="13" customFormat="1">
      <c r="A1552" s="13"/>
      <c r="B1552" s="255"/>
      <c r="C1552" s="256"/>
      <c r="D1552" s="257" t="s">
        <v>260</v>
      </c>
      <c r="E1552" s="258" t="s">
        <v>1</v>
      </c>
      <c r="F1552" s="259" t="s">
        <v>2033</v>
      </c>
      <c r="G1552" s="256"/>
      <c r="H1552" s="258" t="s">
        <v>1</v>
      </c>
      <c r="I1552" s="260"/>
      <c r="J1552" s="256"/>
      <c r="K1552" s="256"/>
      <c r="L1552" s="261"/>
      <c r="M1552" s="262"/>
      <c r="N1552" s="263"/>
      <c r="O1552" s="263"/>
      <c r="P1552" s="263"/>
      <c r="Q1552" s="263"/>
      <c r="R1552" s="263"/>
      <c r="S1552" s="263"/>
      <c r="T1552" s="264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65" t="s">
        <v>260</v>
      </c>
      <c r="AU1552" s="265" t="s">
        <v>86</v>
      </c>
      <c r="AV1552" s="13" t="s">
        <v>84</v>
      </c>
      <c r="AW1552" s="13" t="s">
        <v>31</v>
      </c>
      <c r="AX1552" s="13" t="s">
        <v>76</v>
      </c>
      <c r="AY1552" s="265" t="s">
        <v>251</v>
      </c>
    </row>
    <row r="1553" s="14" customFormat="1">
      <c r="A1553" s="14"/>
      <c r="B1553" s="266"/>
      <c r="C1553" s="267"/>
      <c r="D1553" s="257" t="s">
        <v>260</v>
      </c>
      <c r="E1553" s="268" t="s">
        <v>1</v>
      </c>
      <c r="F1553" s="269" t="s">
        <v>655</v>
      </c>
      <c r="G1553" s="267"/>
      <c r="H1553" s="270">
        <v>39.740000000000002</v>
      </c>
      <c r="I1553" s="271"/>
      <c r="J1553" s="267"/>
      <c r="K1553" s="267"/>
      <c r="L1553" s="272"/>
      <c r="M1553" s="273"/>
      <c r="N1553" s="274"/>
      <c r="O1553" s="274"/>
      <c r="P1553" s="274"/>
      <c r="Q1553" s="274"/>
      <c r="R1553" s="274"/>
      <c r="S1553" s="274"/>
      <c r="T1553" s="275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76" t="s">
        <v>260</v>
      </c>
      <c r="AU1553" s="276" t="s">
        <v>86</v>
      </c>
      <c r="AV1553" s="14" t="s">
        <v>86</v>
      </c>
      <c r="AW1553" s="14" t="s">
        <v>31</v>
      </c>
      <c r="AX1553" s="14" t="s">
        <v>76</v>
      </c>
      <c r="AY1553" s="276" t="s">
        <v>251</v>
      </c>
    </row>
    <row r="1554" s="14" customFormat="1">
      <c r="A1554" s="14"/>
      <c r="B1554" s="266"/>
      <c r="C1554" s="267"/>
      <c r="D1554" s="257" t="s">
        <v>260</v>
      </c>
      <c r="E1554" s="268" t="s">
        <v>1</v>
      </c>
      <c r="F1554" s="269" t="s">
        <v>548</v>
      </c>
      <c r="G1554" s="267"/>
      <c r="H1554" s="270">
        <v>0.26000000000000001</v>
      </c>
      <c r="I1554" s="271"/>
      <c r="J1554" s="267"/>
      <c r="K1554" s="267"/>
      <c r="L1554" s="272"/>
      <c r="M1554" s="273"/>
      <c r="N1554" s="274"/>
      <c r="O1554" s="274"/>
      <c r="P1554" s="274"/>
      <c r="Q1554" s="274"/>
      <c r="R1554" s="274"/>
      <c r="S1554" s="274"/>
      <c r="T1554" s="275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76" t="s">
        <v>260</v>
      </c>
      <c r="AU1554" s="276" t="s">
        <v>86</v>
      </c>
      <c r="AV1554" s="14" t="s">
        <v>86</v>
      </c>
      <c r="AW1554" s="14" t="s">
        <v>31</v>
      </c>
      <c r="AX1554" s="14" t="s">
        <v>76</v>
      </c>
      <c r="AY1554" s="276" t="s">
        <v>251</v>
      </c>
    </row>
    <row r="1555" s="15" customFormat="1">
      <c r="A1555" s="15"/>
      <c r="B1555" s="277"/>
      <c r="C1555" s="278"/>
      <c r="D1555" s="257" t="s">
        <v>260</v>
      </c>
      <c r="E1555" s="279" t="s">
        <v>1</v>
      </c>
      <c r="F1555" s="280" t="s">
        <v>264</v>
      </c>
      <c r="G1555" s="278"/>
      <c r="H1555" s="281">
        <v>40</v>
      </c>
      <c r="I1555" s="282"/>
      <c r="J1555" s="278"/>
      <c r="K1555" s="278"/>
      <c r="L1555" s="283"/>
      <c r="M1555" s="284"/>
      <c r="N1555" s="285"/>
      <c r="O1555" s="285"/>
      <c r="P1555" s="285"/>
      <c r="Q1555" s="285"/>
      <c r="R1555" s="285"/>
      <c r="S1555" s="285"/>
      <c r="T1555" s="286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T1555" s="287" t="s">
        <v>260</v>
      </c>
      <c r="AU1555" s="287" t="s">
        <v>86</v>
      </c>
      <c r="AV1555" s="15" t="s">
        <v>258</v>
      </c>
      <c r="AW1555" s="15" t="s">
        <v>31</v>
      </c>
      <c r="AX1555" s="15" t="s">
        <v>84</v>
      </c>
      <c r="AY1555" s="287" t="s">
        <v>251</v>
      </c>
    </row>
    <row r="1556" s="2" customFormat="1" ht="14.4" customHeight="1">
      <c r="A1556" s="39"/>
      <c r="B1556" s="40"/>
      <c r="C1556" s="243" t="s">
        <v>2038</v>
      </c>
      <c r="D1556" s="243" t="s">
        <v>253</v>
      </c>
      <c r="E1556" s="244" t="s">
        <v>2039</v>
      </c>
      <c r="F1556" s="245" t="s">
        <v>2040</v>
      </c>
      <c r="G1556" s="246" t="s">
        <v>149</v>
      </c>
      <c r="H1556" s="247">
        <v>108</v>
      </c>
      <c r="I1556" s="248"/>
      <c r="J1556" s="247">
        <f>ROUND(I1556*H1556,2)</f>
        <v>0</v>
      </c>
      <c r="K1556" s="245" t="s">
        <v>257</v>
      </c>
      <c r="L1556" s="45"/>
      <c r="M1556" s="249" t="s">
        <v>1</v>
      </c>
      <c r="N1556" s="250" t="s">
        <v>41</v>
      </c>
      <c r="O1556" s="92"/>
      <c r="P1556" s="251">
        <f>O1556*H1556</f>
        <v>0</v>
      </c>
      <c r="Q1556" s="251">
        <v>0.00064999999999999997</v>
      </c>
      <c r="R1556" s="251">
        <f>Q1556*H1556</f>
        <v>0.070199999999999999</v>
      </c>
      <c r="S1556" s="251">
        <v>0</v>
      </c>
      <c r="T1556" s="252">
        <f>S1556*H1556</f>
        <v>0</v>
      </c>
      <c r="U1556" s="39"/>
      <c r="V1556" s="39"/>
      <c r="W1556" s="39"/>
      <c r="X1556" s="39"/>
      <c r="Y1556" s="39"/>
      <c r="Z1556" s="39"/>
      <c r="AA1556" s="39"/>
      <c r="AB1556" s="39"/>
      <c r="AC1556" s="39"/>
      <c r="AD1556" s="39"/>
      <c r="AE1556" s="39"/>
      <c r="AR1556" s="253" t="s">
        <v>344</v>
      </c>
      <c r="AT1556" s="253" t="s">
        <v>253</v>
      </c>
      <c r="AU1556" s="253" t="s">
        <v>86</v>
      </c>
      <c r="AY1556" s="18" t="s">
        <v>251</v>
      </c>
      <c r="BE1556" s="254">
        <f>IF(N1556="základní",J1556,0)</f>
        <v>0</v>
      </c>
      <c r="BF1556" s="254">
        <f>IF(N1556="snížená",J1556,0)</f>
        <v>0</v>
      </c>
      <c r="BG1556" s="254">
        <f>IF(N1556="zákl. přenesená",J1556,0)</f>
        <v>0</v>
      </c>
      <c r="BH1556" s="254">
        <f>IF(N1556="sníž. přenesená",J1556,0)</f>
        <v>0</v>
      </c>
      <c r="BI1556" s="254">
        <f>IF(N1556="nulová",J1556,0)</f>
        <v>0</v>
      </c>
      <c r="BJ1556" s="18" t="s">
        <v>84</v>
      </c>
      <c r="BK1556" s="254">
        <f>ROUND(I1556*H1556,2)</f>
        <v>0</v>
      </c>
      <c r="BL1556" s="18" t="s">
        <v>344</v>
      </c>
      <c r="BM1556" s="253" t="s">
        <v>2041</v>
      </c>
    </row>
    <row r="1557" s="13" customFormat="1">
      <c r="A1557" s="13"/>
      <c r="B1557" s="255"/>
      <c r="C1557" s="256"/>
      <c r="D1557" s="257" t="s">
        <v>260</v>
      </c>
      <c r="E1557" s="258" t="s">
        <v>1</v>
      </c>
      <c r="F1557" s="259" t="s">
        <v>2010</v>
      </c>
      <c r="G1557" s="256"/>
      <c r="H1557" s="258" t="s">
        <v>1</v>
      </c>
      <c r="I1557" s="260"/>
      <c r="J1557" s="256"/>
      <c r="K1557" s="256"/>
      <c r="L1557" s="261"/>
      <c r="M1557" s="262"/>
      <c r="N1557" s="263"/>
      <c r="O1557" s="263"/>
      <c r="P1557" s="263"/>
      <c r="Q1557" s="263"/>
      <c r="R1557" s="263"/>
      <c r="S1557" s="263"/>
      <c r="T1557" s="264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65" t="s">
        <v>260</v>
      </c>
      <c r="AU1557" s="265" t="s">
        <v>86</v>
      </c>
      <c r="AV1557" s="13" t="s">
        <v>84</v>
      </c>
      <c r="AW1557" s="13" t="s">
        <v>31</v>
      </c>
      <c r="AX1557" s="13" t="s">
        <v>76</v>
      </c>
      <c r="AY1557" s="265" t="s">
        <v>251</v>
      </c>
    </row>
    <row r="1558" s="14" customFormat="1">
      <c r="A1558" s="14"/>
      <c r="B1558" s="266"/>
      <c r="C1558" s="267"/>
      <c r="D1558" s="257" t="s">
        <v>260</v>
      </c>
      <c r="E1558" s="268" t="s">
        <v>1</v>
      </c>
      <c r="F1558" s="269" t="s">
        <v>2011</v>
      </c>
      <c r="G1558" s="267"/>
      <c r="H1558" s="270">
        <v>107.37000000000001</v>
      </c>
      <c r="I1558" s="271"/>
      <c r="J1558" s="267"/>
      <c r="K1558" s="267"/>
      <c r="L1558" s="272"/>
      <c r="M1558" s="273"/>
      <c r="N1558" s="274"/>
      <c r="O1558" s="274"/>
      <c r="P1558" s="274"/>
      <c r="Q1558" s="274"/>
      <c r="R1558" s="274"/>
      <c r="S1558" s="274"/>
      <c r="T1558" s="275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76" t="s">
        <v>260</v>
      </c>
      <c r="AU1558" s="276" t="s">
        <v>86</v>
      </c>
      <c r="AV1558" s="14" t="s">
        <v>86</v>
      </c>
      <c r="AW1558" s="14" t="s">
        <v>31</v>
      </c>
      <c r="AX1558" s="14" t="s">
        <v>76</v>
      </c>
      <c r="AY1558" s="276" t="s">
        <v>251</v>
      </c>
    </row>
    <row r="1559" s="14" customFormat="1">
      <c r="A1559" s="14"/>
      <c r="B1559" s="266"/>
      <c r="C1559" s="267"/>
      <c r="D1559" s="257" t="s">
        <v>260</v>
      </c>
      <c r="E1559" s="268" t="s">
        <v>1</v>
      </c>
      <c r="F1559" s="269" t="s">
        <v>2012</v>
      </c>
      <c r="G1559" s="267"/>
      <c r="H1559" s="270">
        <v>0.63</v>
      </c>
      <c r="I1559" s="271"/>
      <c r="J1559" s="267"/>
      <c r="K1559" s="267"/>
      <c r="L1559" s="272"/>
      <c r="M1559" s="273"/>
      <c r="N1559" s="274"/>
      <c r="O1559" s="274"/>
      <c r="P1559" s="274"/>
      <c r="Q1559" s="274"/>
      <c r="R1559" s="274"/>
      <c r="S1559" s="274"/>
      <c r="T1559" s="275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76" t="s">
        <v>260</v>
      </c>
      <c r="AU1559" s="276" t="s">
        <v>86</v>
      </c>
      <c r="AV1559" s="14" t="s">
        <v>86</v>
      </c>
      <c r="AW1559" s="14" t="s">
        <v>31</v>
      </c>
      <c r="AX1559" s="14" t="s">
        <v>76</v>
      </c>
      <c r="AY1559" s="276" t="s">
        <v>251</v>
      </c>
    </row>
    <row r="1560" s="15" customFormat="1">
      <c r="A1560" s="15"/>
      <c r="B1560" s="277"/>
      <c r="C1560" s="278"/>
      <c r="D1560" s="257" t="s">
        <v>260</v>
      </c>
      <c r="E1560" s="279" t="s">
        <v>1</v>
      </c>
      <c r="F1560" s="280" t="s">
        <v>264</v>
      </c>
      <c r="G1560" s="278"/>
      <c r="H1560" s="281">
        <v>108</v>
      </c>
      <c r="I1560" s="282"/>
      <c r="J1560" s="278"/>
      <c r="K1560" s="278"/>
      <c r="L1560" s="283"/>
      <c r="M1560" s="284"/>
      <c r="N1560" s="285"/>
      <c r="O1560" s="285"/>
      <c r="P1560" s="285"/>
      <c r="Q1560" s="285"/>
      <c r="R1560" s="285"/>
      <c r="S1560" s="285"/>
      <c r="T1560" s="286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T1560" s="287" t="s">
        <v>260</v>
      </c>
      <c r="AU1560" s="287" t="s">
        <v>86</v>
      </c>
      <c r="AV1560" s="15" t="s">
        <v>258</v>
      </c>
      <c r="AW1560" s="15" t="s">
        <v>31</v>
      </c>
      <c r="AX1560" s="15" t="s">
        <v>84</v>
      </c>
      <c r="AY1560" s="287" t="s">
        <v>251</v>
      </c>
    </row>
    <row r="1561" s="2" customFormat="1" ht="14.4" customHeight="1">
      <c r="A1561" s="39"/>
      <c r="B1561" s="40"/>
      <c r="C1561" s="243" t="s">
        <v>2042</v>
      </c>
      <c r="D1561" s="243" t="s">
        <v>253</v>
      </c>
      <c r="E1561" s="244" t="s">
        <v>2043</v>
      </c>
      <c r="F1561" s="245" t="s">
        <v>2044</v>
      </c>
      <c r="G1561" s="246" t="s">
        <v>277</v>
      </c>
      <c r="H1561" s="247">
        <v>0.44</v>
      </c>
      <c r="I1561" s="248"/>
      <c r="J1561" s="247">
        <f>ROUND(I1561*H1561,2)</f>
        <v>0</v>
      </c>
      <c r="K1561" s="245" t="s">
        <v>257</v>
      </c>
      <c r="L1561" s="45"/>
      <c r="M1561" s="249" t="s">
        <v>1</v>
      </c>
      <c r="N1561" s="250" t="s">
        <v>41</v>
      </c>
      <c r="O1561" s="92"/>
      <c r="P1561" s="251">
        <f>O1561*H1561</f>
        <v>0</v>
      </c>
      <c r="Q1561" s="251">
        <v>0</v>
      </c>
      <c r="R1561" s="251">
        <f>Q1561*H1561</f>
        <v>0</v>
      </c>
      <c r="S1561" s="251">
        <v>0</v>
      </c>
      <c r="T1561" s="252">
        <f>S1561*H1561</f>
        <v>0</v>
      </c>
      <c r="U1561" s="39"/>
      <c r="V1561" s="39"/>
      <c r="W1561" s="39"/>
      <c r="X1561" s="39"/>
      <c r="Y1561" s="39"/>
      <c r="Z1561" s="39"/>
      <c r="AA1561" s="39"/>
      <c r="AB1561" s="39"/>
      <c r="AC1561" s="39"/>
      <c r="AD1561" s="39"/>
      <c r="AE1561" s="39"/>
      <c r="AR1561" s="253" t="s">
        <v>344</v>
      </c>
      <c r="AT1561" s="253" t="s">
        <v>253</v>
      </c>
      <c r="AU1561" s="253" t="s">
        <v>86</v>
      </c>
      <c r="AY1561" s="18" t="s">
        <v>251</v>
      </c>
      <c r="BE1561" s="254">
        <f>IF(N1561="základní",J1561,0)</f>
        <v>0</v>
      </c>
      <c r="BF1561" s="254">
        <f>IF(N1561="snížená",J1561,0)</f>
        <v>0</v>
      </c>
      <c r="BG1561" s="254">
        <f>IF(N1561="zákl. přenesená",J1561,0)</f>
        <v>0</v>
      </c>
      <c r="BH1561" s="254">
        <f>IF(N1561="sníž. přenesená",J1561,0)</f>
        <v>0</v>
      </c>
      <c r="BI1561" s="254">
        <f>IF(N1561="nulová",J1561,0)</f>
        <v>0</v>
      </c>
      <c r="BJ1561" s="18" t="s">
        <v>84</v>
      </c>
      <c r="BK1561" s="254">
        <f>ROUND(I1561*H1561,2)</f>
        <v>0</v>
      </c>
      <c r="BL1561" s="18" t="s">
        <v>344</v>
      </c>
      <c r="BM1561" s="253" t="s">
        <v>2045</v>
      </c>
    </row>
    <row r="1562" s="12" customFormat="1" ht="22.8" customHeight="1">
      <c r="A1562" s="12"/>
      <c r="B1562" s="227"/>
      <c r="C1562" s="228"/>
      <c r="D1562" s="229" t="s">
        <v>75</v>
      </c>
      <c r="E1562" s="241" t="s">
        <v>2046</v>
      </c>
      <c r="F1562" s="241" t="s">
        <v>2047</v>
      </c>
      <c r="G1562" s="228"/>
      <c r="H1562" s="228"/>
      <c r="I1562" s="231"/>
      <c r="J1562" s="242">
        <f>BK1562</f>
        <v>0</v>
      </c>
      <c r="K1562" s="228"/>
      <c r="L1562" s="233"/>
      <c r="M1562" s="234"/>
      <c r="N1562" s="235"/>
      <c r="O1562" s="235"/>
      <c r="P1562" s="236">
        <f>SUM(P1563:P1703)</f>
        <v>0</v>
      </c>
      <c r="Q1562" s="235"/>
      <c r="R1562" s="236">
        <f>SUM(R1563:R1703)</f>
        <v>5.556140000000001</v>
      </c>
      <c r="S1562" s="235"/>
      <c r="T1562" s="237">
        <f>SUM(T1563:T1703)</f>
        <v>8.9215999999999998</v>
      </c>
      <c r="U1562" s="12"/>
      <c r="V1562" s="12"/>
      <c r="W1562" s="12"/>
      <c r="X1562" s="12"/>
      <c r="Y1562" s="12"/>
      <c r="Z1562" s="12"/>
      <c r="AA1562" s="12"/>
      <c r="AB1562" s="12"/>
      <c r="AC1562" s="12"/>
      <c r="AD1562" s="12"/>
      <c r="AE1562" s="12"/>
      <c r="AR1562" s="238" t="s">
        <v>86</v>
      </c>
      <c r="AT1562" s="239" t="s">
        <v>75</v>
      </c>
      <c r="AU1562" s="239" t="s">
        <v>84</v>
      </c>
      <c r="AY1562" s="238" t="s">
        <v>251</v>
      </c>
      <c r="BK1562" s="240">
        <f>SUM(BK1563:BK1703)</f>
        <v>0</v>
      </c>
    </row>
    <row r="1563" s="2" customFormat="1" ht="14.4" customHeight="1">
      <c r="A1563" s="39"/>
      <c r="B1563" s="40"/>
      <c r="C1563" s="243" t="s">
        <v>2048</v>
      </c>
      <c r="D1563" s="243" t="s">
        <v>253</v>
      </c>
      <c r="E1563" s="244" t="s">
        <v>2049</v>
      </c>
      <c r="F1563" s="245" t="s">
        <v>2050</v>
      </c>
      <c r="G1563" s="246" t="s">
        <v>149</v>
      </c>
      <c r="H1563" s="247">
        <v>328</v>
      </c>
      <c r="I1563" s="248"/>
      <c r="J1563" s="247">
        <f>ROUND(I1563*H1563,2)</f>
        <v>0</v>
      </c>
      <c r="K1563" s="245" t="s">
        <v>257</v>
      </c>
      <c r="L1563" s="45"/>
      <c r="M1563" s="249" t="s">
        <v>1</v>
      </c>
      <c r="N1563" s="250" t="s">
        <v>41</v>
      </c>
      <c r="O1563" s="92"/>
      <c r="P1563" s="251">
        <f>O1563*H1563</f>
        <v>0</v>
      </c>
      <c r="Q1563" s="251">
        <v>0</v>
      </c>
      <c r="R1563" s="251">
        <f>Q1563*H1563</f>
        <v>0</v>
      </c>
      <c r="S1563" s="251">
        <v>0.027199999999999998</v>
      </c>
      <c r="T1563" s="252">
        <f>S1563*H1563</f>
        <v>8.9215999999999998</v>
      </c>
      <c r="U1563" s="39"/>
      <c r="V1563" s="39"/>
      <c r="W1563" s="39"/>
      <c r="X1563" s="39"/>
      <c r="Y1563" s="39"/>
      <c r="Z1563" s="39"/>
      <c r="AA1563" s="39"/>
      <c r="AB1563" s="39"/>
      <c r="AC1563" s="39"/>
      <c r="AD1563" s="39"/>
      <c r="AE1563" s="39"/>
      <c r="AR1563" s="253" t="s">
        <v>344</v>
      </c>
      <c r="AT1563" s="253" t="s">
        <v>253</v>
      </c>
      <c r="AU1563" s="253" t="s">
        <v>86</v>
      </c>
      <c r="AY1563" s="18" t="s">
        <v>251</v>
      </c>
      <c r="BE1563" s="254">
        <f>IF(N1563="základní",J1563,0)</f>
        <v>0</v>
      </c>
      <c r="BF1563" s="254">
        <f>IF(N1563="snížená",J1563,0)</f>
        <v>0</v>
      </c>
      <c r="BG1563" s="254">
        <f>IF(N1563="zákl. přenesená",J1563,0)</f>
        <v>0</v>
      </c>
      <c r="BH1563" s="254">
        <f>IF(N1563="sníž. přenesená",J1563,0)</f>
        <v>0</v>
      </c>
      <c r="BI1563" s="254">
        <f>IF(N1563="nulová",J1563,0)</f>
        <v>0</v>
      </c>
      <c r="BJ1563" s="18" t="s">
        <v>84</v>
      </c>
      <c r="BK1563" s="254">
        <f>ROUND(I1563*H1563,2)</f>
        <v>0</v>
      </c>
      <c r="BL1563" s="18" t="s">
        <v>344</v>
      </c>
      <c r="BM1563" s="253" t="s">
        <v>2051</v>
      </c>
    </row>
    <row r="1564" s="13" customFormat="1">
      <c r="A1564" s="13"/>
      <c r="B1564" s="255"/>
      <c r="C1564" s="256"/>
      <c r="D1564" s="257" t="s">
        <v>260</v>
      </c>
      <c r="E1564" s="258" t="s">
        <v>1</v>
      </c>
      <c r="F1564" s="259" t="s">
        <v>408</v>
      </c>
      <c r="G1564" s="256"/>
      <c r="H1564" s="258" t="s">
        <v>1</v>
      </c>
      <c r="I1564" s="260"/>
      <c r="J1564" s="256"/>
      <c r="K1564" s="256"/>
      <c r="L1564" s="261"/>
      <c r="M1564" s="262"/>
      <c r="N1564" s="263"/>
      <c r="O1564" s="263"/>
      <c r="P1564" s="263"/>
      <c r="Q1564" s="263"/>
      <c r="R1564" s="263"/>
      <c r="S1564" s="263"/>
      <c r="T1564" s="264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65" t="s">
        <v>260</v>
      </c>
      <c r="AU1564" s="265" t="s">
        <v>86</v>
      </c>
      <c r="AV1564" s="13" t="s">
        <v>84</v>
      </c>
      <c r="AW1564" s="13" t="s">
        <v>31</v>
      </c>
      <c r="AX1564" s="13" t="s">
        <v>76</v>
      </c>
      <c r="AY1564" s="265" t="s">
        <v>251</v>
      </c>
    </row>
    <row r="1565" s="13" customFormat="1">
      <c r="A1565" s="13"/>
      <c r="B1565" s="255"/>
      <c r="C1565" s="256"/>
      <c r="D1565" s="257" t="s">
        <v>260</v>
      </c>
      <c r="E1565" s="258" t="s">
        <v>1</v>
      </c>
      <c r="F1565" s="259" t="s">
        <v>2052</v>
      </c>
      <c r="G1565" s="256"/>
      <c r="H1565" s="258" t="s">
        <v>1</v>
      </c>
      <c r="I1565" s="260"/>
      <c r="J1565" s="256"/>
      <c r="K1565" s="256"/>
      <c r="L1565" s="261"/>
      <c r="M1565" s="262"/>
      <c r="N1565" s="263"/>
      <c r="O1565" s="263"/>
      <c r="P1565" s="263"/>
      <c r="Q1565" s="263"/>
      <c r="R1565" s="263"/>
      <c r="S1565" s="263"/>
      <c r="T1565" s="264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65" t="s">
        <v>260</v>
      </c>
      <c r="AU1565" s="265" t="s">
        <v>86</v>
      </c>
      <c r="AV1565" s="13" t="s">
        <v>84</v>
      </c>
      <c r="AW1565" s="13" t="s">
        <v>31</v>
      </c>
      <c r="AX1565" s="13" t="s">
        <v>76</v>
      </c>
      <c r="AY1565" s="265" t="s">
        <v>251</v>
      </c>
    </row>
    <row r="1566" s="14" customFormat="1">
      <c r="A1566" s="14"/>
      <c r="B1566" s="266"/>
      <c r="C1566" s="267"/>
      <c r="D1566" s="257" t="s">
        <v>260</v>
      </c>
      <c r="E1566" s="268" t="s">
        <v>1</v>
      </c>
      <c r="F1566" s="269" t="s">
        <v>2053</v>
      </c>
      <c r="G1566" s="267"/>
      <c r="H1566" s="270">
        <v>25.649999999999999</v>
      </c>
      <c r="I1566" s="271"/>
      <c r="J1566" s="267"/>
      <c r="K1566" s="267"/>
      <c r="L1566" s="272"/>
      <c r="M1566" s="273"/>
      <c r="N1566" s="274"/>
      <c r="O1566" s="274"/>
      <c r="P1566" s="274"/>
      <c r="Q1566" s="274"/>
      <c r="R1566" s="274"/>
      <c r="S1566" s="274"/>
      <c r="T1566" s="275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76" t="s">
        <v>260</v>
      </c>
      <c r="AU1566" s="276" t="s">
        <v>86</v>
      </c>
      <c r="AV1566" s="14" t="s">
        <v>86</v>
      </c>
      <c r="AW1566" s="14" t="s">
        <v>31</v>
      </c>
      <c r="AX1566" s="14" t="s">
        <v>76</v>
      </c>
      <c r="AY1566" s="276" t="s">
        <v>251</v>
      </c>
    </row>
    <row r="1567" s="14" customFormat="1">
      <c r="A1567" s="14"/>
      <c r="B1567" s="266"/>
      <c r="C1567" s="267"/>
      <c r="D1567" s="257" t="s">
        <v>260</v>
      </c>
      <c r="E1567" s="268" t="s">
        <v>1</v>
      </c>
      <c r="F1567" s="269" t="s">
        <v>2054</v>
      </c>
      <c r="G1567" s="267"/>
      <c r="H1567" s="270">
        <v>19.73</v>
      </c>
      <c r="I1567" s="271"/>
      <c r="J1567" s="267"/>
      <c r="K1567" s="267"/>
      <c r="L1567" s="272"/>
      <c r="M1567" s="273"/>
      <c r="N1567" s="274"/>
      <c r="O1567" s="274"/>
      <c r="P1567" s="274"/>
      <c r="Q1567" s="274"/>
      <c r="R1567" s="274"/>
      <c r="S1567" s="274"/>
      <c r="T1567" s="275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76" t="s">
        <v>260</v>
      </c>
      <c r="AU1567" s="276" t="s">
        <v>86</v>
      </c>
      <c r="AV1567" s="14" t="s">
        <v>86</v>
      </c>
      <c r="AW1567" s="14" t="s">
        <v>31</v>
      </c>
      <c r="AX1567" s="14" t="s">
        <v>76</v>
      </c>
      <c r="AY1567" s="276" t="s">
        <v>251</v>
      </c>
    </row>
    <row r="1568" s="14" customFormat="1">
      <c r="A1568" s="14"/>
      <c r="B1568" s="266"/>
      <c r="C1568" s="267"/>
      <c r="D1568" s="257" t="s">
        <v>260</v>
      </c>
      <c r="E1568" s="268" t="s">
        <v>1</v>
      </c>
      <c r="F1568" s="269" t="s">
        <v>2055</v>
      </c>
      <c r="G1568" s="267"/>
      <c r="H1568" s="270">
        <v>14.85</v>
      </c>
      <c r="I1568" s="271"/>
      <c r="J1568" s="267"/>
      <c r="K1568" s="267"/>
      <c r="L1568" s="272"/>
      <c r="M1568" s="273"/>
      <c r="N1568" s="274"/>
      <c r="O1568" s="274"/>
      <c r="P1568" s="274"/>
      <c r="Q1568" s="274"/>
      <c r="R1568" s="274"/>
      <c r="S1568" s="274"/>
      <c r="T1568" s="275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76" t="s">
        <v>260</v>
      </c>
      <c r="AU1568" s="276" t="s">
        <v>86</v>
      </c>
      <c r="AV1568" s="14" t="s">
        <v>86</v>
      </c>
      <c r="AW1568" s="14" t="s">
        <v>31</v>
      </c>
      <c r="AX1568" s="14" t="s">
        <v>76</v>
      </c>
      <c r="AY1568" s="276" t="s">
        <v>251</v>
      </c>
    </row>
    <row r="1569" s="14" customFormat="1">
      <c r="A1569" s="14"/>
      <c r="B1569" s="266"/>
      <c r="C1569" s="267"/>
      <c r="D1569" s="257" t="s">
        <v>260</v>
      </c>
      <c r="E1569" s="268" t="s">
        <v>1</v>
      </c>
      <c r="F1569" s="269" t="s">
        <v>2056</v>
      </c>
      <c r="G1569" s="267"/>
      <c r="H1569" s="270">
        <v>18.600000000000001</v>
      </c>
      <c r="I1569" s="271"/>
      <c r="J1569" s="267"/>
      <c r="K1569" s="267"/>
      <c r="L1569" s="272"/>
      <c r="M1569" s="273"/>
      <c r="N1569" s="274"/>
      <c r="O1569" s="274"/>
      <c r="P1569" s="274"/>
      <c r="Q1569" s="274"/>
      <c r="R1569" s="274"/>
      <c r="S1569" s="274"/>
      <c r="T1569" s="275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76" t="s">
        <v>260</v>
      </c>
      <c r="AU1569" s="276" t="s">
        <v>86</v>
      </c>
      <c r="AV1569" s="14" t="s">
        <v>86</v>
      </c>
      <c r="AW1569" s="14" t="s">
        <v>31</v>
      </c>
      <c r="AX1569" s="14" t="s">
        <v>76</v>
      </c>
      <c r="AY1569" s="276" t="s">
        <v>251</v>
      </c>
    </row>
    <row r="1570" s="13" customFormat="1">
      <c r="A1570" s="13"/>
      <c r="B1570" s="255"/>
      <c r="C1570" s="256"/>
      <c r="D1570" s="257" t="s">
        <v>260</v>
      </c>
      <c r="E1570" s="258" t="s">
        <v>1</v>
      </c>
      <c r="F1570" s="259" t="s">
        <v>2057</v>
      </c>
      <c r="G1570" s="256"/>
      <c r="H1570" s="258" t="s">
        <v>1</v>
      </c>
      <c r="I1570" s="260"/>
      <c r="J1570" s="256"/>
      <c r="K1570" s="256"/>
      <c r="L1570" s="261"/>
      <c r="M1570" s="262"/>
      <c r="N1570" s="263"/>
      <c r="O1570" s="263"/>
      <c r="P1570" s="263"/>
      <c r="Q1570" s="263"/>
      <c r="R1570" s="263"/>
      <c r="S1570" s="263"/>
      <c r="T1570" s="264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65" t="s">
        <v>260</v>
      </c>
      <c r="AU1570" s="265" t="s">
        <v>86</v>
      </c>
      <c r="AV1570" s="13" t="s">
        <v>84</v>
      </c>
      <c r="AW1570" s="13" t="s">
        <v>31</v>
      </c>
      <c r="AX1570" s="13" t="s">
        <v>76</v>
      </c>
      <c r="AY1570" s="265" t="s">
        <v>251</v>
      </c>
    </row>
    <row r="1571" s="14" customFormat="1">
      <c r="A1571" s="14"/>
      <c r="B1571" s="266"/>
      <c r="C1571" s="267"/>
      <c r="D1571" s="257" t="s">
        <v>260</v>
      </c>
      <c r="E1571" s="268" t="s">
        <v>1</v>
      </c>
      <c r="F1571" s="269" t="s">
        <v>2058</v>
      </c>
      <c r="G1571" s="267"/>
      <c r="H1571" s="270">
        <v>37.649999999999999</v>
      </c>
      <c r="I1571" s="271"/>
      <c r="J1571" s="267"/>
      <c r="K1571" s="267"/>
      <c r="L1571" s="272"/>
      <c r="M1571" s="273"/>
      <c r="N1571" s="274"/>
      <c r="O1571" s="274"/>
      <c r="P1571" s="274"/>
      <c r="Q1571" s="274"/>
      <c r="R1571" s="274"/>
      <c r="S1571" s="274"/>
      <c r="T1571" s="275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76" t="s">
        <v>260</v>
      </c>
      <c r="AU1571" s="276" t="s">
        <v>86</v>
      </c>
      <c r="AV1571" s="14" t="s">
        <v>86</v>
      </c>
      <c r="AW1571" s="14" t="s">
        <v>31</v>
      </c>
      <c r="AX1571" s="14" t="s">
        <v>76</v>
      </c>
      <c r="AY1571" s="276" t="s">
        <v>251</v>
      </c>
    </row>
    <row r="1572" s="14" customFormat="1">
      <c r="A1572" s="14"/>
      <c r="B1572" s="266"/>
      <c r="C1572" s="267"/>
      <c r="D1572" s="257" t="s">
        <v>260</v>
      </c>
      <c r="E1572" s="268" t="s">
        <v>1</v>
      </c>
      <c r="F1572" s="269" t="s">
        <v>2059</v>
      </c>
      <c r="G1572" s="267"/>
      <c r="H1572" s="270">
        <v>27.449999999999999</v>
      </c>
      <c r="I1572" s="271"/>
      <c r="J1572" s="267"/>
      <c r="K1572" s="267"/>
      <c r="L1572" s="272"/>
      <c r="M1572" s="273"/>
      <c r="N1572" s="274"/>
      <c r="O1572" s="274"/>
      <c r="P1572" s="274"/>
      <c r="Q1572" s="274"/>
      <c r="R1572" s="274"/>
      <c r="S1572" s="274"/>
      <c r="T1572" s="275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76" t="s">
        <v>260</v>
      </c>
      <c r="AU1572" s="276" t="s">
        <v>86</v>
      </c>
      <c r="AV1572" s="14" t="s">
        <v>86</v>
      </c>
      <c r="AW1572" s="14" t="s">
        <v>31</v>
      </c>
      <c r="AX1572" s="14" t="s">
        <v>76</v>
      </c>
      <c r="AY1572" s="276" t="s">
        <v>251</v>
      </c>
    </row>
    <row r="1573" s="13" customFormat="1">
      <c r="A1573" s="13"/>
      <c r="B1573" s="255"/>
      <c r="C1573" s="256"/>
      <c r="D1573" s="257" t="s">
        <v>260</v>
      </c>
      <c r="E1573" s="258" t="s">
        <v>1</v>
      </c>
      <c r="F1573" s="259" t="s">
        <v>2060</v>
      </c>
      <c r="G1573" s="256"/>
      <c r="H1573" s="258" t="s">
        <v>1</v>
      </c>
      <c r="I1573" s="260"/>
      <c r="J1573" s="256"/>
      <c r="K1573" s="256"/>
      <c r="L1573" s="261"/>
      <c r="M1573" s="262"/>
      <c r="N1573" s="263"/>
      <c r="O1573" s="263"/>
      <c r="P1573" s="263"/>
      <c r="Q1573" s="263"/>
      <c r="R1573" s="263"/>
      <c r="S1573" s="263"/>
      <c r="T1573" s="264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65" t="s">
        <v>260</v>
      </c>
      <c r="AU1573" s="265" t="s">
        <v>86</v>
      </c>
      <c r="AV1573" s="13" t="s">
        <v>84</v>
      </c>
      <c r="AW1573" s="13" t="s">
        <v>31</v>
      </c>
      <c r="AX1573" s="13" t="s">
        <v>76</v>
      </c>
      <c r="AY1573" s="265" t="s">
        <v>251</v>
      </c>
    </row>
    <row r="1574" s="14" customFormat="1">
      <c r="A1574" s="14"/>
      <c r="B1574" s="266"/>
      <c r="C1574" s="267"/>
      <c r="D1574" s="257" t="s">
        <v>260</v>
      </c>
      <c r="E1574" s="268" t="s">
        <v>1</v>
      </c>
      <c r="F1574" s="269" t="s">
        <v>1106</v>
      </c>
      <c r="G1574" s="267"/>
      <c r="H1574" s="270">
        <v>3.98</v>
      </c>
      <c r="I1574" s="271"/>
      <c r="J1574" s="267"/>
      <c r="K1574" s="267"/>
      <c r="L1574" s="272"/>
      <c r="M1574" s="273"/>
      <c r="N1574" s="274"/>
      <c r="O1574" s="274"/>
      <c r="P1574" s="274"/>
      <c r="Q1574" s="274"/>
      <c r="R1574" s="274"/>
      <c r="S1574" s="274"/>
      <c r="T1574" s="275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76" t="s">
        <v>260</v>
      </c>
      <c r="AU1574" s="276" t="s">
        <v>86</v>
      </c>
      <c r="AV1574" s="14" t="s">
        <v>86</v>
      </c>
      <c r="AW1574" s="14" t="s">
        <v>31</v>
      </c>
      <c r="AX1574" s="14" t="s">
        <v>76</v>
      </c>
      <c r="AY1574" s="276" t="s">
        <v>251</v>
      </c>
    </row>
    <row r="1575" s="13" customFormat="1">
      <c r="A1575" s="13"/>
      <c r="B1575" s="255"/>
      <c r="C1575" s="256"/>
      <c r="D1575" s="257" t="s">
        <v>260</v>
      </c>
      <c r="E1575" s="258" t="s">
        <v>1</v>
      </c>
      <c r="F1575" s="259" t="s">
        <v>567</v>
      </c>
      <c r="G1575" s="256"/>
      <c r="H1575" s="258" t="s">
        <v>1</v>
      </c>
      <c r="I1575" s="260"/>
      <c r="J1575" s="256"/>
      <c r="K1575" s="256"/>
      <c r="L1575" s="261"/>
      <c r="M1575" s="262"/>
      <c r="N1575" s="263"/>
      <c r="O1575" s="263"/>
      <c r="P1575" s="263"/>
      <c r="Q1575" s="263"/>
      <c r="R1575" s="263"/>
      <c r="S1575" s="263"/>
      <c r="T1575" s="264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65" t="s">
        <v>260</v>
      </c>
      <c r="AU1575" s="265" t="s">
        <v>86</v>
      </c>
      <c r="AV1575" s="13" t="s">
        <v>84</v>
      </c>
      <c r="AW1575" s="13" t="s">
        <v>31</v>
      </c>
      <c r="AX1575" s="13" t="s">
        <v>76</v>
      </c>
      <c r="AY1575" s="265" t="s">
        <v>251</v>
      </c>
    </row>
    <row r="1576" s="14" customFormat="1">
      <c r="A1576" s="14"/>
      <c r="B1576" s="266"/>
      <c r="C1576" s="267"/>
      <c r="D1576" s="257" t="s">
        <v>260</v>
      </c>
      <c r="E1576" s="268" t="s">
        <v>1</v>
      </c>
      <c r="F1576" s="269" t="s">
        <v>2061</v>
      </c>
      <c r="G1576" s="267"/>
      <c r="H1576" s="270">
        <v>-2.0800000000000001</v>
      </c>
      <c r="I1576" s="271"/>
      <c r="J1576" s="267"/>
      <c r="K1576" s="267"/>
      <c r="L1576" s="272"/>
      <c r="M1576" s="273"/>
      <c r="N1576" s="274"/>
      <c r="O1576" s="274"/>
      <c r="P1576" s="274"/>
      <c r="Q1576" s="274"/>
      <c r="R1576" s="274"/>
      <c r="S1576" s="274"/>
      <c r="T1576" s="275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76" t="s">
        <v>260</v>
      </c>
      <c r="AU1576" s="276" t="s">
        <v>86</v>
      </c>
      <c r="AV1576" s="14" t="s">
        <v>86</v>
      </c>
      <c r="AW1576" s="14" t="s">
        <v>31</v>
      </c>
      <c r="AX1576" s="14" t="s">
        <v>76</v>
      </c>
      <c r="AY1576" s="276" t="s">
        <v>251</v>
      </c>
    </row>
    <row r="1577" s="14" customFormat="1">
      <c r="A1577" s="14"/>
      <c r="B1577" s="266"/>
      <c r="C1577" s="267"/>
      <c r="D1577" s="257" t="s">
        <v>260</v>
      </c>
      <c r="E1577" s="268" t="s">
        <v>1</v>
      </c>
      <c r="F1577" s="269" t="s">
        <v>2062</v>
      </c>
      <c r="G1577" s="267"/>
      <c r="H1577" s="270">
        <v>0.17000000000000001</v>
      </c>
      <c r="I1577" s="271"/>
      <c r="J1577" s="267"/>
      <c r="K1577" s="267"/>
      <c r="L1577" s="272"/>
      <c r="M1577" s="273"/>
      <c r="N1577" s="274"/>
      <c r="O1577" s="274"/>
      <c r="P1577" s="274"/>
      <c r="Q1577" s="274"/>
      <c r="R1577" s="274"/>
      <c r="S1577" s="274"/>
      <c r="T1577" s="275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76" t="s">
        <v>260</v>
      </c>
      <c r="AU1577" s="276" t="s">
        <v>86</v>
      </c>
      <c r="AV1577" s="14" t="s">
        <v>86</v>
      </c>
      <c r="AW1577" s="14" t="s">
        <v>31</v>
      </c>
      <c r="AX1577" s="14" t="s">
        <v>76</v>
      </c>
      <c r="AY1577" s="276" t="s">
        <v>251</v>
      </c>
    </row>
    <row r="1578" s="16" customFormat="1">
      <c r="A1578" s="16"/>
      <c r="B1578" s="297"/>
      <c r="C1578" s="298"/>
      <c r="D1578" s="257" t="s">
        <v>260</v>
      </c>
      <c r="E1578" s="299" t="s">
        <v>1</v>
      </c>
      <c r="F1578" s="300" t="s">
        <v>566</v>
      </c>
      <c r="G1578" s="298"/>
      <c r="H1578" s="301">
        <v>146</v>
      </c>
      <c r="I1578" s="302"/>
      <c r="J1578" s="298"/>
      <c r="K1578" s="298"/>
      <c r="L1578" s="303"/>
      <c r="M1578" s="304"/>
      <c r="N1578" s="305"/>
      <c r="O1578" s="305"/>
      <c r="P1578" s="305"/>
      <c r="Q1578" s="305"/>
      <c r="R1578" s="305"/>
      <c r="S1578" s="305"/>
      <c r="T1578" s="306"/>
      <c r="U1578" s="16"/>
      <c r="V1578" s="16"/>
      <c r="W1578" s="16"/>
      <c r="X1578" s="16"/>
      <c r="Y1578" s="16"/>
      <c r="Z1578" s="16"/>
      <c r="AA1578" s="16"/>
      <c r="AB1578" s="16"/>
      <c r="AC1578" s="16"/>
      <c r="AD1578" s="16"/>
      <c r="AE1578" s="16"/>
      <c r="AT1578" s="307" t="s">
        <v>260</v>
      </c>
      <c r="AU1578" s="307" t="s">
        <v>86</v>
      </c>
      <c r="AV1578" s="16" t="s">
        <v>271</v>
      </c>
      <c r="AW1578" s="16" t="s">
        <v>31</v>
      </c>
      <c r="AX1578" s="16" t="s">
        <v>76</v>
      </c>
      <c r="AY1578" s="307" t="s">
        <v>251</v>
      </c>
    </row>
    <row r="1579" s="13" customFormat="1">
      <c r="A1579" s="13"/>
      <c r="B1579" s="255"/>
      <c r="C1579" s="256"/>
      <c r="D1579" s="257" t="s">
        <v>260</v>
      </c>
      <c r="E1579" s="258" t="s">
        <v>1</v>
      </c>
      <c r="F1579" s="259" t="s">
        <v>937</v>
      </c>
      <c r="G1579" s="256"/>
      <c r="H1579" s="258" t="s">
        <v>1</v>
      </c>
      <c r="I1579" s="260"/>
      <c r="J1579" s="256"/>
      <c r="K1579" s="256"/>
      <c r="L1579" s="261"/>
      <c r="M1579" s="262"/>
      <c r="N1579" s="263"/>
      <c r="O1579" s="263"/>
      <c r="P1579" s="263"/>
      <c r="Q1579" s="263"/>
      <c r="R1579" s="263"/>
      <c r="S1579" s="263"/>
      <c r="T1579" s="264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65" t="s">
        <v>260</v>
      </c>
      <c r="AU1579" s="265" t="s">
        <v>86</v>
      </c>
      <c r="AV1579" s="13" t="s">
        <v>84</v>
      </c>
      <c r="AW1579" s="13" t="s">
        <v>31</v>
      </c>
      <c r="AX1579" s="13" t="s">
        <v>76</v>
      </c>
      <c r="AY1579" s="265" t="s">
        <v>251</v>
      </c>
    </row>
    <row r="1580" s="13" customFormat="1">
      <c r="A1580" s="13"/>
      <c r="B1580" s="255"/>
      <c r="C1580" s="256"/>
      <c r="D1580" s="257" t="s">
        <v>260</v>
      </c>
      <c r="E1580" s="258" t="s">
        <v>1</v>
      </c>
      <c r="F1580" s="259" t="s">
        <v>2063</v>
      </c>
      <c r="G1580" s="256"/>
      <c r="H1580" s="258" t="s">
        <v>1</v>
      </c>
      <c r="I1580" s="260"/>
      <c r="J1580" s="256"/>
      <c r="K1580" s="256"/>
      <c r="L1580" s="261"/>
      <c r="M1580" s="262"/>
      <c r="N1580" s="263"/>
      <c r="O1580" s="263"/>
      <c r="P1580" s="263"/>
      <c r="Q1580" s="263"/>
      <c r="R1580" s="263"/>
      <c r="S1580" s="263"/>
      <c r="T1580" s="264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65" t="s">
        <v>260</v>
      </c>
      <c r="AU1580" s="265" t="s">
        <v>86</v>
      </c>
      <c r="AV1580" s="13" t="s">
        <v>84</v>
      </c>
      <c r="AW1580" s="13" t="s">
        <v>31</v>
      </c>
      <c r="AX1580" s="13" t="s">
        <v>76</v>
      </c>
      <c r="AY1580" s="265" t="s">
        <v>251</v>
      </c>
    </row>
    <row r="1581" s="14" customFormat="1">
      <c r="A1581" s="14"/>
      <c r="B1581" s="266"/>
      <c r="C1581" s="267"/>
      <c r="D1581" s="257" t="s">
        <v>260</v>
      </c>
      <c r="E1581" s="268" t="s">
        <v>1</v>
      </c>
      <c r="F1581" s="269" t="s">
        <v>2064</v>
      </c>
      <c r="G1581" s="267"/>
      <c r="H1581" s="270">
        <v>20.710000000000001</v>
      </c>
      <c r="I1581" s="271"/>
      <c r="J1581" s="267"/>
      <c r="K1581" s="267"/>
      <c r="L1581" s="272"/>
      <c r="M1581" s="273"/>
      <c r="N1581" s="274"/>
      <c r="O1581" s="274"/>
      <c r="P1581" s="274"/>
      <c r="Q1581" s="274"/>
      <c r="R1581" s="274"/>
      <c r="S1581" s="274"/>
      <c r="T1581" s="275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76" t="s">
        <v>260</v>
      </c>
      <c r="AU1581" s="276" t="s">
        <v>86</v>
      </c>
      <c r="AV1581" s="14" t="s">
        <v>86</v>
      </c>
      <c r="AW1581" s="14" t="s">
        <v>31</v>
      </c>
      <c r="AX1581" s="14" t="s">
        <v>76</v>
      </c>
      <c r="AY1581" s="276" t="s">
        <v>251</v>
      </c>
    </row>
    <row r="1582" s="14" customFormat="1">
      <c r="A1582" s="14"/>
      <c r="B1582" s="266"/>
      <c r="C1582" s="267"/>
      <c r="D1582" s="257" t="s">
        <v>260</v>
      </c>
      <c r="E1582" s="268" t="s">
        <v>1</v>
      </c>
      <c r="F1582" s="269" t="s">
        <v>2065</v>
      </c>
      <c r="G1582" s="267"/>
      <c r="H1582" s="270">
        <v>16.629999999999999</v>
      </c>
      <c r="I1582" s="271"/>
      <c r="J1582" s="267"/>
      <c r="K1582" s="267"/>
      <c r="L1582" s="272"/>
      <c r="M1582" s="273"/>
      <c r="N1582" s="274"/>
      <c r="O1582" s="274"/>
      <c r="P1582" s="274"/>
      <c r="Q1582" s="274"/>
      <c r="R1582" s="274"/>
      <c r="S1582" s="274"/>
      <c r="T1582" s="275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76" t="s">
        <v>260</v>
      </c>
      <c r="AU1582" s="276" t="s">
        <v>86</v>
      </c>
      <c r="AV1582" s="14" t="s">
        <v>86</v>
      </c>
      <c r="AW1582" s="14" t="s">
        <v>31</v>
      </c>
      <c r="AX1582" s="14" t="s">
        <v>76</v>
      </c>
      <c r="AY1582" s="276" t="s">
        <v>251</v>
      </c>
    </row>
    <row r="1583" s="14" customFormat="1">
      <c r="A1583" s="14"/>
      <c r="B1583" s="266"/>
      <c r="C1583" s="267"/>
      <c r="D1583" s="257" t="s">
        <v>260</v>
      </c>
      <c r="E1583" s="268" t="s">
        <v>1</v>
      </c>
      <c r="F1583" s="269" t="s">
        <v>2066</v>
      </c>
      <c r="G1583" s="267"/>
      <c r="H1583" s="270">
        <v>24.079999999999998</v>
      </c>
      <c r="I1583" s="271"/>
      <c r="J1583" s="267"/>
      <c r="K1583" s="267"/>
      <c r="L1583" s="272"/>
      <c r="M1583" s="273"/>
      <c r="N1583" s="274"/>
      <c r="O1583" s="274"/>
      <c r="P1583" s="274"/>
      <c r="Q1583" s="274"/>
      <c r="R1583" s="274"/>
      <c r="S1583" s="274"/>
      <c r="T1583" s="275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76" t="s">
        <v>260</v>
      </c>
      <c r="AU1583" s="276" t="s">
        <v>86</v>
      </c>
      <c r="AV1583" s="14" t="s">
        <v>86</v>
      </c>
      <c r="AW1583" s="14" t="s">
        <v>31</v>
      </c>
      <c r="AX1583" s="14" t="s">
        <v>76</v>
      </c>
      <c r="AY1583" s="276" t="s">
        <v>251</v>
      </c>
    </row>
    <row r="1584" s="13" customFormat="1">
      <c r="A1584" s="13"/>
      <c r="B1584" s="255"/>
      <c r="C1584" s="256"/>
      <c r="D1584" s="257" t="s">
        <v>260</v>
      </c>
      <c r="E1584" s="258" t="s">
        <v>1</v>
      </c>
      <c r="F1584" s="259" t="s">
        <v>2067</v>
      </c>
      <c r="G1584" s="256"/>
      <c r="H1584" s="258" t="s">
        <v>1</v>
      </c>
      <c r="I1584" s="260"/>
      <c r="J1584" s="256"/>
      <c r="K1584" s="256"/>
      <c r="L1584" s="261"/>
      <c r="M1584" s="262"/>
      <c r="N1584" s="263"/>
      <c r="O1584" s="263"/>
      <c r="P1584" s="263"/>
      <c r="Q1584" s="263"/>
      <c r="R1584" s="263"/>
      <c r="S1584" s="263"/>
      <c r="T1584" s="264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65" t="s">
        <v>260</v>
      </c>
      <c r="AU1584" s="265" t="s">
        <v>86</v>
      </c>
      <c r="AV1584" s="13" t="s">
        <v>84</v>
      </c>
      <c r="AW1584" s="13" t="s">
        <v>31</v>
      </c>
      <c r="AX1584" s="13" t="s">
        <v>76</v>
      </c>
      <c r="AY1584" s="265" t="s">
        <v>251</v>
      </c>
    </row>
    <row r="1585" s="14" customFormat="1">
      <c r="A1585" s="14"/>
      <c r="B1585" s="266"/>
      <c r="C1585" s="267"/>
      <c r="D1585" s="257" t="s">
        <v>260</v>
      </c>
      <c r="E1585" s="268" t="s">
        <v>1</v>
      </c>
      <c r="F1585" s="269" t="s">
        <v>2068</v>
      </c>
      <c r="G1585" s="267"/>
      <c r="H1585" s="270">
        <v>27.899999999999999</v>
      </c>
      <c r="I1585" s="271"/>
      <c r="J1585" s="267"/>
      <c r="K1585" s="267"/>
      <c r="L1585" s="272"/>
      <c r="M1585" s="273"/>
      <c r="N1585" s="274"/>
      <c r="O1585" s="274"/>
      <c r="P1585" s="274"/>
      <c r="Q1585" s="274"/>
      <c r="R1585" s="274"/>
      <c r="S1585" s="274"/>
      <c r="T1585" s="275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76" t="s">
        <v>260</v>
      </c>
      <c r="AU1585" s="276" t="s">
        <v>86</v>
      </c>
      <c r="AV1585" s="14" t="s">
        <v>86</v>
      </c>
      <c r="AW1585" s="14" t="s">
        <v>31</v>
      </c>
      <c r="AX1585" s="14" t="s">
        <v>76</v>
      </c>
      <c r="AY1585" s="276" t="s">
        <v>251</v>
      </c>
    </row>
    <row r="1586" s="14" customFormat="1">
      <c r="A1586" s="14"/>
      <c r="B1586" s="266"/>
      <c r="C1586" s="267"/>
      <c r="D1586" s="257" t="s">
        <v>260</v>
      </c>
      <c r="E1586" s="268" t="s">
        <v>1</v>
      </c>
      <c r="F1586" s="269" t="s">
        <v>2069</v>
      </c>
      <c r="G1586" s="267"/>
      <c r="H1586" s="270">
        <v>15.949999999999999</v>
      </c>
      <c r="I1586" s="271"/>
      <c r="J1586" s="267"/>
      <c r="K1586" s="267"/>
      <c r="L1586" s="272"/>
      <c r="M1586" s="273"/>
      <c r="N1586" s="274"/>
      <c r="O1586" s="274"/>
      <c r="P1586" s="274"/>
      <c r="Q1586" s="274"/>
      <c r="R1586" s="274"/>
      <c r="S1586" s="274"/>
      <c r="T1586" s="275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76" t="s">
        <v>260</v>
      </c>
      <c r="AU1586" s="276" t="s">
        <v>86</v>
      </c>
      <c r="AV1586" s="14" t="s">
        <v>86</v>
      </c>
      <c r="AW1586" s="14" t="s">
        <v>31</v>
      </c>
      <c r="AX1586" s="14" t="s">
        <v>76</v>
      </c>
      <c r="AY1586" s="276" t="s">
        <v>251</v>
      </c>
    </row>
    <row r="1587" s="14" customFormat="1">
      <c r="A1587" s="14"/>
      <c r="B1587" s="266"/>
      <c r="C1587" s="267"/>
      <c r="D1587" s="257" t="s">
        <v>260</v>
      </c>
      <c r="E1587" s="268" t="s">
        <v>1</v>
      </c>
      <c r="F1587" s="269" t="s">
        <v>2070</v>
      </c>
      <c r="G1587" s="267"/>
      <c r="H1587" s="270">
        <v>24.93</v>
      </c>
      <c r="I1587" s="271"/>
      <c r="J1587" s="267"/>
      <c r="K1587" s="267"/>
      <c r="L1587" s="272"/>
      <c r="M1587" s="273"/>
      <c r="N1587" s="274"/>
      <c r="O1587" s="274"/>
      <c r="P1587" s="274"/>
      <c r="Q1587" s="274"/>
      <c r="R1587" s="274"/>
      <c r="S1587" s="274"/>
      <c r="T1587" s="275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76" t="s">
        <v>260</v>
      </c>
      <c r="AU1587" s="276" t="s">
        <v>86</v>
      </c>
      <c r="AV1587" s="14" t="s">
        <v>86</v>
      </c>
      <c r="AW1587" s="14" t="s">
        <v>31</v>
      </c>
      <c r="AX1587" s="14" t="s">
        <v>76</v>
      </c>
      <c r="AY1587" s="276" t="s">
        <v>251</v>
      </c>
    </row>
    <row r="1588" s="14" customFormat="1">
      <c r="A1588" s="14"/>
      <c r="B1588" s="266"/>
      <c r="C1588" s="267"/>
      <c r="D1588" s="257" t="s">
        <v>260</v>
      </c>
      <c r="E1588" s="268" t="s">
        <v>1</v>
      </c>
      <c r="F1588" s="269" t="s">
        <v>2071</v>
      </c>
      <c r="G1588" s="267"/>
      <c r="H1588" s="270">
        <v>11.18</v>
      </c>
      <c r="I1588" s="271"/>
      <c r="J1588" s="267"/>
      <c r="K1588" s="267"/>
      <c r="L1588" s="272"/>
      <c r="M1588" s="273"/>
      <c r="N1588" s="274"/>
      <c r="O1588" s="274"/>
      <c r="P1588" s="274"/>
      <c r="Q1588" s="274"/>
      <c r="R1588" s="274"/>
      <c r="S1588" s="274"/>
      <c r="T1588" s="275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76" t="s">
        <v>260</v>
      </c>
      <c r="AU1588" s="276" t="s">
        <v>86</v>
      </c>
      <c r="AV1588" s="14" t="s">
        <v>86</v>
      </c>
      <c r="AW1588" s="14" t="s">
        <v>31</v>
      </c>
      <c r="AX1588" s="14" t="s">
        <v>76</v>
      </c>
      <c r="AY1588" s="276" t="s">
        <v>251</v>
      </c>
    </row>
    <row r="1589" s="14" customFormat="1">
      <c r="A1589" s="14"/>
      <c r="B1589" s="266"/>
      <c r="C1589" s="267"/>
      <c r="D1589" s="257" t="s">
        <v>260</v>
      </c>
      <c r="E1589" s="268" t="s">
        <v>1</v>
      </c>
      <c r="F1589" s="269" t="s">
        <v>2072</v>
      </c>
      <c r="G1589" s="267"/>
      <c r="H1589" s="270">
        <v>20.600000000000001</v>
      </c>
      <c r="I1589" s="271"/>
      <c r="J1589" s="267"/>
      <c r="K1589" s="267"/>
      <c r="L1589" s="272"/>
      <c r="M1589" s="273"/>
      <c r="N1589" s="274"/>
      <c r="O1589" s="274"/>
      <c r="P1589" s="274"/>
      <c r="Q1589" s="274"/>
      <c r="R1589" s="274"/>
      <c r="S1589" s="274"/>
      <c r="T1589" s="275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76" t="s">
        <v>260</v>
      </c>
      <c r="AU1589" s="276" t="s">
        <v>86</v>
      </c>
      <c r="AV1589" s="14" t="s">
        <v>86</v>
      </c>
      <c r="AW1589" s="14" t="s">
        <v>31</v>
      </c>
      <c r="AX1589" s="14" t="s">
        <v>76</v>
      </c>
      <c r="AY1589" s="276" t="s">
        <v>251</v>
      </c>
    </row>
    <row r="1590" s="14" customFormat="1">
      <c r="A1590" s="14"/>
      <c r="B1590" s="266"/>
      <c r="C1590" s="267"/>
      <c r="D1590" s="257" t="s">
        <v>260</v>
      </c>
      <c r="E1590" s="268" t="s">
        <v>1</v>
      </c>
      <c r="F1590" s="269" t="s">
        <v>2073</v>
      </c>
      <c r="G1590" s="267"/>
      <c r="H1590" s="270">
        <v>12.08</v>
      </c>
      <c r="I1590" s="271"/>
      <c r="J1590" s="267"/>
      <c r="K1590" s="267"/>
      <c r="L1590" s="272"/>
      <c r="M1590" s="273"/>
      <c r="N1590" s="274"/>
      <c r="O1590" s="274"/>
      <c r="P1590" s="274"/>
      <c r="Q1590" s="274"/>
      <c r="R1590" s="274"/>
      <c r="S1590" s="274"/>
      <c r="T1590" s="275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76" t="s">
        <v>260</v>
      </c>
      <c r="AU1590" s="276" t="s">
        <v>86</v>
      </c>
      <c r="AV1590" s="14" t="s">
        <v>86</v>
      </c>
      <c r="AW1590" s="14" t="s">
        <v>31</v>
      </c>
      <c r="AX1590" s="14" t="s">
        <v>76</v>
      </c>
      <c r="AY1590" s="276" t="s">
        <v>251</v>
      </c>
    </row>
    <row r="1591" s="13" customFormat="1">
      <c r="A1591" s="13"/>
      <c r="B1591" s="255"/>
      <c r="C1591" s="256"/>
      <c r="D1591" s="257" t="s">
        <v>260</v>
      </c>
      <c r="E1591" s="258" t="s">
        <v>1</v>
      </c>
      <c r="F1591" s="259" t="s">
        <v>2074</v>
      </c>
      <c r="G1591" s="256"/>
      <c r="H1591" s="258" t="s">
        <v>1</v>
      </c>
      <c r="I1591" s="260"/>
      <c r="J1591" s="256"/>
      <c r="K1591" s="256"/>
      <c r="L1591" s="261"/>
      <c r="M1591" s="262"/>
      <c r="N1591" s="263"/>
      <c r="O1591" s="263"/>
      <c r="P1591" s="263"/>
      <c r="Q1591" s="263"/>
      <c r="R1591" s="263"/>
      <c r="S1591" s="263"/>
      <c r="T1591" s="264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65" t="s">
        <v>260</v>
      </c>
      <c r="AU1591" s="265" t="s">
        <v>86</v>
      </c>
      <c r="AV1591" s="13" t="s">
        <v>84</v>
      </c>
      <c r="AW1591" s="13" t="s">
        <v>31</v>
      </c>
      <c r="AX1591" s="13" t="s">
        <v>76</v>
      </c>
      <c r="AY1591" s="265" t="s">
        <v>251</v>
      </c>
    </row>
    <row r="1592" s="14" customFormat="1">
      <c r="A1592" s="14"/>
      <c r="B1592" s="266"/>
      <c r="C1592" s="267"/>
      <c r="D1592" s="257" t="s">
        <v>260</v>
      </c>
      <c r="E1592" s="268" t="s">
        <v>1</v>
      </c>
      <c r="F1592" s="269" t="s">
        <v>2075</v>
      </c>
      <c r="G1592" s="267"/>
      <c r="H1592" s="270">
        <v>16.859999999999999</v>
      </c>
      <c r="I1592" s="271"/>
      <c r="J1592" s="267"/>
      <c r="K1592" s="267"/>
      <c r="L1592" s="272"/>
      <c r="M1592" s="273"/>
      <c r="N1592" s="274"/>
      <c r="O1592" s="274"/>
      <c r="P1592" s="274"/>
      <c r="Q1592" s="274"/>
      <c r="R1592" s="274"/>
      <c r="S1592" s="274"/>
      <c r="T1592" s="275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76" t="s">
        <v>260</v>
      </c>
      <c r="AU1592" s="276" t="s">
        <v>86</v>
      </c>
      <c r="AV1592" s="14" t="s">
        <v>86</v>
      </c>
      <c r="AW1592" s="14" t="s">
        <v>31</v>
      </c>
      <c r="AX1592" s="14" t="s">
        <v>76</v>
      </c>
      <c r="AY1592" s="276" t="s">
        <v>251</v>
      </c>
    </row>
    <row r="1593" s="13" customFormat="1">
      <c r="A1593" s="13"/>
      <c r="B1593" s="255"/>
      <c r="C1593" s="256"/>
      <c r="D1593" s="257" t="s">
        <v>260</v>
      </c>
      <c r="E1593" s="258" t="s">
        <v>1</v>
      </c>
      <c r="F1593" s="259" t="s">
        <v>567</v>
      </c>
      <c r="G1593" s="256"/>
      <c r="H1593" s="258" t="s">
        <v>1</v>
      </c>
      <c r="I1593" s="260"/>
      <c r="J1593" s="256"/>
      <c r="K1593" s="256"/>
      <c r="L1593" s="261"/>
      <c r="M1593" s="262"/>
      <c r="N1593" s="263"/>
      <c r="O1593" s="263"/>
      <c r="P1593" s="263"/>
      <c r="Q1593" s="263"/>
      <c r="R1593" s="263"/>
      <c r="S1593" s="263"/>
      <c r="T1593" s="264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65" t="s">
        <v>260</v>
      </c>
      <c r="AU1593" s="265" t="s">
        <v>86</v>
      </c>
      <c r="AV1593" s="13" t="s">
        <v>84</v>
      </c>
      <c r="AW1593" s="13" t="s">
        <v>31</v>
      </c>
      <c r="AX1593" s="13" t="s">
        <v>76</v>
      </c>
      <c r="AY1593" s="265" t="s">
        <v>251</v>
      </c>
    </row>
    <row r="1594" s="14" customFormat="1">
      <c r="A1594" s="14"/>
      <c r="B1594" s="266"/>
      <c r="C1594" s="267"/>
      <c r="D1594" s="257" t="s">
        <v>260</v>
      </c>
      <c r="E1594" s="268" t="s">
        <v>1</v>
      </c>
      <c r="F1594" s="269" t="s">
        <v>2076</v>
      </c>
      <c r="G1594" s="267"/>
      <c r="H1594" s="270">
        <v>-9.8399999999999999</v>
      </c>
      <c r="I1594" s="271"/>
      <c r="J1594" s="267"/>
      <c r="K1594" s="267"/>
      <c r="L1594" s="272"/>
      <c r="M1594" s="273"/>
      <c r="N1594" s="274"/>
      <c r="O1594" s="274"/>
      <c r="P1594" s="274"/>
      <c r="Q1594" s="274"/>
      <c r="R1594" s="274"/>
      <c r="S1594" s="274"/>
      <c r="T1594" s="275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76" t="s">
        <v>260</v>
      </c>
      <c r="AU1594" s="276" t="s">
        <v>86</v>
      </c>
      <c r="AV1594" s="14" t="s">
        <v>86</v>
      </c>
      <c r="AW1594" s="14" t="s">
        <v>31</v>
      </c>
      <c r="AX1594" s="14" t="s">
        <v>76</v>
      </c>
      <c r="AY1594" s="276" t="s">
        <v>251</v>
      </c>
    </row>
    <row r="1595" s="14" customFormat="1">
      <c r="A1595" s="14"/>
      <c r="B1595" s="266"/>
      <c r="C1595" s="267"/>
      <c r="D1595" s="257" t="s">
        <v>260</v>
      </c>
      <c r="E1595" s="268" t="s">
        <v>1</v>
      </c>
      <c r="F1595" s="269" t="s">
        <v>2077</v>
      </c>
      <c r="G1595" s="267"/>
      <c r="H1595" s="270">
        <v>0.92000000000000004</v>
      </c>
      <c r="I1595" s="271"/>
      <c r="J1595" s="267"/>
      <c r="K1595" s="267"/>
      <c r="L1595" s="272"/>
      <c r="M1595" s="273"/>
      <c r="N1595" s="274"/>
      <c r="O1595" s="274"/>
      <c r="P1595" s="274"/>
      <c r="Q1595" s="274"/>
      <c r="R1595" s="274"/>
      <c r="S1595" s="274"/>
      <c r="T1595" s="275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76" t="s">
        <v>260</v>
      </c>
      <c r="AU1595" s="276" t="s">
        <v>86</v>
      </c>
      <c r="AV1595" s="14" t="s">
        <v>86</v>
      </c>
      <c r="AW1595" s="14" t="s">
        <v>31</v>
      </c>
      <c r="AX1595" s="14" t="s">
        <v>76</v>
      </c>
      <c r="AY1595" s="276" t="s">
        <v>251</v>
      </c>
    </row>
    <row r="1596" s="16" customFormat="1">
      <c r="A1596" s="16"/>
      <c r="B1596" s="297"/>
      <c r="C1596" s="298"/>
      <c r="D1596" s="257" t="s">
        <v>260</v>
      </c>
      <c r="E1596" s="299" t="s">
        <v>1</v>
      </c>
      <c r="F1596" s="300" t="s">
        <v>566</v>
      </c>
      <c r="G1596" s="298"/>
      <c r="H1596" s="301">
        <v>182</v>
      </c>
      <c r="I1596" s="302"/>
      <c r="J1596" s="298"/>
      <c r="K1596" s="298"/>
      <c r="L1596" s="303"/>
      <c r="M1596" s="304"/>
      <c r="N1596" s="305"/>
      <c r="O1596" s="305"/>
      <c r="P1596" s="305"/>
      <c r="Q1596" s="305"/>
      <c r="R1596" s="305"/>
      <c r="S1596" s="305"/>
      <c r="T1596" s="306"/>
      <c r="U1596" s="16"/>
      <c r="V1596" s="16"/>
      <c r="W1596" s="16"/>
      <c r="X1596" s="16"/>
      <c r="Y1596" s="16"/>
      <c r="Z1596" s="16"/>
      <c r="AA1596" s="16"/>
      <c r="AB1596" s="16"/>
      <c r="AC1596" s="16"/>
      <c r="AD1596" s="16"/>
      <c r="AE1596" s="16"/>
      <c r="AT1596" s="307" t="s">
        <v>260</v>
      </c>
      <c r="AU1596" s="307" t="s">
        <v>86</v>
      </c>
      <c r="AV1596" s="16" t="s">
        <v>271</v>
      </c>
      <c r="AW1596" s="16" t="s">
        <v>31</v>
      </c>
      <c r="AX1596" s="16" t="s">
        <v>76</v>
      </c>
      <c r="AY1596" s="307" t="s">
        <v>251</v>
      </c>
    </row>
    <row r="1597" s="15" customFormat="1">
      <c r="A1597" s="15"/>
      <c r="B1597" s="277"/>
      <c r="C1597" s="278"/>
      <c r="D1597" s="257" t="s">
        <v>260</v>
      </c>
      <c r="E1597" s="279" t="s">
        <v>151</v>
      </c>
      <c r="F1597" s="280" t="s">
        <v>264</v>
      </c>
      <c r="G1597" s="278"/>
      <c r="H1597" s="281">
        <v>328</v>
      </c>
      <c r="I1597" s="282"/>
      <c r="J1597" s="278"/>
      <c r="K1597" s="278"/>
      <c r="L1597" s="283"/>
      <c r="M1597" s="284"/>
      <c r="N1597" s="285"/>
      <c r="O1597" s="285"/>
      <c r="P1597" s="285"/>
      <c r="Q1597" s="285"/>
      <c r="R1597" s="285"/>
      <c r="S1597" s="285"/>
      <c r="T1597" s="286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T1597" s="287" t="s">
        <v>260</v>
      </c>
      <c r="AU1597" s="287" t="s">
        <v>86</v>
      </c>
      <c r="AV1597" s="15" t="s">
        <v>258</v>
      </c>
      <c r="AW1597" s="15" t="s">
        <v>31</v>
      </c>
      <c r="AX1597" s="15" t="s">
        <v>84</v>
      </c>
      <c r="AY1597" s="287" t="s">
        <v>251</v>
      </c>
    </row>
    <row r="1598" s="2" customFormat="1" ht="14.4" customHeight="1">
      <c r="A1598" s="39"/>
      <c r="B1598" s="40"/>
      <c r="C1598" s="243" t="s">
        <v>2078</v>
      </c>
      <c r="D1598" s="243" t="s">
        <v>253</v>
      </c>
      <c r="E1598" s="244" t="s">
        <v>2079</v>
      </c>
      <c r="F1598" s="245" t="s">
        <v>2080</v>
      </c>
      <c r="G1598" s="246" t="s">
        <v>149</v>
      </c>
      <c r="H1598" s="247">
        <v>275</v>
      </c>
      <c r="I1598" s="248"/>
      <c r="J1598" s="247">
        <f>ROUND(I1598*H1598,2)</f>
        <v>0</v>
      </c>
      <c r="K1598" s="245" t="s">
        <v>257</v>
      </c>
      <c r="L1598" s="45"/>
      <c r="M1598" s="249" t="s">
        <v>1</v>
      </c>
      <c r="N1598" s="250" t="s">
        <v>41</v>
      </c>
      <c r="O1598" s="92"/>
      <c r="P1598" s="251">
        <f>O1598*H1598</f>
        <v>0</v>
      </c>
      <c r="Q1598" s="251">
        <v>0</v>
      </c>
      <c r="R1598" s="251">
        <f>Q1598*H1598</f>
        <v>0</v>
      </c>
      <c r="S1598" s="251">
        <v>0</v>
      </c>
      <c r="T1598" s="252">
        <f>S1598*H1598</f>
        <v>0</v>
      </c>
      <c r="U1598" s="39"/>
      <c r="V1598" s="39"/>
      <c r="W1598" s="39"/>
      <c r="X1598" s="39"/>
      <c r="Y1598" s="39"/>
      <c r="Z1598" s="39"/>
      <c r="AA1598" s="39"/>
      <c r="AB1598" s="39"/>
      <c r="AC1598" s="39"/>
      <c r="AD1598" s="39"/>
      <c r="AE1598" s="39"/>
      <c r="AR1598" s="253" t="s">
        <v>344</v>
      </c>
      <c r="AT1598" s="253" t="s">
        <v>253</v>
      </c>
      <c r="AU1598" s="253" t="s">
        <v>86</v>
      </c>
      <c r="AY1598" s="18" t="s">
        <v>251</v>
      </c>
      <c r="BE1598" s="254">
        <f>IF(N1598="základní",J1598,0)</f>
        <v>0</v>
      </c>
      <c r="BF1598" s="254">
        <f>IF(N1598="snížená",J1598,0)</f>
        <v>0</v>
      </c>
      <c r="BG1598" s="254">
        <f>IF(N1598="zákl. přenesená",J1598,0)</f>
        <v>0</v>
      </c>
      <c r="BH1598" s="254">
        <f>IF(N1598="sníž. přenesená",J1598,0)</f>
        <v>0</v>
      </c>
      <c r="BI1598" s="254">
        <f>IF(N1598="nulová",J1598,0)</f>
        <v>0</v>
      </c>
      <c r="BJ1598" s="18" t="s">
        <v>84</v>
      </c>
      <c r="BK1598" s="254">
        <f>ROUND(I1598*H1598,2)</f>
        <v>0</v>
      </c>
      <c r="BL1598" s="18" t="s">
        <v>344</v>
      </c>
      <c r="BM1598" s="253" t="s">
        <v>2081</v>
      </c>
    </row>
    <row r="1599" s="13" customFormat="1">
      <c r="A1599" s="13"/>
      <c r="B1599" s="255"/>
      <c r="C1599" s="256"/>
      <c r="D1599" s="257" t="s">
        <v>260</v>
      </c>
      <c r="E1599" s="258" t="s">
        <v>1</v>
      </c>
      <c r="F1599" s="259" t="s">
        <v>2082</v>
      </c>
      <c r="G1599" s="256"/>
      <c r="H1599" s="258" t="s">
        <v>1</v>
      </c>
      <c r="I1599" s="260"/>
      <c r="J1599" s="256"/>
      <c r="K1599" s="256"/>
      <c r="L1599" s="261"/>
      <c r="M1599" s="262"/>
      <c r="N1599" s="263"/>
      <c r="O1599" s="263"/>
      <c r="P1599" s="263"/>
      <c r="Q1599" s="263"/>
      <c r="R1599" s="263"/>
      <c r="S1599" s="263"/>
      <c r="T1599" s="264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65" t="s">
        <v>260</v>
      </c>
      <c r="AU1599" s="265" t="s">
        <v>86</v>
      </c>
      <c r="AV1599" s="13" t="s">
        <v>84</v>
      </c>
      <c r="AW1599" s="13" t="s">
        <v>31</v>
      </c>
      <c r="AX1599" s="13" t="s">
        <v>76</v>
      </c>
      <c r="AY1599" s="265" t="s">
        <v>251</v>
      </c>
    </row>
    <row r="1600" s="14" customFormat="1">
      <c r="A1600" s="14"/>
      <c r="B1600" s="266"/>
      <c r="C1600" s="267"/>
      <c r="D1600" s="257" t="s">
        <v>260</v>
      </c>
      <c r="E1600" s="268" t="s">
        <v>1</v>
      </c>
      <c r="F1600" s="269" t="s">
        <v>2083</v>
      </c>
      <c r="G1600" s="267"/>
      <c r="H1600" s="270">
        <v>275</v>
      </c>
      <c r="I1600" s="271"/>
      <c r="J1600" s="267"/>
      <c r="K1600" s="267"/>
      <c r="L1600" s="272"/>
      <c r="M1600" s="273"/>
      <c r="N1600" s="274"/>
      <c r="O1600" s="274"/>
      <c r="P1600" s="274"/>
      <c r="Q1600" s="274"/>
      <c r="R1600" s="274"/>
      <c r="S1600" s="274"/>
      <c r="T1600" s="275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76" t="s">
        <v>260</v>
      </c>
      <c r="AU1600" s="276" t="s">
        <v>86</v>
      </c>
      <c r="AV1600" s="14" t="s">
        <v>86</v>
      </c>
      <c r="AW1600" s="14" t="s">
        <v>31</v>
      </c>
      <c r="AX1600" s="14" t="s">
        <v>76</v>
      </c>
      <c r="AY1600" s="276" t="s">
        <v>251</v>
      </c>
    </row>
    <row r="1601" s="15" customFormat="1">
      <c r="A1601" s="15"/>
      <c r="B1601" s="277"/>
      <c r="C1601" s="278"/>
      <c r="D1601" s="257" t="s">
        <v>260</v>
      </c>
      <c r="E1601" s="279" t="s">
        <v>1</v>
      </c>
      <c r="F1601" s="280" t="s">
        <v>264</v>
      </c>
      <c r="G1601" s="278"/>
      <c r="H1601" s="281">
        <v>275</v>
      </c>
      <c r="I1601" s="282"/>
      <c r="J1601" s="278"/>
      <c r="K1601" s="278"/>
      <c r="L1601" s="283"/>
      <c r="M1601" s="284"/>
      <c r="N1601" s="285"/>
      <c r="O1601" s="285"/>
      <c r="P1601" s="285"/>
      <c r="Q1601" s="285"/>
      <c r="R1601" s="285"/>
      <c r="S1601" s="285"/>
      <c r="T1601" s="286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T1601" s="287" t="s">
        <v>260</v>
      </c>
      <c r="AU1601" s="287" t="s">
        <v>86</v>
      </c>
      <c r="AV1601" s="15" t="s">
        <v>258</v>
      </c>
      <c r="AW1601" s="15" t="s">
        <v>31</v>
      </c>
      <c r="AX1601" s="15" t="s">
        <v>84</v>
      </c>
      <c r="AY1601" s="287" t="s">
        <v>251</v>
      </c>
    </row>
    <row r="1602" s="2" customFormat="1" ht="14.4" customHeight="1">
      <c r="A1602" s="39"/>
      <c r="B1602" s="40"/>
      <c r="C1602" s="243" t="s">
        <v>2084</v>
      </c>
      <c r="D1602" s="243" t="s">
        <v>253</v>
      </c>
      <c r="E1602" s="244" t="s">
        <v>2085</v>
      </c>
      <c r="F1602" s="245" t="s">
        <v>2086</v>
      </c>
      <c r="G1602" s="246" t="s">
        <v>149</v>
      </c>
      <c r="H1602" s="247">
        <v>275</v>
      </c>
      <c r="I1602" s="248"/>
      <c r="J1602" s="247">
        <f>ROUND(I1602*H1602,2)</f>
        <v>0</v>
      </c>
      <c r="K1602" s="245" t="s">
        <v>257</v>
      </c>
      <c r="L1602" s="45"/>
      <c r="M1602" s="249" t="s">
        <v>1</v>
      </c>
      <c r="N1602" s="250" t="s">
        <v>41</v>
      </c>
      <c r="O1602" s="92"/>
      <c r="P1602" s="251">
        <f>O1602*H1602</f>
        <v>0</v>
      </c>
      <c r="Q1602" s="251">
        <v>0.00029999999999999997</v>
      </c>
      <c r="R1602" s="251">
        <f>Q1602*H1602</f>
        <v>0.08249999999999999</v>
      </c>
      <c r="S1602" s="251">
        <v>0</v>
      </c>
      <c r="T1602" s="252">
        <f>S1602*H1602</f>
        <v>0</v>
      </c>
      <c r="U1602" s="39"/>
      <c r="V1602" s="39"/>
      <c r="W1602" s="39"/>
      <c r="X1602" s="39"/>
      <c r="Y1602" s="39"/>
      <c r="Z1602" s="39"/>
      <c r="AA1602" s="39"/>
      <c r="AB1602" s="39"/>
      <c r="AC1602" s="39"/>
      <c r="AD1602" s="39"/>
      <c r="AE1602" s="39"/>
      <c r="AR1602" s="253" t="s">
        <v>344</v>
      </c>
      <c r="AT1602" s="253" t="s">
        <v>253</v>
      </c>
      <c r="AU1602" s="253" t="s">
        <v>86</v>
      </c>
      <c r="AY1602" s="18" t="s">
        <v>251</v>
      </c>
      <c r="BE1602" s="254">
        <f>IF(N1602="základní",J1602,0)</f>
        <v>0</v>
      </c>
      <c r="BF1602" s="254">
        <f>IF(N1602="snížená",J1602,0)</f>
        <v>0</v>
      </c>
      <c r="BG1602" s="254">
        <f>IF(N1602="zákl. přenesená",J1602,0)</f>
        <v>0</v>
      </c>
      <c r="BH1602" s="254">
        <f>IF(N1602="sníž. přenesená",J1602,0)</f>
        <v>0</v>
      </c>
      <c r="BI1602" s="254">
        <f>IF(N1602="nulová",J1602,0)</f>
        <v>0</v>
      </c>
      <c r="BJ1602" s="18" t="s">
        <v>84</v>
      </c>
      <c r="BK1602" s="254">
        <f>ROUND(I1602*H1602,2)</f>
        <v>0</v>
      </c>
      <c r="BL1602" s="18" t="s">
        <v>344</v>
      </c>
      <c r="BM1602" s="253" t="s">
        <v>2087</v>
      </c>
    </row>
    <row r="1603" s="13" customFormat="1">
      <c r="A1603" s="13"/>
      <c r="B1603" s="255"/>
      <c r="C1603" s="256"/>
      <c r="D1603" s="257" t="s">
        <v>260</v>
      </c>
      <c r="E1603" s="258" t="s">
        <v>1</v>
      </c>
      <c r="F1603" s="259" t="s">
        <v>2082</v>
      </c>
      <c r="G1603" s="256"/>
      <c r="H1603" s="258" t="s">
        <v>1</v>
      </c>
      <c r="I1603" s="260"/>
      <c r="J1603" s="256"/>
      <c r="K1603" s="256"/>
      <c r="L1603" s="261"/>
      <c r="M1603" s="262"/>
      <c r="N1603" s="263"/>
      <c r="O1603" s="263"/>
      <c r="P1603" s="263"/>
      <c r="Q1603" s="263"/>
      <c r="R1603" s="263"/>
      <c r="S1603" s="263"/>
      <c r="T1603" s="264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65" t="s">
        <v>260</v>
      </c>
      <c r="AU1603" s="265" t="s">
        <v>86</v>
      </c>
      <c r="AV1603" s="13" t="s">
        <v>84</v>
      </c>
      <c r="AW1603" s="13" t="s">
        <v>31</v>
      </c>
      <c r="AX1603" s="13" t="s">
        <v>76</v>
      </c>
      <c r="AY1603" s="265" t="s">
        <v>251</v>
      </c>
    </row>
    <row r="1604" s="14" customFormat="1">
      <c r="A1604" s="14"/>
      <c r="B1604" s="266"/>
      <c r="C1604" s="267"/>
      <c r="D1604" s="257" t="s">
        <v>260</v>
      </c>
      <c r="E1604" s="268" t="s">
        <v>1</v>
      </c>
      <c r="F1604" s="269" t="s">
        <v>2083</v>
      </c>
      <c r="G1604" s="267"/>
      <c r="H1604" s="270">
        <v>275</v>
      </c>
      <c r="I1604" s="271"/>
      <c r="J1604" s="267"/>
      <c r="K1604" s="267"/>
      <c r="L1604" s="272"/>
      <c r="M1604" s="273"/>
      <c r="N1604" s="274"/>
      <c r="O1604" s="274"/>
      <c r="P1604" s="274"/>
      <c r="Q1604" s="274"/>
      <c r="R1604" s="274"/>
      <c r="S1604" s="274"/>
      <c r="T1604" s="275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76" t="s">
        <v>260</v>
      </c>
      <c r="AU1604" s="276" t="s">
        <v>86</v>
      </c>
      <c r="AV1604" s="14" t="s">
        <v>86</v>
      </c>
      <c r="AW1604" s="14" t="s">
        <v>31</v>
      </c>
      <c r="AX1604" s="14" t="s">
        <v>76</v>
      </c>
      <c r="AY1604" s="276" t="s">
        <v>251</v>
      </c>
    </row>
    <row r="1605" s="15" customFormat="1">
      <c r="A1605" s="15"/>
      <c r="B1605" s="277"/>
      <c r="C1605" s="278"/>
      <c r="D1605" s="257" t="s">
        <v>260</v>
      </c>
      <c r="E1605" s="279" t="s">
        <v>1</v>
      </c>
      <c r="F1605" s="280" t="s">
        <v>264</v>
      </c>
      <c r="G1605" s="278"/>
      <c r="H1605" s="281">
        <v>275</v>
      </c>
      <c r="I1605" s="282"/>
      <c r="J1605" s="278"/>
      <c r="K1605" s="278"/>
      <c r="L1605" s="283"/>
      <c r="M1605" s="284"/>
      <c r="N1605" s="285"/>
      <c r="O1605" s="285"/>
      <c r="P1605" s="285"/>
      <c r="Q1605" s="285"/>
      <c r="R1605" s="285"/>
      <c r="S1605" s="285"/>
      <c r="T1605" s="286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T1605" s="287" t="s">
        <v>260</v>
      </c>
      <c r="AU1605" s="287" t="s">
        <v>86</v>
      </c>
      <c r="AV1605" s="15" t="s">
        <v>258</v>
      </c>
      <c r="AW1605" s="15" t="s">
        <v>31</v>
      </c>
      <c r="AX1605" s="15" t="s">
        <v>84</v>
      </c>
      <c r="AY1605" s="287" t="s">
        <v>251</v>
      </c>
    </row>
    <row r="1606" s="2" customFormat="1" ht="19.8" customHeight="1">
      <c r="A1606" s="39"/>
      <c r="B1606" s="40"/>
      <c r="C1606" s="243" t="s">
        <v>2088</v>
      </c>
      <c r="D1606" s="243" t="s">
        <v>253</v>
      </c>
      <c r="E1606" s="244" t="s">
        <v>2089</v>
      </c>
      <c r="F1606" s="245" t="s">
        <v>2090</v>
      </c>
      <c r="G1606" s="246" t="s">
        <v>149</v>
      </c>
      <c r="H1606" s="247">
        <v>275</v>
      </c>
      <c r="I1606" s="248"/>
      <c r="J1606" s="247">
        <f>ROUND(I1606*H1606,2)</f>
        <v>0</v>
      </c>
      <c r="K1606" s="245" t="s">
        <v>257</v>
      </c>
      <c r="L1606" s="45"/>
      <c r="M1606" s="249" t="s">
        <v>1</v>
      </c>
      <c r="N1606" s="250" t="s">
        <v>41</v>
      </c>
      <c r="O1606" s="92"/>
      <c r="P1606" s="251">
        <f>O1606*H1606</f>
        <v>0</v>
      </c>
      <c r="Q1606" s="251">
        <v>0.0053800000000000002</v>
      </c>
      <c r="R1606" s="251">
        <f>Q1606*H1606</f>
        <v>1.4795</v>
      </c>
      <c r="S1606" s="251">
        <v>0</v>
      </c>
      <c r="T1606" s="252">
        <f>S1606*H1606</f>
        <v>0</v>
      </c>
      <c r="U1606" s="39"/>
      <c r="V1606" s="39"/>
      <c r="W1606" s="39"/>
      <c r="X1606" s="39"/>
      <c r="Y1606" s="39"/>
      <c r="Z1606" s="39"/>
      <c r="AA1606" s="39"/>
      <c r="AB1606" s="39"/>
      <c r="AC1606" s="39"/>
      <c r="AD1606" s="39"/>
      <c r="AE1606" s="39"/>
      <c r="AR1606" s="253" t="s">
        <v>344</v>
      </c>
      <c r="AT1606" s="253" t="s">
        <v>253</v>
      </c>
      <c r="AU1606" s="253" t="s">
        <v>86</v>
      </c>
      <c r="AY1606" s="18" t="s">
        <v>251</v>
      </c>
      <c r="BE1606" s="254">
        <f>IF(N1606="základní",J1606,0)</f>
        <v>0</v>
      </c>
      <c r="BF1606" s="254">
        <f>IF(N1606="snížená",J1606,0)</f>
        <v>0</v>
      </c>
      <c r="BG1606" s="254">
        <f>IF(N1606="zákl. přenesená",J1606,0)</f>
        <v>0</v>
      </c>
      <c r="BH1606" s="254">
        <f>IF(N1606="sníž. přenesená",J1606,0)</f>
        <v>0</v>
      </c>
      <c r="BI1606" s="254">
        <f>IF(N1606="nulová",J1606,0)</f>
        <v>0</v>
      </c>
      <c r="BJ1606" s="18" t="s">
        <v>84</v>
      </c>
      <c r="BK1606" s="254">
        <f>ROUND(I1606*H1606,2)</f>
        <v>0</v>
      </c>
      <c r="BL1606" s="18" t="s">
        <v>344</v>
      </c>
      <c r="BM1606" s="253" t="s">
        <v>2091</v>
      </c>
    </row>
    <row r="1607" s="2" customFormat="1">
      <c r="A1607" s="39"/>
      <c r="B1607" s="40"/>
      <c r="C1607" s="41"/>
      <c r="D1607" s="257" t="s">
        <v>863</v>
      </c>
      <c r="E1607" s="41"/>
      <c r="F1607" s="308" t="s">
        <v>1088</v>
      </c>
      <c r="G1607" s="41"/>
      <c r="H1607" s="41"/>
      <c r="I1607" s="211"/>
      <c r="J1607" s="41"/>
      <c r="K1607" s="41"/>
      <c r="L1607" s="45"/>
      <c r="M1607" s="309"/>
      <c r="N1607" s="310"/>
      <c r="O1607" s="92"/>
      <c r="P1607" s="92"/>
      <c r="Q1607" s="92"/>
      <c r="R1607" s="92"/>
      <c r="S1607" s="92"/>
      <c r="T1607" s="93"/>
      <c r="U1607" s="39"/>
      <c r="V1607" s="39"/>
      <c r="W1607" s="39"/>
      <c r="X1607" s="39"/>
      <c r="Y1607" s="39"/>
      <c r="Z1607" s="39"/>
      <c r="AA1607" s="39"/>
      <c r="AB1607" s="39"/>
      <c r="AC1607" s="39"/>
      <c r="AD1607" s="39"/>
      <c r="AE1607" s="39"/>
      <c r="AT1607" s="18" t="s">
        <v>863</v>
      </c>
      <c r="AU1607" s="18" t="s">
        <v>86</v>
      </c>
    </row>
    <row r="1608" s="13" customFormat="1">
      <c r="A1608" s="13"/>
      <c r="B1608" s="255"/>
      <c r="C1608" s="256"/>
      <c r="D1608" s="257" t="s">
        <v>260</v>
      </c>
      <c r="E1608" s="258" t="s">
        <v>1</v>
      </c>
      <c r="F1608" s="259" t="s">
        <v>1089</v>
      </c>
      <c r="G1608" s="256"/>
      <c r="H1608" s="258" t="s">
        <v>1</v>
      </c>
      <c r="I1608" s="260"/>
      <c r="J1608" s="256"/>
      <c r="K1608" s="256"/>
      <c r="L1608" s="261"/>
      <c r="M1608" s="262"/>
      <c r="N1608" s="263"/>
      <c r="O1608" s="263"/>
      <c r="P1608" s="263"/>
      <c r="Q1608" s="263"/>
      <c r="R1608" s="263"/>
      <c r="S1608" s="263"/>
      <c r="T1608" s="264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65" t="s">
        <v>260</v>
      </c>
      <c r="AU1608" s="265" t="s">
        <v>86</v>
      </c>
      <c r="AV1608" s="13" t="s">
        <v>84</v>
      </c>
      <c r="AW1608" s="13" t="s">
        <v>31</v>
      </c>
      <c r="AX1608" s="13" t="s">
        <v>76</v>
      </c>
      <c r="AY1608" s="265" t="s">
        <v>251</v>
      </c>
    </row>
    <row r="1609" s="13" customFormat="1">
      <c r="A1609" s="13"/>
      <c r="B1609" s="255"/>
      <c r="C1609" s="256"/>
      <c r="D1609" s="257" t="s">
        <v>260</v>
      </c>
      <c r="E1609" s="258" t="s">
        <v>1</v>
      </c>
      <c r="F1609" s="259" t="s">
        <v>1090</v>
      </c>
      <c r="G1609" s="256"/>
      <c r="H1609" s="258" t="s">
        <v>1</v>
      </c>
      <c r="I1609" s="260"/>
      <c r="J1609" s="256"/>
      <c r="K1609" s="256"/>
      <c r="L1609" s="261"/>
      <c r="M1609" s="262"/>
      <c r="N1609" s="263"/>
      <c r="O1609" s="263"/>
      <c r="P1609" s="263"/>
      <c r="Q1609" s="263"/>
      <c r="R1609" s="263"/>
      <c r="S1609" s="263"/>
      <c r="T1609" s="264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65" t="s">
        <v>260</v>
      </c>
      <c r="AU1609" s="265" t="s">
        <v>86</v>
      </c>
      <c r="AV1609" s="13" t="s">
        <v>84</v>
      </c>
      <c r="AW1609" s="13" t="s">
        <v>31</v>
      </c>
      <c r="AX1609" s="13" t="s">
        <v>76</v>
      </c>
      <c r="AY1609" s="265" t="s">
        <v>251</v>
      </c>
    </row>
    <row r="1610" s="13" customFormat="1">
      <c r="A1610" s="13"/>
      <c r="B1610" s="255"/>
      <c r="C1610" s="256"/>
      <c r="D1610" s="257" t="s">
        <v>260</v>
      </c>
      <c r="E1610" s="258" t="s">
        <v>1</v>
      </c>
      <c r="F1610" s="259" t="s">
        <v>408</v>
      </c>
      <c r="G1610" s="256"/>
      <c r="H1610" s="258" t="s">
        <v>1</v>
      </c>
      <c r="I1610" s="260"/>
      <c r="J1610" s="256"/>
      <c r="K1610" s="256"/>
      <c r="L1610" s="261"/>
      <c r="M1610" s="262"/>
      <c r="N1610" s="263"/>
      <c r="O1610" s="263"/>
      <c r="P1610" s="263"/>
      <c r="Q1610" s="263"/>
      <c r="R1610" s="263"/>
      <c r="S1610" s="263"/>
      <c r="T1610" s="264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65" t="s">
        <v>260</v>
      </c>
      <c r="AU1610" s="265" t="s">
        <v>86</v>
      </c>
      <c r="AV1610" s="13" t="s">
        <v>84</v>
      </c>
      <c r="AW1610" s="13" t="s">
        <v>31</v>
      </c>
      <c r="AX1610" s="13" t="s">
        <v>76</v>
      </c>
      <c r="AY1610" s="265" t="s">
        <v>251</v>
      </c>
    </row>
    <row r="1611" s="13" customFormat="1">
      <c r="A1611" s="13"/>
      <c r="B1611" s="255"/>
      <c r="C1611" s="256"/>
      <c r="D1611" s="257" t="s">
        <v>260</v>
      </c>
      <c r="E1611" s="258" t="s">
        <v>1</v>
      </c>
      <c r="F1611" s="259" t="s">
        <v>2092</v>
      </c>
      <c r="G1611" s="256"/>
      <c r="H1611" s="258" t="s">
        <v>1</v>
      </c>
      <c r="I1611" s="260"/>
      <c r="J1611" s="256"/>
      <c r="K1611" s="256"/>
      <c r="L1611" s="261"/>
      <c r="M1611" s="262"/>
      <c r="N1611" s="263"/>
      <c r="O1611" s="263"/>
      <c r="P1611" s="263"/>
      <c r="Q1611" s="263"/>
      <c r="R1611" s="263"/>
      <c r="S1611" s="263"/>
      <c r="T1611" s="264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65" t="s">
        <v>260</v>
      </c>
      <c r="AU1611" s="265" t="s">
        <v>86</v>
      </c>
      <c r="AV1611" s="13" t="s">
        <v>84</v>
      </c>
      <c r="AW1611" s="13" t="s">
        <v>31</v>
      </c>
      <c r="AX1611" s="13" t="s">
        <v>76</v>
      </c>
      <c r="AY1611" s="265" t="s">
        <v>251</v>
      </c>
    </row>
    <row r="1612" s="14" customFormat="1">
      <c r="A1612" s="14"/>
      <c r="B1612" s="266"/>
      <c r="C1612" s="267"/>
      <c r="D1612" s="257" t="s">
        <v>260</v>
      </c>
      <c r="E1612" s="268" t="s">
        <v>1</v>
      </c>
      <c r="F1612" s="269" t="s">
        <v>2093</v>
      </c>
      <c r="G1612" s="267"/>
      <c r="H1612" s="270">
        <v>21.800000000000001</v>
      </c>
      <c r="I1612" s="271"/>
      <c r="J1612" s="267"/>
      <c r="K1612" s="267"/>
      <c r="L1612" s="272"/>
      <c r="M1612" s="273"/>
      <c r="N1612" s="274"/>
      <c r="O1612" s="274"/>
      <c r="P1612" s="274"/>
      <c r="Q1612" s="274"/>
      <c r="R1612" s="274"/>
      <c r="S1612" s="274"/>
      <c r="T1612" s="275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76" t="s">
        <v>260</v>
      </c>
      <c r="AU1612" s="276" t="s">
        <v>86</v>
      </c>
      <c r="AV1612" s="14" t="s">
        <v>86</v>
      </c>
      <c r="AW1612" s="14" t="s">
        <v>31</v>
      </c>
      <c r="AX1612" s="14" t="s">
        <v>76</v>
      </c>
      <c r="AY1612" s="276" t="s">
        <v>251</v>
      </c>
    </row>
    <row r="1613" s="14" customFormat="1">
      <c r="A1613" s="14"/>
      <c r="B1613" s="266"/>
      <c r="C1613" s="267"/>
      <c r="D1613" s="257" t="s">
        <v>260</v>
      </c>
      <c r="E1613" s="268" t="s">
        <v>1</v>
      </c>
      <c r="F1613" s="269" t="s">
        <v>2094</v>
      </c>
      <c r="G1613" s="267"/>
      <c r="H1613" s="270">
        <v>16.199999999999999</v>
      </c>
      <c r="I1613" s="271"/>
      <c r="J1613" s="267"/>
      <c r="K1613" s="267"/>
      <c r="L1613" s="272"/>
      <c r="M1613" s="273"/>
      <c r="N1613" s="274"/>
      <c r="O1613" s="274"/>
      <c r="P1613" s="274"/>
      <c r="Q1613" s="274"/>
      <c r="R1613" s="274"/>
      <c r="S1613" s="274"/>
      <c r="T1613" s="275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76" t="s">
        <v>260</v>
      </c>
      <c r="AU1613" s="276" t="s">
        <v>86</v>
      </c>
      <c r="AV1613" s="14" t="s">
        <v>86</v>
      </c>
      <c r="AW1613" s="14" t="s">
        <v>31</v>
      </c>
      <c r="AX1613" s="14" t="s">
        <v>76</v>
      </c>
      <c r="AY1613" s="276" t="s">
        <v>251</v>
      </c>
    </row>
    <row r="1614" s="14" customFormat="1">
      <c r="A1614" s="14"/>
      <c r="B1614" s="266"/>
      <c r="C1614" s="267"/>
      <c r="D1614" s="257" t="s">
        <v>260</v>
      </c>
      <c r="E1614" s="268" t="s">
        <v>1</v>
      </c>
      <c r="F1614" s="269" t="s">
        <v>2095</v>
      </c>
      <c r="G1614" s="267"/>
      <c r="H1614" s="270">
        <v>12.6</v>
      </c>
      <c r="I1614" s="271"/>
      <c r="J1614" s="267"/>
      <c r="K1614" s="267"/>
      <c r="L1614" s="272"/>
      <c r="M1614" s="273"/>
      <c r="N1614" s="274"/>
      <c r="O1614" s="274"/>
      <c r="P1614" s="274"/>
      <c r="Q1614" s="274"/>
      <c r="R1614" s="274"/>
      <c r="S1614" s="274"/>
      <c r="T1614" s="275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76" t="s">
        <v>260</v>
      </c>
      <c r="AU1614" s="276" t="s">
        <v>86</v>
      </c>
      <c r="AV1614" s="14" t="s">
        <v>86</v>
      </c>
      <c r="AW1614" s="14" t="s">
        <v>31</v>
      </c>
      <c r="AX1614" s="14" t="s">
        <v>76</v>
      </c>
      <c r="AY1614" s="276" t="s">
        <v>251</v>
      </c>
    </row>
    <row r="1615" s="14" customFormat="1">
      <c r="A1615" s="14"/>
      <c r="B1615" s="266"/>
      <c r="C1615" s="267"/>
      <c r="D1615" s="257" t="s">
        <v>260</v>
      </c>
      <c r="E1615" s="268" t="s">
        <v>1</v>
      </c>
      <c r="F1615" s="269" t="s">
        <v>2096</v>
      </c>
      <c r="G1615" s="267"/>
      <c r="H1615" s="270">
        <v>8.1999999999999993</v>
      </c>
      <c r="I1615" s="271"/>
      <c r="J1615" s="267"/>
      <c r="K1615" s="267"/>
      <c r="L1615" s="272"/>
      <c r="M1615" s="273"/>
      <c r="N1615" s="274"/>
      <c r="O1615" s="274"/>
      <c r="P1615" s="274"/>
      <c r="Q1615" s="274"/>
      <c r="R1615" s="274"/>
      <c r="S1615" s="274"/>
      <c r="T1615" s="275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76" t="s">
        <v>260</v>
      </c>
      <c r="AU1615" s="276" t="s">
        <v>86</v>
      </c>
      <c r="AV1615" s="14" t="s">
        <v>86</v>
      </c>
      <c r="AW1615" s="14" t="s">
        <v>31</v>
      </c>
      <c r="AX1615" s="14" t="s">
        <v>76</v>
      </c>
      <c r="AY1615" s="276" t="s">
        <v>251</v>
      </c>
    </row>
    <row r="1616" s="14" customFormat="1">
      <c r="A1616" s="14"/>
      <c r="B1616" s="266"/>
      <c r="C1616" s="267"/>
      <c r="D1616" s="257" t="s">
        <v>260</v>
      </c>
      <c r="E1616" s="268" t="s">
        <v>1</v>
      </c>
      <c r="F1616" s="269" t="s">
        <v>2097</v>
      </c>
      <c r="G1616" s="267"/>
      <c r="H1616" s="270">
        <v>8.4000000000000004</v>
      </c>
      <c r="I1616" s="271"/>
      <c r="J1616" s="267"/>
      <c r="K1616" s="267"/>
      <c r="L1616" s="272"/>
      <c r="M1616" s="273"/>
      <c r="N1616" s="274"/>
      <c r="O1616" s="274"/>
      <c r="P1616" s="274"/>
      <c r="Q1616" s="274"/>
      <c r="R1616" s="274"/>
      <c r="S1616" s="274"/>
      <c r="T1616" s="275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76" t="s">
        <v>260</v>
      </c>
      <c r="AU1616" s="276" t="s">
        <v>86</v>
      </c>
      <c r="AV1616" s="14" t="s">
        <v>86</v>
      </c>
      <c r="AW1616" s="14" t="s">
        <v>31</v>
      </c>
      <c r="AX1616" s="14" t="s">
        <v>76</v>
      </c>
      <c r="AY1616" s="276" t="s">
        <v>251</v>
      </c>
    </row>
    <row r="1617" s="13" customFormat="1">
      <c r="A1617" s="13"/>
      <c r="B1617" s="255"/>
      <c r="C1617" s="256"/>
      <c r="D1617" s="257" t="s">
        <v>260</v>
      </c>
      <c r="E1617" s="258" t="s">
        <v>1</v>
      </c>
      <c r="F1617" s="259" t="s">
        <v>2098</v>
      </c>
      <c r="G1617" s="256"/>
      <c r="H1617" s="258" t="s">
        <v>1</v>
      </c>
      <c r="I1617" s="260"/>
      <c r="J1617" s="256"/>
      <c r="K1617" s="256"/>
      <c r="L1617" s="261"/>
      <c r="M1617" s="262"/>
      <c r="N1617" s="263"/>
      <c r="O1617" s="263"/>
      <c r="P1617" s="263"/>
      <c r="Q1617" s="263"/>
      <c r="R1617" s="263"/>
      <c r="S1617" s="263"/>
      <c r="T1617" s="264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65" t="s">
        <v>260</v>
      </c>
      <c r="AU1617" s="265" t="s">
        <v>86</v>
      </c>
      <c r="AV1617" s="13" t="s">
        <v>84</v>
      </c>
      <c r="AW1617" s="13" t="s">
        <v>31</v>
      </c>
      <c r="AX1617" s="13" t="s">
        <v>76</v>
      </c>
      <c r="AY1617" s="265" t="s">
        <v>251</v>
      </c>
    </row>
    <row r="1618" s="14" customFormat="1">
      <c r="A1618" s="14"/>
      <c r="B1618" s="266"/>
      <c r="C1618" s="267"/>
      <c r="D1618" s="257" t="s">
        <v>260</v>
      </c>
      <c r="E1618" s="268" t="s">
        <v>1</v>
      </c>
      <c r="F1618" s="269" t="s">
        <v>2099</v>
      </c>
      <c r="G1618" s="267"/>
      <c r="H1618" s="270">
        <v>15</v>
      </c>
      <c r="I1618" s="271"/>
      <c r="J1618" s="267"/>
      <c r="K1618" s="267"/>
      <c r="L1618" s="272"/>
      <c r="M1618" s="273"/>
      <c r="N1618" s="274"/>
      <c r="O1618" s="274"/>
      <c r="P1618" s="274"/>
      <c r="Q1618" s="274"/>
      <c r="R1618" s="274"/>
      <c r="S1618" s="274"/>
      <c r="T1618" s="275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76" t="s">
        <v>260</v>
      </c>
      <c r="AU1618" s="276" t="s">
        <v>86</v>
      </c>
      <c r="AV1618" s="14" t="s">
        <v>86</v>
      </c>
      <c r="AW1618" s="14" t="s">
        <v>31</v>
      </c>
      <c r="AX1618" s="14" t="s">
        <v>76</v>
      </c>
      <c r="AY1618" s="276" t="s">
        <v>251</v>
      </c>
    </row>
    <row r="1619" s="14" customFormat="1">
      <c r="A1619" s="14"/>
      <c r="B1619" s="266"/>
      <c r="C1619" s="267"/>
      <c r="D1619" s="257" t="s">
        <v>260</v>
      </c>
      <c r="E1619" s="268" t="s">
        <v>1</v>
      </c>
      <c r="F1619" s="269" t="s">
        <v>2100</v>
      </c>
      <c r="G1619" s="267"/>
      <c r="H1619" s="270">
        <v>17.199999999999999</v>
      </c>
      <c r="I1619" s="271"/>
      <c r="J1619" s="267"/>
      <c r="K1619" s="267"/>
      <c r="L1619" s="272"/>
      <c r="M1619" s="273"/>
      <c r="N1619" s="274"/>
      <c r="O1619" s="274"/>
      <c r="P1619" s="274"/>
      <c r="Q1619" s="274"/>
      <c r="R1619" s="274"/>
      <c r="S1619" s="274"/>
      <c r="T1619" s="275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76" t="s">
        <v>260</v>
      </c>
      <c r="AU1619" s="276" t="s">
        <v>86</v>
      </c>
      <c r="AV1619" s="14" t="s">
        <v>86</v>
      </c>
      <c r="AW1619" s="14" t="s">
        <v>31</v>
      </c>
      <c r="AX1619" s="14" t="s">
        <v>76</v>
      </c>
      <c r="AY1619" s="276" t="s">
        <v>251</v>
      </c>
    </row>
    <row r="1620" s="14" customFormat="1">
      <c r="A1620" s="14"/>
      <c r="B1620" s="266"/>
      <c r="C1620" s="267"/>
      <c r="D1620" s="257" t="s">
        <v>260</v>
      </c>
      <c r="E1620" s="268" t="s">
        <v>1</v>
      </c>
      <c r="F1620" s="269" t="s">
        <v>2101</v>
      </c>
      <c r="G1620" s="267"/>
      <c r="H1620" s="270">
        <v>15.65</v>
      </c>
      <c r="I1620" s="271"/>
      <c r="J1620" s="267"/>
      <c r="K1620" s="267"/>
      <c r="L1620" s="272"/>
      <c r="M1620" s="273"/>
      <c r="N1620" s="274"/>
      <c r="O1620" s="274"/>
      <c r="P1620" s="274"/>
      <c r="Q1620" s="274"/>
      <c r="R1620" s="274"/>
      <c r="S1620" s="274"/>
      <c r="T1620" s="275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76" t="s">
        <v>260</v>
      </c>
      <c r="AU1620" s="276" t="s">
        <v>86</v>
      </c>
      <c r="AV1620" s="14" t="s">
        <v>86</v>
      </c>
      <c r="AW1620" s="14" t="s">
        <v>31</v>
      </c>
      <c r="AX1620" s="14" t="s">
        <v>76</v>
      </c>
      <c r="AY1620" s="276" t="s">
        <v>251</v>
      </c>
    </row>
    <row r="1621" s="14" customFormat="1">
      <c r="A1621" s="14"/>
      <c r="B1621" s="266"/>
      <c r="C1621" s="267"/>
      <c r="D1621" s="257" t="s">
        <v>260</v>
      </c>
      <c r="E1621" s="268" t="s">
        <v>1</v>
      </c>
      <c r="F1621" s="269" t="s">
        <v>2102</v>
      </c>
      <c r="G1621" s="267"/>
      <c r="H1621" s="270">
        <v>8.3499999999999996</v>
      </c>
      <c r="I1621" s="271"/>
      <c r="J1621" s="267"/>
      <c r="K1621" s="267"/>
      <c r="L1621" s="272"/>
      <c r="M1621" s="273"/>
      <c r="N1621" s="274"/>
      <c r="O1621" s="274"/>
      <c r="P1621" s="274"/>
      <c r="Q1621" s="274"/>
      <c r="R1621" s="274"/>
      <c r="S1621" s="274"/>
      <c r="T1621" s="275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76" t="s">
        <v>260</v>
      </c>
      <c r="AU1621" s="276" t="s">
        <v>86</v>
      </c>
      <c r="AV1621" s="14" t="s">
        <v>86</v>
      </c>
      <c r="AW1621" s="14" t="s">
        <v>31</v>
      </c>
      <c r="AX1621" s="14" t="s">
        <v>76</v>
      </c>
      <c r="AY1621" s="276" t="s">
        <v>251</v>
      </c>
    </row>
    <row r="1622" s="13" customFormat="1">
      <c r="A1622" s="13"/>
      <c r="B1622" s="255"/>
      <c r="C1622" s="256"/>
      <c r="D1622" s="257" t="s">
        <v>260</v>
      </c>
      <c r="E1622" s="258" t="s">
        <v>1</v>
      </c>
      <c r="F1622" s="259" t="s">
        <v>1105</v>
      </c>
      <c r="G1622" s="256"/>
      <c r="H1622" s="258" t="s">
        <v>1</v>
      </c>
      <c r="I1622" s="260"/>
      <c r="J1622" s="256"/>
      <c r="K1622" s="256"/>
      <c r="L1622" s="261"/>
      <c r="M1622" s="262"/>
      <c r="N1622" s="263"/>
      <c r="O1622" s="263"/>
      <c r="P1622" s="263"/>
      <c r="Q1622" s="263"/>
      <c r="R1622" s="263"/>
      <c r="S1622" s="263"/>
      <c r="T1622" s="264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65" t="s">
        <v>260</v>
      </c>
      <c r="AU1622" s="265" t="s">
        <v>86</v>
      </c>
      <c r="AV1622" s="13" t="s">
        <v>84</v>
      </c>
      <c r="AW1622" s="13" t="s">
        <v>31</v>
      </c>
      <c r="AX1622" s="13" t="s">
        <v>76</v>
      </c>
      <c r="AY1622" s="265" t="s">
        <v>251</v>
      </c>
    </row>
    <row r="1623" s="14" customFormat="1">
      <c r="A1623" s="14"/>
      <c r="B1623" s="266"/>
      <c r="C1623" s="267"/>
      <c r="D1623" s="257" t="s">
        <v>260</v>
      </c>
      <c r="E1623" s="268" t="s">
        <v>1</v>
      </c>
      <c r="F1623" s="269" t="s">
        <v>1106</v>
      </c>
      <c r="G1623" s="267"/>
      <c r="H1623" s="270">
        <v>3.98</v>
      </c>
      <c r="I1623" s="271"/>
      <c r="J1623" s="267"/>
      <c r="K1623" s="267"/>
      <c r="L1623" s="272"/>
      <c r="M1623" s="273"/>
      <c r="N1623" s="274"/>
      <c r="O1623" s="274"/>
      <c r="P1623" s="274"/>
      <c r="Q1623" s="274"/>
      <c r="R1623" s="274"/>
      <c r="S1623" s="274"/>
      <c r="T1623" s="275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76" t="s">
        <v>260</v>
      </c>
      <c r="AU1623" s="276" t="s">
        <v>86</v>
      </c>
      <c r="AV1623" s="14" t="s">
        <v>86</v>
      </c>
      <c r="AW1623" s="14" t="s">
        <v>31</v>
      </c>
      <c r="AX1623" s="14" t="s">
        <v>76</v>
      </c>
      <c r="AY1623" s="276" t="s">
        <v>251</v>
      </c>
    </row>
    <row r="1624" s="13" customFormat="1">
      <c r="A1624" s="13"/>
      <c r="B1624" s="255"/>
      <c r="C1624" s="256"/>
      <c r="D1624" s="257" t="s">
        <v>260</v>
      </c>
      <c r="E1624" s="258" t="s">
        <v>1</v>
      </c>
      <c r="F1624" s="259" t="s">
        <v>1107</v>
      </c>
      <c r="G1624" s="256"/>
      <c r="H1624" s="258" t="s">
        <v>1</v>
      </c>
      <c r="I1624" s="260"/>
      <c r="J1624" s="256"/>
      <c r="K1624" s="256"/>
      <c r="L1624" s="261"/>
      <c r="M1624" s="262"/>
      <c r="N1624" s="263"/>
      <c r="O1624" s="263"/>
      <c r="P1624" s="263"/>
      <c r="Q1624" s="263"/>
      <c r="R1624" s="263"/>
      <c r="S1624" s="263"/>
      <c r="T1624" s="264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65" t="s">
        <v>260</v>
      </c>
      <c r="AU1624" s="265" t="s">
        <v>86</v>
      </c>
      <c r="AV1624" s="13" t="s">
        <v>84</v>
      </c>
      <c r="AW1624" s="13" t="s">
        <v>31</v>
      </c>
      <c r="AX1624" s="13" t="s">
        <v>76</v>
      </c>
      <c r="AY1624" s="265" t="s">
        <v>251</v>
      </c>
    </row>
    <row r="1625" s="14" customFormat="1">
      <c r="A1625" s="14"/>
      <c r="B1625" s="266"/>
      <c r="C1625" s="267"/>
      <c r="D1625" s="257" t="s">
        <v>260</v>
      </c>
      <c r="E1625" s="268" t="s">
        <v>1</v>
      </c>
      <c r="F1625" s="269" t="s">
        <v>955</v>
      </c>
      <c r="G1625" s="267"/>
      <c r="H1625" s="270">
        <v>1.8</v>
      </c>
      <c r="I1625" s="271"/>
      <c r="J1625" s="267"/>
      <c r="K1625" s="267"/>
      <c r="L1625" s="272"/>
      <c r="M1625" s="273"/>
      <c r="N1625" s="274"/>
      <c r="O1625" s="274"/>
      <c r="P1625" s="274"/>
      <c r="Q1625" s="274"/>
      <c r="R1625" s="274"/>
      <c r="S1625" s="274"/>
      <c r="T1625" s="275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76" t="s">
        <v>260</v>
      </c>
      <c r="AU1625" s="276" t="s">
        <v>86</v>
      </c>
      <c r="AV1625" s="14" t="s">
        <v>86</v>
      </c>
      <c r="AW1625" s="14" t="s">
        <v>31</v>
      </c>
      <c r="AX1625" s="14" t="s">
        <v>76</v>
      </c>
      <c r="AY1625" s="276" t="s">
        <v>251</v>
      </c>
    </row>
    <row r="1626" s="13" customFormat="1">
      <c r="A1626" s="13"/>
      <c r="B1626" s="255"/>
      <c r="C1626" s="256"/>
      <c r="D1626" s="257" t="s">
        <v>260</v>
      </c>
      <c r="E1626" s="258" t="s">
        <v>1</v>
      </c>
      <c r="F1626" s="259" t="s">
        <v>567</v>
      </c>
      <c r="G1626" s="256"/>
      <c r="H1626" s="258" t="s">
        <v>1</v>
      </c>
      <c r="I1626" s="260"/>
      <c r="J1626" s="256"/>
      <c r="K1626" s="256"/>
      <c r="L1626" s="261"/>
      <c r="M1626" s="262"/>
      <c r="N1626" s="263"/>
      <c r="O1626" s="263"/>
      <c r="P1626" s="263"/>
      <c r="Q1626" s="263"/>
      <c r="R1626" s="263"/>
      <c r="S1626" s="263"/>
      <c r="T1626" s="264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65" t="s">
        <v>260</v>
      </c>
      <c r="AU1626" s="265" t="s">
        <v>86</v>
      </c>
      <c r="AV1626" s="13" t="s">
        <v>84</v>
      </c>
      <c r="AW1626" s="13" t="s">
        <v>31</v>
      </c>
      <c r="AX1626" s="13" t="s">
        <v>76</v>
      </c>
      <c r="AY1626" s="265" t="s">
        <v>251</v>
      </c>
    </row>
    <row r="1627" s="14" customFormat="1">
      <c r="A1627" s="14"/>
      <c r="B1627" s="266"/>
      <c r="C1627" s="267"/>
      <c r="D1627" s="257" t="s">
        <v>260</v>
      </c>
      <c r="E1627" s="268" t="s">
        <v>1</v>
      </c>
      <c r="F1627" s="269" t="s">
        <v>2103</v>
      </c>
      <c r="G1627" s="267"/>
      <c r="H1627" s="270">
        <v>-1.3799999999999999</v>
      </c>
      <c r="I1627" s="271"/>
      <c r="J1627" s="267"/>
      <c r="K1627" s="267"/>
      <c r="L1627" s="272"/>
      <c r="M1627" s="273"/>
      <c r="N1627" s="274"/>
      <c r="O1627" s="274"/>
      <c r="P1627" s="274"/>
      <c r="Q1627" s="274"/>
      <c r="R1627" s="274"/>
      <c r="S1627" s="274"/>
      <c r="T1627" s="275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76" t="s">
        <v>260</v>
      </c>
      <c r="AU1627" s="276" t="s">
        <v>86</v>
      </c>
      <c r="AV1627" s="14" t="s">
        <v>86</v>
      </c>
      <c r="AW1627" s="14" t="s">
        <v>31</v>
      </c>
      <c r="AX1627" s="14" t="s">
        <v>76</v>
      </c>
      <c r="AY1627" s="276" t="s">
        <v>251</v>
      </c>
    </row>
    <row r="1628" s="13" customFormat="1">
      <c r="A1628" s="13"/>
      <c r="B1628" s="255"/>
      <c r="C1628" s="256"/>
      <c r="D1628" s="257" t="s">
        <v>260</v>
      </c>
      <c r="E1628" s="258" t="s">
        <v>1</v>
      </c>
      <c r="F1628" s="259" t="s">
        <v>1108</v>
      </c>
      <c r="G1628" s="256"/>
      <c r="H1628" s="258" t="s">
        <v>1</v>
      </c>
      <c r="I1628" s="260"/>
      <c r="J1628" s="256"/>
      <c r="K1628" s="256"/>
      <c r="L1628" s="261"/>
      <c r="M1628" s="262"/>
      <c r="N1628" s="263"/>
      <c r="O1628" s="263"/>
      <c r="P1628" s="263"/>
      <c r="Q1628" s="263"/>
      <c r="R1628" s="263"/>
      <c r="S1628" s="263"/>
      <c r="T1628" s="264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65" t="s">
        <v>260</v>
      </c>
      <c r="AU1628" s="265" t="s">
        <v>86</v>
      </c>
      <c r="AV1628" s="13" t="s">
        <v>84</v>
      </c>
      <c r="AW1628" s="13" t="s">
        <v>31</v>
      </c>
      <c r="AX1628" s="13" t="s">
        <v>76</v>
      </c>
      <c r="AY1628" s="265" t="s">
        <v>251</v>
      </c>
    </row>
    <row r="1629" s="13" customFormat="1">
      <c r="A1629" s="13"/>
      <c r="B1629" s="255"/>
      <c r="C1629" s="256"/>
      <c r="D1629" s="257" t="s">
        <v>260</v>
      </c>
      <c r="E1629" s="258" t="s">
        <v>1</v>
      </c>
      <c r="F1629" s="259" t="s">
        <v>2104</v>
      </c>
      <c r="G1629" s="256"/>
      <c r="H1629" s="258" t="s">
        <v>1</v>
      </c>
      <c r="I1629" s="260"/>
      <c r="J1629" s="256"/>
      <c r="K1629" s="256"/>
      <c r="L1629" s="261"/>
      <c r="M1629" s="262"/>
      <c r="N1629" s="263"/>
      <c r="O1629" s="263"/>
      <c r="P1629" s="263"/>
      <c r="Q1629" s="263"/>
      <c r="R1629" s="263"/>
      <c r="S1629" s="263"/>
      <c r="T1629" s="264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65" t="s">
        <v>260</v>
      </c>
      <c r="AU1629" s="265" t="s">
        <v>86</v>
      </c>
      <c r="AV1629" s="13" t="s">
        <v>84</v>
      </c>
      <c r="AW1629" s="13" t="s">
        <v>31</v>
      </c>
      <c r="AX1629" s="13" t="s">
        <v>76</v>
      </c>
      <c r="AY1629" s="265" t="s">
        <v>251</v>
      </c>
    </row>
    <row r="1630" s="14" customFormat="1">
      <c r="A1630" s="14"/>
      <c r="B1630" s="266"/>
      <c r="C1630" s="267"/>
      <c r="D1630" s="257" t="s">
        <v>260</v>
      </c>
      <c r="E1630" s="268" t="s">
        <v>1</v>
      </c>
      <c r="F1630" s="269" t="s">
        <v>2105</v>
      </c>
      <c r="G1630" s="267"/>
      <c r="H1630" s="270">
        <v>14.199999999999999</v>
      </c>
      <c r="I1630" s="271"/>
      <c r="J1630" s="267"/>
      <c r="K1630" s="267"/>
      <c r="L1630" s="272"/>
      <c r="M1630" s="273"/>
      <c r="N1630" s="274"/>
      <c r="O1630" s="274"/>
      <c r="P1630" s="274"/>
      <c r="Q1630" s="274"/>
      <c r="R1630" s="274"/>
      <c r="S1630" s="274"/>
      <c r="T1630" s="275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76" t="s">
        <v>260</v>
      </c>
      <c r="AU1630" s="276" t="s">
        <v>86</v>
      </c>
      <c r="AV1630" s="14" t="s">
        <v>86</v>
      </c>
      <c r="AW1630" s="14" t="s">
        <v>31</v>
      </c>
      <c r="AX1630" s="14" t="s">
        <v>76</v>
      </c>
      <c r="AY1630" s="276" t="s">
        <v>251</v>
      </c>
    </row>
    <row r="1631" s="14" customFormat="1">
      <c r="A1631" s="14"/>
      <c r="B1631" s="266"/>
      <c r="C1631" s="267"/>
      <c r="D1631" s="257" t="s">
        <v>260</v>
      </c>
      <c r="E1631" s="268" t="s">
        <v>1</v>
      </c>
      <c r="F1631" s="269" t="s">
        <v>2106</v>
      </c>
      <c r="G1631" s="267"/>
      <c r="H1631" s="270">
        <v>21</v>
      </c>
      <c r="I1631" s="271"/>
      <c r="J1631" s="267"/>
      <c r="K1631" s="267"/>
      <c r="L1631" s="272"/>
      <c r="M1631" s="273"/>
      <c r="N1631" s="274"/>
      <c r="O1631" s="274"/>
      <c r="P1631" s="274"/>
      <c r="Q1631" s="274"/>
      <c r="R1631" s="274"/>
      <c r="S1631" s="274"/>
      <c r="T1631" s="275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76" t="s">
        <v>260</v>
      </c>
      <c r="AU1631" s="276" t="s">
        <v>86</v>
      </c>
      <c r="AV1631" s="14" t="s">
        <v>86</v>
      </c>
      <c r="AW1631" s="14" t="s">
        <v>31</v>
      </c>
      <c r="AX1631" s="14" t="s">
        <v>76</v>
      </c>
      <c r="AY1631" s="276" t="s">
        <v>251</v>
      </c>
    </row>
    <row r="1632" s="13" customFormat="1">
      <c r="A1632" s="13"/>
      <c r="B1632" s="255"/>
      <c r="C1632" s="256"/>
      <c r="D1632" s="257" t="s">
        <v>260</v>
      </c>
      <c r="E1632" s="258" t="s">
        <v>1</v>
      </c>
      <c r="F1632" s="259" t="s">
        <v>2067</v>
      </c>
      <c r="G1632" s="256"/>
      <c r="H1632" s="258" t="s">
        <v>1</v>
      </c>
      <c r="I1632" s="260"/>
      <c r="J1632" s="256"/>
      <c r="K1632" s="256"/>
      <c r="L1632" s="261"/>
      <c r="M1632" s="262"/>
      <c r="N1632" s="263"/>
      <c r="O1632" s="263"/>
      <c r="P1632" s="263"/>
      <c r="Q1632" s="263"/>
      <c r="R1632" s="263"/>
      <c r="S1632" s="263"/>
      <c r="T1632" s="264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65" t="s">
        <v>260</v>
      </c>
      <c r="AU1632" s="265" t="s">
        <v>86</v>
      </c>
      <c r="AV1632" s="13" t="s">
        <v>84</v>
      </c>
      <c r="AW1632" s="13" t="s">
        <v>31</v>
      </c>
      <c r="AX1632" s="13" t="s">
        <v>76</v>
      </c>
      <c r="AY1632" s="265" t="s">
        <v>251</v>
      </c>
    </row>
    <row r="1633" s="14" customFormat="1">
      <c r="A1633" s="14"/>
      <c r="B1633" s="266"/>
      <c r="C1633" s="267"/>
      <c r="D1633" s="257" t="s">
        <v>260</v>
      </c>
      <c r="E1633" s="268" t="s">
        <v>1</v>
      </c>
      <c r="F1633" s="269" t="s">
        <v>2107</v>
      </c>
      <c r="G1633" s="267"/>
      <c r="H1633" s="270">
        <v>24.399999999999999</v>
      </c>
      <c r="I1633" s="271"/>
      <c r="J1633" s="267"/>
      <c r="K1633" s="267"/>
      <c r="L1633" s="272"/>
      <c r="M1633" s="273"/>
      <c r="N1633" s="274"/>
      <c r="O1633" s="274"/>
      <c r="P1633" s="274"/>
      <c r="Q1633" s="274"/>
      <c r="R1633" s="274"/>
      <c r="S1633" s="274"/>
      <c r="T1633" s="275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76" t="s">
        <v>260</v>
      </c>
      <c r="AU1633" s="276" t="s">
        <v>86</v>
      </c>
      <c r="AV1633" s="14" t="s">
        <v>86</v>
      </c>
      <c r="AW1633" s="14" t="s">
        <v>31</v>
      </c>
      <c r="AX1633" s="14" t="s">
        <v>76</v>
      </c>
      <c r="AY1633" s="276" t="s">
        <v>251</v>
      </c>
    </row>
    <row r="1634" s="14" customFormat="1">
      <c r="A1634" s="14"/>
      <c r="B1634" s="266"/>
      <c r="C1634" s="267"/>
      <c r="D1634" s="257" t="s">
        <v>260</v>
      </c>
      <c r="E1634" s="268" t="s">
        <v>1</v>
      </c>
      <c r="F1634" s="269" t="s">
        <v>2108</v>
      </c>
      <c r="G1634" s="267"/>
      <c r="H1634" s="270">
        <v>13.6</v>
      </c>
      <c r="I1634" s="271"/>
      <c r="J1634" s="267"/>
      <c r="K1634" s="267"/>
      <c r="L1634" s="272"/>
      <c r="M1634" s="273"/>
      <c r="N1634" s="274"/>
      <c r="O1634" s="274"/>
      <c r="P1634" s="274"/>
      <c r="Q1634" s="274"/>
      <c r="R1634" s="274"/>
      <c r="S1634" s="274"/>
      <c r="T1634" s="275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76" t="s">
        <v>260</v>
      </c>
      <c r="AU1634" s="276" t="s">
        <v>86</v>
      </c>
      <c r="AV1634" s="14" t="s">
        <v>86</v>
      </c>
      <c r="AW1634" s="14" t="s">
        <v>31</v>
      </c>
      <c r="AX1634" s="14" t="s">
        <v>76</v>
      </c>
      <c r="AY1634" s="276" t="s">
        <v>251</v>
      </c>
    </row>
    <row r="1635" s="14" customFormat="1">
      <c r="A1635" s="14"/>
      <c r="B1635" s="266"/>
      <c r="C1635" s="267"/>
      <c r="D1635" s="257" t="s">
        <v>260</v>
      </c>
      <c r="E1635" s="268" t="s">
        <v>1</v>
      </c>
      <c r="F1635" s="269" t="s">
        <v>2109</v>
      </c>
      <c r="G1635" s="267"/>
      <c r="H1635" s="270">
        <v>21.800000000000001</v>
      </c>
      <c r="I1635" s="271"/>
      <c r="J1635" s="267"/>
      <c r="K1635" s="267"/>
      <c r="L1635" s="272"/>
      <c r="M1635" s="273"/>
      <c r="N1635" s="274"/>
      <c r="O1635" s="274"/>
      <c r="P1635" s="274"/>
      <c r="Q1635" s="274"/>
      <c r="R1635" s="274"/>
      <c r="S1635" s="274"/>
      <c r="T1635" s="275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76" t="s">
        <v>260</v>
      </c>
      <c r="AU1635" s="276" t="s">
        <v>86</v>
      </c>
      <c r="AV1635" s="14" t="s">
        <v>86</v>
      </c>
      <c r="AW1635" s="14" t="s">
        <v>31</v>
      </c>
      <c r="AX1635" s="14" t="s">
        <v>76</v>
      </c>
      <c r="AY1635" s="276" t="s">
        <v>251</v>
      </c>
    </row>
    <row r="1636" s="14" customFormat="1">
      <c r="A1636" s="14"/>
      <c r="B1636" s="266"/>
      <c r="C1636" s="267"/>
      <c r="D1636" s="257" t="s">
        <v>260</v>
      </c>
      <c r="E1636" s="268" t="s">
        <v>1</v>
      </c>
      <c r="F1636" s="269" t="s">
        <v>2110</v>
      </c>
      <c r="G1636" s="267"/>
      <c r="H1636" s="270">
        <v>9.8000000000000007</v>
      </c>
      <c r="I1636" s="271"/>
      <c r="J1636" s="267"/>
      <c r="K1636" s="267"/>
      <c r="L1636" s="272"/>
      <c r="M1636" s="273"/>
      <c r="N1636" s="274"/>
      <c r="O1636" s="274"/>
      <c r="P1636" s="274"/>
      <c r="Q1636" s="274"/>
      <c r="R1636" s="274"/>
      <c r="S1636" s="274"/>
      <c r="T1636" s="275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76" t="s">
        <v>260</v>
      </c>
      <c r="AU1636" s="276" t="s">
        <v>86</v>
      </c>
      <c r="AV1636" s="14" t="s">
        <v>86</v>
      </c>
      <c r="AW1636" s="14" t="s">
        <v>31</v>
      </c>
      <c r="AX1636" s="14" t="s">
        <v>76</v>
      </c>
      <c r="AY1636" s="276" t="s">
        <v>251</v>
      </c>
    </row>
    <row r="1637" s="14" customFormat="1">
      <c r="A1637" s="14"/>
      <c r="B1637" s="266"/>
      <c r="C1637" s="267"/>
      <c r="D1637" s="257" t="s">
        <v>260</v>
      </c>
      <c r="E1637" s="268" t="s">
        <v>1</v>
      </c>
      <c r="F1637" s="269" t="s">
        <v>2111</v>
      </c>
      <c r="G1637" s="267"/>
      <c r="H1637" s="270">
        <v>18</v>
      </c>
      <c r="I1637" s="271"/>
      <c r="J1637" s="267"/>
      <c r="K1637" s="267"/>
      <c r="L1637" s="272"/>
      <c r="M1637" s="273"/>
      <c r="N1637" s="274"/>
      <c r="O1637" s="274"/>
      <c r="P1637" s="274"/>
      <c r="Q1637" s="274"/>
      <c r="R1637" s="274"/>
      <c r="S1637" s="274"/>
      <c r="T1637" s="275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76" t="s">
        <v>260</v>
      </c>
      <c r="AU1637" s="276" t="s">
        <v>86</v>
      </c>
      <c r="AV1637" s="14" t="s">
        <v>86</v>
      </c>
      <c r="AW1637" s="14" t="s">
        <v>31</v>
      </c>
      <c r="AX1637" s="14" t="s">
        <v>76</v>
      </c>
      <c r="AY1637" s="276" t="s">
        <v>251</v>
      </c>
    </row>
    <row r="1638" s="14" customFormat="1">
      <c r="A1638" s="14"/>
      <c r="B1638" s="266"/>
      <c r="C1638" s="267"/>
      <c r="D1638" s="257" t="s">
        <v>260</v>
      </c>
      <c r="E1638" s="268" t="s">
        <v>1</v>
      </c>
      <c r="F1638" s="269" t="s">
        <v>2112</v>
      </c>
      <c r="G1638" s="267"/>
      <c r="H1638" s="270">
        <v>10.6</v>
      </c>
      <c r="I1638" s="271"/>
      <c r="J1638" s="267"/>
      <c r="K1638" s="267"/>
      <c r="L1638" s="272"/>
      <c r="M1638" s="273"/>
      <c r="N1638" s="274"/>
      <c r="O1638" s="274"/>
      <c r="P1638" s="274"/>
      <c r="Q1638" s="274"/>
      <c r="R1638" s="274"/>
      <c r="S1638" s="274"/>
      <c r="T1638" s="275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76" t="s">
        <v>260</v>
      </c>
      <c r="AU1638" s="276" t="s">
        <v>86</v>
      </c>
      <c r="AV1638" s="14" t="s">
        <v>86</v>
      </c>
      <c r="AW1638" s="14" t="s">
        <v>31</v>
      </c>
      <c r="AX1638" s="14" t="s">
        <v>76</v>
      </c>
      <c r="AY1638" s="276" t="s">
        <v>251</v>
      </c>
    </row>
    <row r="1639" s="13" customFormat="1">
      <c r="A1639" s="13"/>
      <c r="B1639" s="255"/>
      <c r="C1639" s="256"/>
      <c r="D1639" s="257" t="s">
        <v>260</v>
      </c>
      <c r="E1639" s="258" t="s">
        <v>1</v>
      </c>
      <c r="F1639" s="259" t="s">
        <v>567</v>
      </c>
      <c r="G1639" s="256"/>
      <c r="H1639" s="258" t="s">
        <v>1</v>
      </c>
      <c r="I1639" s="260"/>
      <c r="J1639" s="256"/>
      <c r="K1639" s="256"/>
      <c r="L1639" s="261"/>
      <c r="M1639" s="262"/>
      <c r="N1639" s="263"/>
      <c r="O1639" s="263"/>
      <c r="P1639" s="263"/>
      <c r="Q1639" s="263"/>
      <c r="R1639" s="263"/>
      <c r="S1639" s="263"/>
      <c r="T1639" s="264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65" t="s">
        <v>260</v>
      </c>
      <c r="AU1639" s="265" t="s">
        <v>86</v>
      </c>
      <c r="AV1639" s="13" t="s">
        <v>84</v>
      </c>
      <c r="AW1639" s="13" t="s">
        <v>31</v>
      </c>
      <c r="AX1639" s="13" t="s">
        <v>76</v>
      </c>
      <c r="AY1639" s="265" t="s">
        <v>251</v>
      </c>
    </row>
    <row r="1640" s="14" customFormat="1">
      <c r="A1640" s="14"/>
      <c r="B1640" s="266"/>
      <c r="C1640" s="267"/>
      <c r="D1640" s="257" t="s">
        <v>260</v>
      </c>
      <c r="E1640" s="268" t="s">
        <v>1</v>
      </c>
      <c r="F1640" s="269" t="s">
        <v>2113</v>
      </c>
      <c r="G1640" s="267"/>
      <c r="H1640" s="270">
        <v>-8.0500000000000007</v>
      </c>
      <c r="I1640" s="271"/>
      <c r="J1640" s="267"/>
      <c r="K1640" s="267"/>
      <c r="L1640" s="272"/>
      <c r="M1640" s="273"/>
      <c r="N1640" s="274"/>
      <c r="O1640" s="274"/>
      <c r="P1640" s="274"/>
      <c r="Q1640" s="274"/>
      <c r="R1640" s="274"/>
      <c r="S1640" s="274"/>
      <c r="T1640" s="275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76" t="s">
        <v>260</v>
      </c>
      <c r="AU1640" s="276" t="s">
        <v>86</v>
      </c>
      <c r="AV1640" s="14" t="s">
        <v>86</v>
      </c>
      <c r="AW1640" s="14" t="s">
        <v>31</v>
      </c>
      <c r="AX1640" s="14" t="s">
        <v>76</v>
      </c>
      <c r="AY1640" s="276" t="s">
        <v>251</v>
      </c>
    </row>
    <row r="1641" s="13" customFormat="1">
      <c r="A1641" s="13"/>
      <c r="B1641" s="255"/>
      <c r="C1641" s="256"/>
      <c r="D1641" s="257" t="s">
        <v>260</v>
      </c>
      <c r="E1641" s="258" t="s">
        <v>1</v>
      </c>
      <c r="F1641" s="259" t="s">
        <v>1114</v>
      </c>
      <c r="G1641" s="256"/>
      <c r="H1641" s="258" t="s">
        <v>1</v>
      </c>
      <c r="I1641" s="260"/>
      <c r="J1641" s="256"/>
      <c r="K1641" s="256"/>
      <c r="L1641" s="261"/>
      <c r="M1641" s="262"/>
      <c r="N1641" s="263"/>
      <c r="O1641" s="263"/>
      <c r="P1641" s="263"/>
      <c r="Q1641" s="263"/>
      <c r="R1641" s="263"/>
      <c r="S1641" s="263"/>
      <c r="T1641" s="264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65" t="s">
        <v>260</v>
      </c>
      <c r="AU1641" s="265" t="s">
        <v>86</v>
      </c>
      <c r="AV1641" s="13" t="s">
        <v>84</v>
      </c>
      <c r="AW1641" s="13" t="s">
        <v>31</v>
      </c>
      <c r="AX1641" s="13" t="s">
        <v>76</v>
      </c>
      <c r="AY1641" s="265" t="s">
        <v>251</v>
      </c>
    </row>
    <row r="1642" s="14" customFormat="1">
      <c r="A1642" s="14"/>
      <c r="B1642" s="266"/>
      <c r="C1642" s="267"/>
      <c r="D1642" s="257" t="s">
        <v>260</v>
      </c>
      <c r="E1642" s="268" t="s">
        <v>1</v>
      </c>
      <c r="F1642" s="269" t="s">
        <v>1115</v>
      </c>
      <c r="G1642" s="267"/>
      <c r="H1642" s="270">
        <v>18.100000000000001</v>
      </c>
      <c r="I1642" s="271"/>
      <c r="J1642" s="267"/>
      <c r="K1642" s="267"/>
      <c r="L1642" s="272"/>
      <c r="M1642" s="273"/>
      <c r="N1642" s="274"/>
      <c r="O1642" s="274"/>
      <c r="P1642" s="274"/>
      <c r="Q1642" s="274"/>
      <c r="R1642" s="274"/>
      <c r="S1642" s="274"/>
      <c r="T1642" s="275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76" t="s">
        <v>260</v>
      </c>
      <c r="AU1642" s="276" t="s">
        <v>86</v>
      </c>
      <c r="AV1642" s="14" t="s">
        <v>86</v>
      </c>
      <c r="AW1642" s="14" t="s">
        <v>31</v>
      </c>
      <c r="AX1642" s="14" t="s">
        <v>76</v>
      </c>
      <c r="AY1642" s="276" t="s">
        <v>251</v>
      </c>
    </row>
    <row r="1643" s="13" customFormat="1">
      <c r="A1643" s="13"/>
      <c r="B1643" s="255"/>
      <c r="C1643" s="256"/>
      <c r="D1643" s="257" t="s">
        <v>260</v>
      </c>
      <c r="E1643" s="258" t="s">
        <v>1</v>
      </c>
      <c r="F1643" s="259" t="s">
        <v>1116</v>
      </c>
      <c r="G1643" s="256"/>
      <c r="H1643" s="258" t="s">
        <v>1</v>
      </c>
      <c r="I1643" s="260"/>
      <c r="J1643" s="256"/>
      <c r="K1643" s="256"/>
      <c r="L1643" s="261"/>
      <c r="M1643" s="262"/>
      <c r="N1643" s="263"/>
      <c r="O1643" s="263"/>
      <c r="P1643" s="263"/>
      <c r="Q1643" s="263"/>
      <c r="R1643" s="263"/>
      <c r="S1643" s="263"/>
      <c r="T1643" s="264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65" t="s">
        <v>260</v>
      </c>
      <c r="AU1643" s="265" t="s">
        <v>86</v>
      </c>
      <c r="AV1643" s="13" t="s">
        <v>84</v>
      </c>
      <c r="AW1643" s="13" t="s">
        <v>31</v>
      </c>
      <c r="AX1643" s="13" t="s">
        <v>76</v>
      </c>
      <c r="AY1643" s="265" t="s">
        <v>251</v>
      </c>
    </row>
    <row r="1644" s="14" customFormat="1">
      <c r="A1644" s="14"/>
      <c r="B1644" s="266"/>
      <c r="C1644" s="267"/>
      <c r="D1644" s="257" t="s">
        <v>260</v>
      </c>
      <c r="E1644" s="268" t="s">
        <v>1</v>
      </c>
      <c r="F1644" s="269" t="s">
        <v>2114</v>
      </c>
      <c r="G1644" s="267"/>
      <c r="H1644" s="270">
        <v>2.25</v>
      </c>
      <c r="I1644" s="271"/>
      <c r="J1644" s="267"/>
      <c r="K1644" s="267"/>
      <c r="L1644" s="272"/>
      <c r="M1644" s="273"/>
      <c r="N1644" s="274"/>
      <c r="O1644" s="274"/>
      <c r="P1644" s="274"/>
      <c r="Q1644" s="274"/>
      <c r="R1644" s="274"/>
      <c r="S1644" s="274"/>
      <c r="T1644" s="275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76" t="s">
        <v>260</v>
      </c>
      <c r="AU1644" s="276" t="s">
        <v>86</v>
      </c>
      <c r="AV1644" s="14" t="s">
        <v>86</v>
      </c>
      <c r="AW1644" s="14" t="s">
        <v>31</v>
      </c>
      <c r="AX1644" s="14" t="s">
        <v>76</v>
      </c>
      <c r="AY1644" s="276" t="s">
        <v>251</v>
      </c>
    </row>
    <row r="1645" s="13" customFormat="1">
      <c r="A1645" s="13"/>
      <c r="B1645" s="255"/>
      <c r="C1645" s="256"/>
      <c r="D1645" s="257" t="s">
        <v>260</v>
      </c>
      <c r="E1645" s="258" t="s">
        <v>1</v>
      </c>
      <c r="F1645" s="259" t="s">
        <v>2115</v>
      </c>
      <c r="G1645" s="256"/>
      <c r="H1645" s="258" t="s">
        <v>1</v>
      </c>
      <c r="I1645" s="260"/>
      <c r="J1645" s="256"/>
      <c r="K1645" s="256"/>
      <c r="L1645" s="261"/>
      <c r="M1645" s="262"/>
      <c r="N1645" s="263"/>
      <c r="O1645" s="263"/>
      <c r="P1645" s="263"/>
      <c r="Q1645" s="263"/>
      <c r="R1645" s="263"/>
      <c r="S1645" s="263"/>
      <c r="T1645" s="264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65" t="s">
        <v>260</v>
      </c>
      <c r="AU1645" s="265" t="s">
        <v>86</v>
      </c>
      <c r="AV1645" s="13" t="s">
        <v>84</v>
      </c>
      <c r="AW1645" s="13" t="s">
        <v>31</v>
      </c>
      <c r="AX1645" s="13" t="s">
        <v>76</v>
      </c>
      <c r="AY1645" s="265" t="s">
        <v>251</v>
      </c>
    </row>
    <row r="1646" s="14" customFormat="1">
      <c r="A1646" s="14"/>
      <c r="B1646" s="266"/>
      <c r="C1646" s="267"/>
      <c r="D1646" s="257" t="s">
        <v>260</v>
      </c>
      <c r="E1646" s="268" t="s">
        <v>1</v>
      </c>
      <c r="F1646" s="269" t="s">
        <v>2116</v>
      </c>
      <c r="G1646" s="267"/>
      <c r="H1646" s="270">
        <v>1.5</v>
      </c>
      <c r="I1646" s="271"/>
      <c r="J1646" s="267"/>
      <c r="K1646" s="267"/>
      <c r="L1646" s="272"/>
      <c r="M1646" s="273"/>
      <c r="N1646" s="274"/>
      <c r="O1646" s="274"/>
      <c r="P1646" s="274"/>
      <c r="Q1646" s="274"/>
      <c r="R1646" s="274"/>
      <c r="S1646" s="274"/>
      <c r="T1646" s="275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76" t="s">
        <v>260</v>
      </c>
      <c r="AU1646" s="276" t="s">
        <v>86</v>
      </c>
      <c r="AV1646" s="14" t="s">
        <v>86</v>
      </c>
      <c r="AW1646" s="14" t="s">
        <v>31</v>
      </c>
      <c r="AX1646" s="14" t="s">
        <v>76</v>
      </c>
      <c r="AY1646" s="276" t="s">
        <v>251</v>
      </c>
    </row>
    <row r="1647" s="16" customFormat="1">
      <c r="A1647" s="16"/>
      <c r="B1647" s="297"/>
      <c r="C1647" s="298"/>
      <c r="D1647" s="257" t="s">
        <v>260</v>
      </c>
      <c r="E1647" s="299" t="s">
        <v>147</v>
      </c>
      <c r="F1647" s="300" t="s">
        <v>566</v>
      </c>
      <c r="G1647" s="298"/>
      <c r="H1647" s="301">
        <v>275</v>
      </c>
      <c r="I1647" s="302"/>
      <c r="J1647" s="298"/>
      <c r="K1647" s="298"/>
      <c r="L1647" s="303"/>
      <c r="M1647" s="304"/>
      <c r="N1647" s="305"/>
      <c r="O1647" s="305"/>
      <c r="P1647" s="305"/>
      <c r="Q1647" s="305"/>
      <c r="R1647" s="305"/>
      <c r="S1647" s="305"/>
      <c r="T1647" s="306"/>
      <c r="U1647" s="16"/>
      <c r="V1647" s="16"/>
      <c r="W1647" s="16"/>
      <c r="X1647" s="16"/>
      <c r="Y1647" s="16"/>
      <c r="Z1647" s="16"/>
      <c r="AA1647" s="16"/>
      <c r="AB1647" s="16"/>
      <c r="AC1647" s="16"/>
      <c r="AD1647" s="16"/>
      <c r="AE1647" s="16"/>
      <c r="AT1647" s="307" t="s">
        <v>260</v>
      </c>
      <c r="AU1647" s="307" t="s">
        <v>86</v>
      </c>
      <c r="AV1647" s="16" t="s">
        <v>271</v>
      </c>
      <c r="AW1647" s="16" t="s">
        <v>31</v>
      </c>
      <c r="AX1647" s="16" t="s">
        <v>76</v>
      </c>
      <c r="AY1647" s="307" t="s">
        <v>251</v>
      </c>
    </row>
    <row r="1648" s="15" customFormat="1">
      <c r="A1648" s="15"/>
      <c r="B1648" s="277"/>
      <c r="C1648" s="278"/>
      <c r="D1648" s="257" t="s">
        <v>260</v>
      </c>
      <c r="E1648" s="279" t="s">
        <v>1</v>
      </c>
      <c r="F1648" s="280" t="s">
        <v>264</v>
      </c>
      <c r="G1648" s="278"/>
      <c r="H1648" s="281">
        <v>275</v>
      </c>
      <c r="I1648" s="282"/>
      <c r="J1648" s="278"/>
      <c r="K1648" s="278"/>
      <c r="L1648" s="283"/>
      <c r="M1648" s="284"/>
      <c r="N1648" s="285"/>
      <c r="O1648" s="285"/>
      <c r="P1648" s="285"/>
      <c r="Q1648" s="285"/>
      <c r="R1648" s="285"/>
      <c r="S1648" s="285"/>
      <c r="T1648" s="286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T1648" s="287" t="s">
        <v>260</v>
      </c>
      <c r="AU1648" s="287" t="s">
        <v>86</v>
      </c>
      <c r="AV1648" s="15" t="s">
        <v>258</v>
      </c>
      <c r="AW1648" s="15" t="s">
        <v>31</v>
      </c>
      <c r="AX1648" s="15" t="s">
        <v>84</v>
      </c>
      <c r="AY1648" s="287" t="s">
        <v>251</v>
      </c>
    </row>
    <row r="1649" s="2" customFormat="1" ht="14.4" customHeight="1">
      <c r="A1649" s="39"/>
      <c r="B1649" s="40"/>
      <c r="C1649" s="288" t="s">
        <v>2117</v>
      </c>
      <c r="D1649" s="288" t="s">
        <v>295</v>
      </c>
      <c r="E1649" s="289" t="s">
        <v>2118</v>
      </c>
      <c r="F1649" s="290" t="s">
        <v>2119</v>
      </c>
      <c r="G1649" s="291" t="s">
        <v>149</v>
      </c>
      <c r="H1649" s="292">
        <v>300.60000000000002</v>
      </c>
      <c r="I1649" s="293"/>
      <c r="J1649" s="292">
        <f>ROUND(I1649*H1649,2)</f>
        <v>0</v>
      </c>
      <c r="K1649" s="290" t="s">
        <v>1</v>
      </c>
      <c r="L1649" s="294"/>
      <c r="M1649" s="295" t="s">
        <v>1</v>
      </c>
      <c r="N1649" s="296" t="s">
        <v>41</v>
      </c>
      <c r="O1649" s="92"/>
      <c r="P1649" s="251">
        <f>O1649*H1649</f>
        <v>0</v>
      </c>
      <c r="Q1649" s="251">
        <v>0.0126</v>
      </c>
      <c r="R1649" s="251">
        <f>Q1649*H1649</f>
        <v>3.7875600000000005</v>
      </c>
      <c r="S1649" s="251">
        <v>0</v>
      </c>
      <c r="T1649" s="252">
        <f>S1649*H1649</f>
        <v>0</v>
      </c>
      <c r="U1649" s="39"/>
      <c r="V1649" s="39"/>
      <c r="W1649" s="39"/>
      <c r="X1649" s="39"/>
      <c r="Y1649" s="39"/>
      <c r="Z1649" s="39"/>
      <c r="AA1649" s="39"/>
      <c r="AB1649" s="39"/>
      <c r="AC1649" s="39"/>
      <c r="AD1649" s="39"/>
      <c r="AE1649" s="39"/>
      <c r="AR1649" s="253" t="s">
        <v>447</v>
      </c>
      <c r="AT1649" s="253" t="s">
        <v>295</v>
      </c>
      <c r="AU1649" s="253" t="s">
        <v>86</v>
      </c>
      <c r="AY1649" s="18" t="s">
        <v>251</v>
      </c>
      <c r="BE1649" s="254">
        <f>IF(N1649="základní",J1649,0)</f>
        <v>0</v>
      </c>
      <c r="BF1649" s="254">
        <f>IF(N1649="snížená",J1649,0)</f>
        <v>0</v>
      </c>
      <c r="BG1649" s="254">
        <f>IF(N1649="zákl. přenesená",J1649,0)</f>
        <v>0</v>
      </c>
      <c r="BH1649" s="254">
        <f>IF(N1649="sníž. přenesená",J1649,0)</f>
        <v>0</v>
      </c>
      <c r="BI1649" s="254">
        <f>IF(N1649="nulová",J1649,0)</f>
        <v>0</v>
      </c>
      <c r="BJ1649" s="18" t="s">
        <v>84</v>
      </c>
      <c r="BK1649" s="254">
        <f>ROUND(I1649*H1649,2)</f>
        <v>0</v>
      </c>
      <c r="BL1649" s="18" t="s">
        <v>344</v>
      </c>
      <c r="BM1649" s="253" t="s">
        <v>2120</v>
      </c>
    </row>
    <row r="1650" s="14" customFormat="1">
      <c r="A1650" s="14"/>
      <c r="B1650" s="266"/>
      <c r="C1650" s="267"/>
      <c r="D1650" s="257" t="s">
        <v>260</v>
      </c>
      <c r="E1650" s="267"/>
      <c r="F1650" s="269" t="s">
        <v>2121</v>
      </c>
      <c r="G1650" s="267"/>
      <c r="H1650" s="270">
        <v>300.60000000000002</v>
      </c>
      <c r="I1650" s="271"/>
      <c r="J1650" s="267"/>
      <c r="K1650" s="267"/>
      <c r="L1650" s="272"/>
      <c r="M1650" s="273"/>
      <c r="N1650" s="274"/>
      <c r="O1650" s="274"/>
      <c r="P1650" s="274"/>
      <c r="Q1650" s="274"/>
      <c r="R1650" s="274"/>
      <c r="S1650" s="274"/>
      <c r="T1650" s="275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76" t="s">
        <v>260</v>
      </c>
      <c r="AU1650" s="276" t="s">
        <v>86</v>
      </c>
      <c r="AV1650" s="14" t="s">
        <v>86</v>
      </c>
      <c r="AW1650" s="14" t="s">
        <v>4</v>
      </c>
      <c r="AX1650" s="14" t="s">
        <v>84</v>
      </c>
      <c r="AY1650" s="276" t="s">
        <v>251</v>
      </c>
    </row>
    <row r="1651" s="2" customFormat="1" ht="14.4" customHeight="1">
      <c r="A1651" s="39"/>
      <c r="B1651" s="40"/>
      <c r="C1651" s="243" t="s">
        <v>2122</v>
      </c>
      <c r="D1651" s="243" t="s">
        <v>253</v>
      </c>
      <c r="E1651" s="244" t="s">
        <v>2123</v>
      </c>
      <c r="F1651" s="245" t="s">
        <v>2124</v>
      </c>
      <c r="G1651" s="246" t="s">
        <v>406</v>
      </c>
      <c r="H1651" s="247">
        <v>49</v>
      </c>
      <c r="I1651" s="248"/>
      <c r="J1651" s="247">
        <f>ROUND(I1651*H1651,2)</f>
        <v>0</v>
      </c>
      <c r="K1651" s="245" t="s">
        <v>257</v>
      </c>
      <c r="L1651" s="45"/>
      <c r="M1651" s="249" t="s">
        <v>1</v>
      </c>
      <c r="N1651" s="250" t="s">
        <v>41</v>
      </c>
      <c r="O1651" s="92"/>
      <c r="P1651" s="251">
        <f>O1651*H1651</f>
        <v>0</v>
      </c>
      <c r="Q1651" s="251">
        <v>0.00142</v>
      </c>
      <c r="R1651" s="251">
        <f>Q1651*H1651</f>
        <v>0.069580000000000003</v>
      </c>
      <c r="S1651" s="251">
        <v>0</v>
      </c>
      <c r="T1651" s="252">
        <f>S1651*H1651</f>
        <v>0</v>
      </c>
      <c r="U1651" s="39"/>
      <c r="V1651" s="39"/>
      <c r="W1651" s="39"/>
      <c r="X1651" s="39"/>
      <c r="Y1651" s="39"/>
      <c r="Z1651" s="39"/>
      <c r="AA1651" s="39"/>
      <c r="AB1651" s="39"/>
      <c r="AC1651" s="39"/>
      <c r="AD1651" s="39"/>
      <c r="AE1651" s="39"/>
      <c r="AR1651" s="253" t="s">
        <v>344</v>
      </c>
      <c r="AT1651" s="253" t="s">
        <v>253</v>
      </c>
      <c r="AU1651" s="253" t="s">
        <v>86</v>
      </c>
      <c r="AY1651" s="18" t="s">
        <v>251</v>
      </c>
      <c r="BE1651" s="254">
        <f>IF(N1651="základní",J1651,0)</f>
        <v>0</v>
      </c>
      <c r="BF1651" s="254">
        <f>IF(N1651="snížená",J1651,0)</f>
        <v>0</v>
      </c>
      <c r="BG1651" s="254">
        <f>IF(N1651="zákl. přenesená",J1651,0)</f>
        <v>0</v>
      </c>
      <c r="BH1651" s="254">
        <f>IF(N1651="sníž. přenesená",J1651,0)</f>
        <v>0</v>
      </c>
      <c r="BI1651" s="254">
        <f>IF(N1651="nulová",J1651,0)</f>
        <v>0</v>
      </c>
      <c r="BJ1651" s="18" t="s">
        <v>84</v>
      </c>
      <c r="BK1651" s="254">
        <f>ROUND(I1651*H1651,2)</f>
        <v>0</v>
      </c>
      <c r="BL1651" s="18" t="s">
        <v>344</v>
      </c>
      <c r="BM1651" s="253" t="s">
        <v>2125</v>
      </c>
    </row>
    <row r="1652" s="13" customFormat="1">
      <c r="A1652" s="13"/>
      <c r="B1652" s="255"/>
      <c r="C1652" s="256"/>
      <c r="D1652" s="257" t="s">
        <v>260</v>
      </c>
      <c r="E1652" s="258" t="s">
        <v>1</v>
      </c>
      <c r="F1652" s="259" t="s">
        <v>2126</v>
      </c>
      <c r="G1652" s="256"/>
      <c r="H1652" s="258" t="s">
        <v>1</v>
      </c>
      <c r="I1652" s="260"/>
      <c r="J1652" s="256"/>
      <c r="K1652" s="256"/>
      <c r="L1652" s="261"/>
      <c r="M1652" s="262"/>
      <c r="N1652" s="263"/>
      <c r="O1652" s="263"/>
      <c r="P1652" s="263"/>
      <c r="Q1652" s="263"/>
      <c r="R1652" s="263"/>
      <c r="S1652" s="263"/>
      <c r="T1652" s="264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65" t="s">
        <v>260</v>
      </c>
      <c r="AU1652" s="265" t="s">
        <v>86</v>
      </c>
      <c r="AV1652" s="13" t="s">
        <v>84</v>
      </c>
      <c r="AW1652" s="13" t="s">
        <v>31</v>
      </c>
      <c r="AX1652" s="13" t="s">
        <v>76</v>
      </c>
      <c r="AY1652" s="265" t="s">
        <v>251</v>
      </c>
    </row>
    <row r="1653" s="13" customFormat="1">
      <c r="A1653" s="13"/>
      <c r="B1653" s="255"/>
      <c r="C1653" s="256"/>
      <c r="D1653" s="257" t="s">
        <v>260</v>
      </c>
      <c r="E1653" s="258" t="s">
        <v>1</v>
      </c>
      <c r="F1653" s="259" t="s">
        <v>2127</v>
      </c>
      <c r="G1653" s="256"/>
      <c r="H1653" s="258" t="s">
        <v>1</v>
      </c>
      <c r="I1653" s="260"/>
      <c r="J1653" s="256"/>
      <c r="K1653" s="256"/>
      <c r="L1653" s="261"/>
      <c r="M1653" s="262"/>
      <c r="N1653" s="263"/>
      <c r="O1653" s="263"/>
      <c r="P1653" s="263"/>
      <c r="Q1653" s="263"/>
      <c r="R1653" s="263"/>
      <c r="S1653" s="263"/>
      <c r="T1653" s="264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65" t="s">
        <v>260</v>
      </c>
      <c r="AU1653" s="265" t="s">
        <v>86</v>
      </c>
      <c r="AV1653" s="13" t="s">
        <v>84</v>
      </c>
      <c r="AW1653" s="13" t="s">
        <v>31</v>
      </c>
      <c r="AX1653" s="13" t="s">
        <v>76</v>
      </c>
      <c r="AY1653" s="265" t="s">
        <v>251</v>
      </c>
    </row>
    <row r="1654" s="14" customFormat="1">
      <c r="A1654" s="14"/>
      <c r="B1654" s="266"/>
      <c r="C1654" s="267"/>
      <c r="D1654" s="257" t="s">
        <v>260</v>
      </c>
      <c r="E1654" s="268" t="s">
        <v>1</v>
      </c>
      <c r="F1654" s="269" t="s">
        <v>2128</v>
      </c>
      <c r="G1654" s="267"/>
      <c r="H1654" s="270">
        <v>14.84</v>
      </c>
      <c r="I1654" s="271"/>
      <c r="J1654" s="267"/>
      <c r="K1654" s="267"/>
      <c r="L1654" s="272"/>
      <c r="M1654" s="273"/>
      <c r="N1654" s="274"/>
      <c r="O1654" s="274"/>
      <c r="P1654" s="274"/>
      <c r="Q1654" s="274"/>
      <c r="R1654" s="274"/>
      <c r="S1654" s="274"/>
      <c r="T1654" s="275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76" t="s">
        <v>260</v>
      </c>
      <c r="AU1654" s="276" t="s">
        <v>86</v>
      </c>
      <c r="AV1654" s="14" t="s">
        <v>86</v>
      </c>
      <c r="AW1654" s="14" t="s">
        <v>31</v>
      </c>
      <c r="AX1654" s="14" t="s">
        <v>76</v>
      </c>
      <c r="AY1654" s="276" t="s">
        <v>251</v>
      </c>
    </row>
    <row r="1655" s="14" customFormat="1">
      <c r="A1655" s="14"/>
      <c r="B1655" s="266"/>
      <c r="C1655" s="267"/>
      <c r="D1655" s="257" t="s">
        <v>260</v>
      </c>
      <c r="E1655" s="268" t="s">
        <v>1</v>
      </c>
      <c r="F1655" s="269" t="s">
        <v>2129</v>
      </c>
      <c r="G1655" s="267"/>
      <c r="H1655" s="270">
        <v>20.989999999999998</v>
      </c>
      <c r="I1655" s="271"/>
      <c r="J1655" s="267"/>
      <c r="K1655" s="267"/>
      <c r="L1655" s="272"/>
      <c r="M1655" s="273"/>
      <c r="N1655" s="274"/>
      <c r="O1655" s="274"/>
      <c r="P1655" s="274"/>
      <c r="Q1655" s="274"/>
      <c r="R1655" s="274"/>
      <c r="S1655" s="274"/>
      <c r="T1655" s="275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76" t="s">
        <v>260</v>
      </c>
      <c r="AU1655" s="276" t="s">
        <v>86</v>
      </c>
      <c r="AV1655" s="14" t="s">
        <v>86</v>
      </c>
      <c r="AW1655" s="14" t="s">
        <v>31</v>
      </c>
      <c r="AX1655" s="14" t="s">
        <v>76</v>
      </c>
      <c r="AY1655" s="276" t="s">
        <v>251</v>
      </c>
    </row>
    <row r="1656" s="14" customFormat="1">
      <c r="A1656" s="14"/>
      <c r="B1656" s="266"/>
      <c r="C1656" s="267"/>
      <c r="D1656" s="257" t="s">
        <v>260</v>
      </c>
      <c r="E1656" s="268" t="s">
        <v>1</v>
      </c>
      <c r="F1656" s="269" t="s">
        <v>2130</v>
      </c>
      <c r="G1656" s="267"/>
      <c r="H1656" s="270">
        <v>12.279999999999999</v>
      </c>
      <c r="I1656" s="271"/>
      <c r="J1656" s="267"/>
      <c r="K1656" s="267"/>
      <c r="L1656" s="272"/>
      <c r="M1656" s="273"/>
      <c r="N1656" s="274"/>
      <c r="O1656" s="274"/>
      <c r="P1656" s="274"/>
      <c r="Q1656" s="274"/>
      <c r="R1656" s="274"/>
      <c r="S1656" s="274"/>
      <c r="T1656" s="275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76" t="s">
        <v>260</v>
      </c>
      <c r="AU1656" s="276" t="s">
        <v>86</v>
      </c>
      <c r="AV1656" s="14" t="s">
        <v>86</v>
      </c>
      <c r="AW1656" s="14" t="s">
        <v>31</v>
      </c>
      <c r="AX1656" s="14" t="s">
        <v>76</v>
      </c>
      <c r="AY1656" s="276" t="s">
        <v>251</v>
      </c>
    </row>
    <row r="1657" s="14" customFormat="1">
      <c r="A1657" s="14"/>
      <c r="B1657" s="266"/>
      <c r="C1657" s="267"/>
      <c r="D1657" s="257" t="s">
        <v>260</v>
      </c>
      <c r="E1657" s="268" t="s">
        <v>1</v>
      </c>
      <c r="F1657" s="269" t="s">
        <v>1267</v>
      </c>
      <c r="G1657" s="267"/>
      <c r="H1657" s="270">
        <v>0.89000000000000001</v>
      </c>
      <c r="I1657" s="271"/>
      <c r="J1657" s="267"/>
      <c r="K1657" s="267"/>
      <c r="L1657" s="272"/>
      <c r="M1657" s="273"/>
      <c r="N1657" s="274"/>
      <c r="O1657" s="274"/>
      <c r="P1657" s="274"/>
      <c r="Q1657" s="274"/>
      <c r="R1657" s="274"/>
      <c r="S1657" s="274"/>
      <c r="T1657" s="275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76" t="s">
        <v>260</v>
      </c>
      <c r="AU1657" s="276" t="s">
        <v>86</v>
      </c>
      <c r="AV1657" s="14" t="s">
        <v>86</v>
      </c>
      <c r="AW1657" s="14" t="s">
        <v>31</v>
      </c>
      <c r="AX1657" s="14" t="s">
        <v>76</v>
      </c>
      <c r="AY1657" s="276" t="s">
        <v>251</v>
      </c>
    </row>
    <row r="1658" s="2" customFormat="1" ht="14.4" customHeight="1">
      <c r="A1658" s="39"/>
      <c r="B1658" s="40"/>
      <c r="C1658" s="243" t="s">
        <v>2131</v>
      </c>
      <c r="D1658" s="243" t="s">
        <v>253</v>
      </c>
      <c r="E1658" s="244" t="s">
        <v>2132</v>
      </c>
      <c r="F1658" s="245" t="s">
        <v>2133</v>
      </c>
      <c r="G1658" s="246" t="s">
        <v>406</v>
      </c>
      <c r="H1658" s="247">
        <v>274</v>
      </c>
      <c r="I1658" s="248"/>
      <c r="J1658" s="247">
        <f>ROUND(I1658*H1658,2)</f>
        <v>0</v>
      </c>
      <c r="K1658" s="245" t="s">
        <v>1</v>
      </c>
      <c r="L1658" s="45"/>
      <c r="M1658" s="249" t="s">
        <v>1</v>
      </c>
      <c r="N1658" s="250" t="s">
        <v>41</v>
      </c>
      <c r="O1658" s="92"/>
      <c r="P1658" s="251">
        <f>O1658*H1658</f>
        <v>0</v>
      </c>
      <c r="Q1658" s="251">
        <v>0.00050000000000000001</v>
      </c>
      <c r="R1658" s="251">
        <f>Q1658*H1658</f>
        <v>0.13700000000000001</v>
      </c>
      <c r="S1658" s="251">
        <v>0</v>
      </c>
      <c r="T1658" s="252">
        <f>S1658*H1658</f>
        <v>0</v>
      </c>
      <c r="U1658" s="39"/>
      <c r="V1658" s="39"/>
      <c r="W1658" s="39"/>
      <c r="X1658" s="39"/>
      <c r="Y1658" s="39"/>
      <c r="Z1658" s="39"/>
      <c r="AA1658" s="39"/>
      <c r="AB1658" s="39"/>
      <c r="AC1658" s="39"/>
      <c r="AD1658" s="39"/>
      <c r="AE1658" s="39"/>
      <c r="AR1658" s="253" t="s">
        <v>344</v>
      </c>
      <c r="AT1658" s="253" t="s">
        <v>253</v>
      </c>
      <c r="AU1658" s="253" t="s">
        <v>86</v>
      </c>
      <c r="AY1658" s="18" t="s">
        <v>251</v>
      </c>
      <c r="BE1658" s="254">
        <f>IF(N1658="základní",J1658,0)</f>
        <v>0</v>
      </c>
      <c r="BF1658" s="254">
        <f>IF(N1658="snížená",J1658,0)</f>
        <v>0</v>
      </c>
      <c r="BG1658" s="254">
        <f>IF(N1658="zákl. přenesená",J1658,0)</f>
        <v>0</v>
      </c>
      <c r="BH1658" s="254">
        <f>IF(N1658="sníž. přenesená",J1658,0)</f>
        <v>0</v>
      </c>
      <c r="BI1658" s="254">
        <f>IF(N1658="nulová",J1658,0)</f>
        <v>0</v>
      </c>
      <c r="BJ1658" s="18" t="s">
        <v>84</v>
      </c>
      <c r="BK1658" s="254">
        <f>ROUND(I1658*H1658,2)</f>
        <v>0</v>
      </c>
      <c r="BL1658" s="18" t="s">
        <v>344</v>
      </c>
      <c r="BM1658" s="253" t="s">
        <v>2134</v>
      </c>
    </row>
    <row r="1659" s="13" customFormat="1">
      <c r="A1659" s="13"/>
      <c r="B1659" s="255"/>
      <c r="C1659" s="256"/>
      <c r="D1659" s="257" t="s">
        <v>260</v>
      </c>
      <c r="E1659" s="258" t="s">
        <v>1</v>
      </c>
      <c r="F1659" s="259" t="s">
        <v>408</v>
      </c>
      <c r="G1659" s="256"/>
      <c r="H1659" s="258" t="s">
        <v>1</v>
      </c>
      <c r="I1659" s="260"/>
      <c r="J1659" s="256"/>
      <c r="K1659" s="256"/>
      <c r="L1659" s="261"/>
      <c r="M1659" s="262"/>
      <c r="N1659" s="263"/>
      <c r="O1659" s="263"/>
      <c r="P1659" s="263"/>
      <c r="Q1659" s="263"/>
      <c r="R1659" s="263"/>
      <c r="S1659" s="263"/>
      <c r="T1659" s="264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65" t="s">
        <v>260</v>
      </c>
      <c r="AU1659" s="265" t="s">
        <v>86</v>
      </c>
      <c r="AV1659" s="13" t="s">
        <v>84</v>
      </c>
      <c r="AW1659" s="13" t="s">
        <v>31</v>
      </c>
      <c r="AX1659" s="13" t="s">
        <v>76</v>
      </c>
      <c r="AY1659" s="265" t="s">
        <v>251</v>
      </c>
    </row>
    <row r="1660" s="13" customFormat="1">
      <c r="A1660" s="13"/>
      <c r="B1660" s="255"/>
      <c r="C1660" s="256"/>
      <c r="D1660" s="257" t="s">
        <v>260</v>
      </c>
      <c r="E1660" s="258" t="s">
        <v>1</v>
      </c>
      <c r="F1660" s="259" t="s">
        <v>2092</v>
      </c>
      <c r="G1660" s="256"/>
      <c r="H1660" s="258" t="s">
        <v>1</v>
      </c>
      <c r="I1660" s="260"/>
      <c r="J1660" s="256"/>
      <c r="K1660" s="256"/>
      <c r="L1660" s="261"/>
      <c r="M1660" s="262"/>
      <c r="N1660" s="263"/>
      <c r="O1660" s="263"/>
      <c r="P1660" s="263"/>
      <c r="Q1660" s="263"/>
      <c r="R1660" s="263"/>
      <c r="S1660" s="263"/>
      <c r="T1660" s="264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65" t="s">
        <v>260</v>
      </c>
      <c r="AU1660" s="265" t="s">
        <v>86</v>
      </c>
      <c r="AV1660" s="13" t="s">
        <v>84</v>
      </c>
      <c r="AW1660" s="13" t="s">
        <v>31</v>
      </c>
      <c r="AX1660" s="13" t="s">
        <v>76</v>
      </c>
      <c r="AY1660" s="265" t="s">
        <v>251</v>
      </c>
    </row>
    <row r="1661" s="14" customFormat="1">
      <c r="A1661" s="14"/>
      <c r="B1661" s="266"/>
      <c r="C1661" s="267"/>
      <c r="D1661" s="257" t="s">
        <v>260</v>
      </c>
      <c r="E1661" s="268" t="s">
        <v>1</v>
      </c>
      <c r="F1661" s="269" t="s">
        <v>2135</v>
      </c>
      <c r="G1661" s="267"/>
      <c r="H1661" s="270">
        <v>10.9</v>
      </c>
      <c r="I1661" s="271"/>
      <c r="J1661" s="267"/>
      <c r="K1661" s="267"/>
      <c r="L1661" s="272"/>
      <c r="M1661" s="273"/>
      <c r="N1661" s="274"/>
      <c r="O1661" s="274"/>
      <c r="P1661" s="274"/>
      <c r="Q1661" s="274"/>
      <c r="R1661" s="274"/>
      <c r="S1661" s="274"/>
      <c r="T1661" s="275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76" t="s">
        <v>260</v>
      </c>
      <c r="AU1661" s="276" t="s">
        <v>86</v>
      </c>
      <c r="AV1661" s="14" t="s">
        <v>86</v>
      </c>
      <c r="AW1661" s="14" t="s">
        <v>31</v>
      </c>
      <c r="AX1661" s="14" t="s">
        <v>76</v>
      </c>
      <c r="AY1661" s="276" t="s">
        <v>251</v>
      </c>
    </row>
    <row r="1662" s="14" customFormat="1">
      <c r="A1662" s="14"/>
      <c r="B1662" s="266"/>
      <c r="C1662" s="267"/>
      <c r="D1662" s="257" t="s">
        <v>260</v>
      </c>
      <c r="E1662" s="268" t="s">
        <v>1</v>
      </c>
      <c r="F1662" s="269" t="s">
        <v>2136</v>
      </c>
      <c r="G1662" s="267"/>
      <c r="H1662" s="270">
        <v>8.0999999999999996</v>
      </c>
      <c r="I1662" s="271"/>
      <c r="J1662" s="267"/>
      <c r="K1662" s="267"/>
      <c r="L1662" s="272"/>
      <c r="M1662" s="273"/>
      <c r="N1662" s="274"/>
      <c r="O1662" s="274"/>
      <c r="P1662" s="274"/>
      <c r="Q1662" s="274"/>
      <c r="R1662" s="274"/>
      <c r="S1662" s="274"/>
      <c r="T1662" s="275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76" t="s">
        <v>260</v>
      </c>
      <c r="AU1662" s="276" t="s">
        <v>86</v>
      </c>
      <c r="AV1662" s="14" t="s">
        <v>86</v>
      </c>
      <c r="AW1662" s="14" t="s">
        <v>31</v>
      </c>
      <c r="AX1662" s="14" t="s">
        <v>76</v>
      </c>
      <c r="AY1662" s="276" t="s">
        <v>251</v>
      </c>
    </row>
    <row r="1663" s="14" customFormat="1">
      <c r="A1663" s="14"/>
      <c r="B1663" s="266"/>
      <c r="C1663" s="267"/>
      <c r="D1663" s="257" t="s">
        <v>260</v>
      </c>
      <c r="E1663" s="268" t="s">
        <v>1</v>
      </c>
      <c r="F1663" s="269" t="s">
        <v>2137</v>
      </c>
      <c r="G1663" s="267"/>
      <c r="H1663" s="270">
        <v>6.2999999999999998</v>
      </c>
      <c r="I1663" s="271"/>
      <c r="J1663" s="267"/>
      <c r="K1663" s="267"/>
      <c r="L1663" s="272"/>
      <c r="M1663" s="273"/>
      <c r="N1663" s="274"/>
      <c r="O1663" s="274"/>
      <c r="P1663" s="274"/>
      <c r="Q1663" s="274"/>
      <c r="R1663" s="274"/>
      <c r="S1663" s="274"/>
      <c r="T1663" s="275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76" t="s">
        <v>260</v>
      </c>
      <c r="AU1663" s="276" t="s">
        <v>86</v>
      </c>
      <c r="AV1663" s="14" t="s">
        <v>86</v>
      </c>
      <c r="AW1663" s="14" t="s">
        <v>31</v>
      </c>
      <c r="AX1663" s="14" t="s">
        <v>76</v>
      </c>
      <c r="AY1663" s="276" t="s">
        <v>251</v>
      </c>
    </row>
    <row r="1664" s="14" customFormat="1">
      <c r="A1664" s="14"/>
      <c r="B1664" s="266"/>
      <c r="C1664" s="267"/>
      <c r="D1664" s="257" t="s">
        <v>260</v>
      </c>
      <c r="E1664" s="268" t="s">
        <v>1</v>
      </c>
      <c r="F1664" s="269" t="s">
        <v>2138</v>
      </c>
      <c r="G1664" s="267"/>
      <c r="H1664" s="270">
        <v>4.0999999999999996</v>
      </c>
      <c r="I1664" s="271"/>
      <c r="J1664" s="267"/>
      <c r="K1664" s="267"/>
      <c r="L1664" s="272"/>
      <c r="M1664" s="273"/>
      <c r="N1664" s="274"/>
      <c r="O1664" s="274"/>
      <c r="P1664" s="274"/>
      <c r="Q1664" s="274"/>
      <c r="R1664" s="274"/>
      <c r="S1664" s="274"/>
      <c r="T1664" s="275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76" t="s">
        <v>260</v>
      </c>
      <c r="AU1664" s="276" t="s">
        <v>86</v>
      </c>
      <c r="AV1664" s="14" t="s">
        <v>86</v>
      </c>
      <c r="AW1664" s="14" t="s">
        <v>31</v>
      </c>
      <c r="AX1664" s="14" t="s">
        <v>76</v>
      </c>
      <c r="AY1664" s="276" t="s">
        <v>251</v>
      </c>
    </row>
    <row r="1665" s="14" customFormat="1">
      <c r="A1665" s="14"/>
      <c r="B1665" s="266"/>
      <c r="C1665" s="267"/>
      <c r="D1665" s="257" t="s">
        <v>260</v>
      </c>
      <c r="E1665" s="268" t="s">
        <v>1</v>
      </c>
      <c r="F1665" s="269" t="s">
        <v>2139</v>
      </c>
      <c r="G1665" s="267"/>
      <c r="H1665" s="270">
        <v>4.2000000000000002</v>
      </c>
      <c r="I1665" s="271"/>
      <c r="J1665" s="267"/>
      <c r="K1665" s="267"/>
      <c r="L1665" s="272"/>
      <c r="M1665" s="273"/>
      <c r="N1665" s="274"/>
      <c r="O1665" s="274"/>
      <c r="P1665" s="274"/>
      <c r="Q1665" s="274"/>
      <c r="R1665" s="274"/>
      <c r="S1665" s="274"/>
      <c r="T1665" s="275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76" t="s">
        <v>260</v>
      </c>
      <c r="AU1665" s="276" t="s">
        <v>86</v>
      </c>
      <c r="AV1665" s="14" t="s">
        <v>86</v>
      </c>
      <c r="AW1665" s="14" t="s">
        <v>31</v>
      </c>
      <c r="AX1665" s="14" t="s">
        <v>76</v>
      </c>
      <c r="AY1665" s="276" t="s">
        <v>251</v>
      </c>
    </row>
    <row r="1666" s="13" customFormat="1">
      <c r="A1666" s="13"/>
      <c r="B1666" s="255"/>
      <c r="C1666" s="256"/>
      <c r="D1666" s="257" t="s">
        <v>260</v>
      </c>
      <c r="E1666" s="258" t="s">
        <v>1</v>
      </c>
      <c r="F1666" s="259" t="s">
        <v>2098</v>
      </c>
      <c r="G1666" s="256"/>
      <c r="H1666" s="258" t="s">
        <v>1</v>
      </c>
      <c r="I1666" s="260"/>
      <c r="J1666" s="256"/>
      <c r="K1666" s="256"/>
      <c r="L1666" s="261"/>
      <c r="M1666" s="262"/>
      <c r="N1666" s="263"/>
      <c r="O1666" s="263"/>
      <c r="P1666" s="263"/>
      <c r="Q1666" s="263"/>
      <c r="R1666" s="263"/>
      <c r="S1666" s="263"/>
      <c r="T1666" s="264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65" t="s">
        <v>260</v>
      </c>
      <c r="AU1666" s="265" t="s">
        <v>86</v>
      </c>
      <c r="AV1666" s="13" t="s">
        <v>84</v>
      </c>
      <c r="AW1666" s="13" t="s">
        <v>31</v>
      </c>
      <c r="AX1666" s="13" t="s">
        <v>76</v>
      </c>
      <c r="AY1666" s="265" t="s">
        <v>251</v>
      </c>
    </row>
    <row r="1667" s="14" customFormat="1">
      <c r="A1667" s="14"/>
      <c r="B1667" s="266"/>
      <c r="C1667" s="267"/>
      <c r="D1667" s="257" t="s">
        <v>260</v>
      </c>
      <c r="E1667" s="268" t="s">
        <v>1</v>
      </c>
      <c r="F1667" s="269" t="s">
        <v>2140</v>
      </c>
      <c r="G1667" s="267"/>
      <c r="H1667" s="270">
        <v>7.5</v>
      </c>
      <c r="I1667" s="271"/>
      <c r="J1667" s="267"/>
      <c r="K1667" s="267"/>
      <c r="L1667" s="272"/>
      <c r="M1667" s="273"/>
      <c r="N1667" s="274"/>
      <c r="O1667" s="274"/>
      <c r="P1667" s="274"/>
      <c r="Q1667" s="274"/>
      <c r="R1667" s="274"/>
      <c r="S1667" s="274"/>
      <c r="T1667" s="275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76" t="s">
        <v>260</v>
      </c>
      <c r="AU1667" s="276" t="s">
        <v>86</v>
      </c>
      <c r="AV1667" s="14" t="s">
        <v>86</v>
      </c>
      <c r="AW1667" s="14" t="s">
        <v>31</v>
      </c>
      <c r="AX1667" s="14" t="s">
        <v>76</v>
      </c>
      <c r="AY1667" s="276" t="s">
        <v>251</v>
      </c>
    </row>
    <row r="1668" s="14" customFormat="1">
      <c r="A1668" s="14"/>
      <c r="B1668" s="266"/>
      <c r="C1668" s="267"/>
      <c r="D1668" s="257" t="s">
        <v>260</v>
      </c>
      <c r="E1668" s="268" t="s">
        <v>1</v>
      </c>
      <c r="F1668" s="269" t="s">
        <v>2141</v>
      </c>
      <c r="G1668" s="267"/>
      <c r="H1668" s="270">
        <v>8.5999999999999996</v>
      </c>
      <c r="I1668" s="271"/>
      <c r="J1668" s="267"/>
      <c r="K1668" s="267"/>
      <c r="L1668" s="272"/>
      <c r="M1668" s="273"/>
      <c r="N1668" s="274"/>
      <c r="O1668" s="274"/>
      <c r="P1668" s="274"/>
      <c r="Q1668" s="274"/>
      <c r="R1668" s="274"/>
      <c r="S1668" s="274"/>
      <c r="T1668" s="275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76" t="s">
        <v>260</v>
      </c>
      <c r="AU1668" s="276" t="s">
        <v>86</v>
      </c>
      <c r="AV1668" s="14" t="s">
        <v>86</v>
      </c>
      <c r="AW1668" s="14" t="s">
        <v>31</v>
      </c>
      <c r="AX1668" s="14" t="s">
        <v>76</v>
      </c>
      <c r="AY1668" s="276" t="s">
        <v>251</v>
      </c>
    </row>
    <row r="1669" s="14" customFormat="1">
      <c r="A1669" s="14"/>
      <c r="B1669" s="266"/>
      <c r="C1669" s="267"/>
      <c r="D1669" s="257" t="s">
        <v>260</v>
      </c>
      <c r="E1669" s="268" t="s">
        <v>1</v>
      </c>
      <c r="F1669" s="269" t="s">
        <v>2142</v>
      </c>
      <c r="G1669" s="267"/>
      <c r="H1669" s="270">
        <v>7.8300000000000001</v>
      </c>
      <c r="I1669" s="271"/>
      <c r="J1669" s="267"/>
      <c r="K1669" s="267"/>
      <c r="L1669" s="272"/>
      <c r="M1669" s="273"/>
      <c r="N1669" s="274"/>
      <c r="O1669" s="274"/>
      <c r="P1669" s="274"/>
      <c r="Q1669" s="274"/>
      <c r="R1669" s="274"/>
      <c r="S1669" s="274"/>
      <c r="T1669" s="275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76" t="s">
        <v>260</v>
      </c>
      <c r="AU1669" s="276" t="s">
        <v>86</v>
      </c>
      <c r="AV1669" s="14" t="s">
        <v>86</v>
      </c>
      <c r="AW1669" s="14" t="s">
        <v>31</v>
      </c>
      <c r="AX1669" s="14" t="s">
        <v>76</v>
      </c>
      <c r="AY1669" s="276" t="s">
        <v>251</v>
      </c>
    </row>
    <row r="1670" s="14" customFormat="1">
      <c r="A1670" s="14"/>
      <c r="B1670" s="266"/>
      <c r="C1670" s="267"/>
      <c r="D1670" s="257" t="s">
        <v>260</v>
      </c>
      <c r="E1670" s="268" t="s">
        <v>1</v>
      </c>
      <c r="F1670" s="269" t="s">
        <v>2143</v>
      </c>
      <c r="G1670" s="267"/>
      <c r="H1670" s="270">
        <v>4.1799999999999997</v>
      </c>
      <c r="I1670" s="271"/>
      <c r="J1670" s="267"/>
      <c r="K1670" s="267"/>
      <c r="L1670" s="272"/>
      <c r="M1670" s="273"/>
      <c r="N1670" s="274"/>
      <c r="O1670" s="274"/>
      <c r="P1670" s="274"/>
      <c r="Q1670" s="274"/>
      <c r="R1670" s="274"/>
      <c r="S1670" s="274"/>
      <c r="T1670" s="275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76" t="s">
        <v>260</v>
      </c>
      <c r="AU1670" s="276" t="s">
        <v>86</v>
      </c>
      <c r="AV1670" s="14" t="s">
        <v>86</v>
      </c>
      <c r="AW1670" s="14" t="s">
        <v>31</v>
      </c>
      <c r="AX1670" s="14" t="s">
        <v>76</v>
      </c>
      <c r="AY1670" s="276" t="s">
        <v>251</v>
      </c>
    </row>
    <row r="1671" s="13" customFormat="1">
      <c r="A1671" s="13"/>
      <c r="B1671" s="255"/>
      <c r="C1671" s="256"/>
      <c r="D1671" s="257" t="s">
        <v>260</v>
      </c>
      <c r="E1671" s="258" t="s">
        <v>1</v>
      </c>
      <c r="F1671" s="259" t="s">
        <v>1105</v>
      </c>
      <c r="G1671" s="256"/>
      <c r="H1671" s="258" t="s">
        <v>1</v>
      </c>
      <c r="I1671" s="260"/>
      <c r="J1671" s="256"/>
      <c r="K1671" s="256"/>
      <c r="L1671" s="261"/>
      <c r="M1671" s="262"/>
      <c r="N1671" s="263"/>
      <c r="O1671" s="263"/>
      <c r="P1671" s="263"/>
      <c r="Q1671" s="263"/>
      <c r="R1671" s="263"/>
      <c r="S1671" s="263"/>
      <c r="T1671" s="264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65" t="s">
        <v>260</v>
      </c>
      <c r="AU1671" s="265" t="s">
        <v>86</v>
      </c>
      <c r="AV1671" s="13" t="s">
        <v>84</v>
      </c>
      <c r="AW1671" s="13" t="s">
        <v>31</v>
      </c>
      <c r="AX1671" s="13" t="s">
        <v>76</v>
      </c>
      <c r="AY1671" s="265" t="s">
        <v>251</v>
      </c>
    </row>
    <row r="1672" s="14" customFormat="1">
      <c r="A1672" s="14"/>
      <c r="B1672" s="266"/>
      <c r="C1672" s="267"/>
      <c r="D1672" s="257" t="s">
        <v>260</v>
      </c>
      <c r="E1672" s="268" t="s">
        <v>1</v>
      </c>
      <c r="F1672" s="269" t="s">
        <v>2144</v>
      </c>
      <c r="G1672" s="267"/>
      <c r="H1672" s="270">
        <v>8.6500000000000004</v>
      </c>
      <c r="I1672" s="271"/>
      <c r="J1672" s="267"/>
      <c r="K1672" s="267"/>
      <c r="L1672" s="272"/>
      <c r="M1672" s="273"/>
      <c r="N1672" s="274"/>
      <c r="O1672" s="274"/>
      <c r="P1672" s="274"/>
      <c r="Q1672" s="274"/>
      <c r="R1672" s="274"/>
      <c r="S1672" s="274"/>
      <c r="T1672" s="275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76" t="s">
        <v>260</v>
      </c>
      <c r="AU1672" s="276" t="s">
        <v>86</v>
      </c>
      <c r="AV1672" s="14" t="s">
        <v>86</v>
      </c>
      <c r="AW1672" s="14" t="s">
        <v>31</v>
      </c>
      <c r="AX1672" s="14" t="s">
        <v>76</v>
      </c>
      <c r="AY1672" s="276" t="s">
        <v>251</v>
      </c>
    </row>
    <row r="1673" s="13" customFormat="1">
      <c r="A1673" s="13"/>
      <c r="B1673" s="255"/>
      <c r="C1673" s="256"/>
      <c r="D1673" s="257" t="s">
        <v>260</v>
      </c>
      <c r="E1673" s="258" t="s">
        <v>1</v>
      </c>
      <c r="F1673" s="259" t="s">
        <v>1107</v>
      </c>
      <c r="G1673" s="256"/>
      <c r="H1673" s="258" t="s">
        <v>1</v>
      </c>
      <c r="I1673" s="260"/>
      <c r="J1673" s="256"/>
      <c r="K1673" s="256"/>
      <c r="L1673" s="261"/>
      <c r="M1673" s="262"/>
      <c r="N1673" s="263"/>
      <c r="O1673" s="263"/>
      <c r="P1673" s="263"/>
      <c r="Q1673" s="263"/>
      <c r="R1673" s="263"/>
      <c r="S1673" s="263"/>
      <c r="T1673" s="264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65" t="s">
        <v>260</v>
      </c>
      <c r="AU1673" s="265" t="s">
        <v>86</v>
      </c>
      <c r="AV1673" s="13" t="s">
        <v>84</v>
      </c>
      <c r="AW1673" s="13" t="s">
        <v>31</v>
      </c>
      <c r="AX1673" s="13" t="s">
        <v>76</v>
      </c>
      <c r="AY1673" s="265" t="s">
        <v>251</v>
      </c>
    </row>
    <row r="1674" s="14" customFormat="1">
      <c r="A1674" s="14"/>
      <c r="B1674" s="266"/>
      <c r="C1674" s="267"/>
      <c r="D1674" s="257" t="s">
        <v>260</v>
      </c>
      <c r="E1674" s="268" t="s">
        <v>1</v>
      </c>
      <c r="F1674" s="269" t="s">
        <v>2145</v>
      </c>
      <c r="G1674" s="267"/>
      <c r="H1674" s="270">
        <v>4.2000000000000002</v>
      </c>
      <c r="I1674" s="271"/>
      <c r="J1674" s="267"/>
      <c r="K1674" s="267"/>
      <c r="L1674" s="272"/>
      <c r="M1674" s="273"/>
      <c r="N1674" s="274"/>
      <c r="O1674" s="274"/>
      <c r="P1674" s="274"/>
      <c r="Q1674" s="274"/>
      <c r="R1674" s="274"/>
      <c r="S1674" s="274"/>
      <c r="T1674" s="275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76" t="s">
        <v>260</v>
      </c>
      <c r="AU1674" s="276" t="s">
        <v>86</v>
      </c>
      <c r="AV1674" s="14" t="s">
        <v>86</v>
      </c>
      <c r="AW1674" s="14" t="s">
        <v>31</v>
      </c>
      <c r="AX1674" s="14" t="s">
        <v>76</v>
      </c>
      <c r="AY1674" s="276" t="s">
        <v>251</v>
      </c>
    </row>
    <row r="1675" s="13" customFormat="1">
      <c r="A1675" s="13"/>
      <c r="B1675" s="255"/>
      <c r="C1675" s="256"/>
      <c r="D1675" s="257" t="s">
        <v>260</v>
      </c>
      <c r="E1675" s="258" t="s">
        <v>1</v>
      </c>
      <c r="F1675" s="259" t="s">
        <v>567</v>
      </c>
      <c r="G1675" s="256"/>
      <c r="H1675" s="258" t="s">
        <v>1</v>
      </c>
      <c r="I1675" s="260"/>
      <c r="J1675" s="256"/>
      <c r="K1675" s="256"/>
      <c r="L1675" s="261"/>
      <c r="M1675" s="262"/>
      <c r="N1675" s="263"/>
      <c r="O1675" s="263"/>
      <c r="P1675" s="263"/>
      <c r="Q1675" s="263"/>
      <c r="R1675" s="263"/>
      <c r="S1675" s="263"/>
      <c r="T1675" s="264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65" t="s">
        <v>260</v>
      </c>
      <c r="AU1675" s="265" t="s">
        <v>86</v>
      </c>
      <c r="AV1675" s="13" t="s">
        <v>84</v>
      </c>
      <c r="AW1675" s="13" t="s">
        <v>31</v>
      </c>
      <c r="AX1675" s="13" t="s">
        <v>76</v>
      </c>
      <c r="AY1675" s="265" t="s">
        <v>251</v>
      </c>
    </row>
    <row r="1676" s="14" customFormat="1">
      <c r="A1676" s="14"/>
      <c r="B1676" s="266"/>
      <c r="C1676" s="267"/>
      <c r="D1676" s="257" t="s">
        <v>260</v>
      </c>
      <c r="E1676" s="268" t="s">
        <v>1</v>
      </c>
      <c r="F1676" s="269" t="s">
        <v>2146</v>
      </c>
      <c r="G1676" s="267"/>
      <c r="H1676" s="270">
        <v>-2.7999999999999998</v>
      </c>
      <c r="I1676" s="271"/>
      <c r="J1676" s="267"/>
      <c r="K1676" s="267"/>
      <c r="L1676" s="272"/>
      <c r="M1676" s="273"/>
      <c r="N1676" s="274"/>
      <c r="O1676" s="274"/>
      <c r="P1676" s="274"/>
      <c r="Q1676" s="274"/>
      <c r="R1676" s="274"/>
      <c r="S1676" s="274"/>
      <c r="T1676" s="275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76" t="s">
        <v>260</v>
      </c>
      <c r="AU1676" s="276" t="s">
        <v>86</v>
      </c>
      <c r="AV1676" s="14" t="s">
        <v>86</v>
      </c>
      <c r="AW1676" s="14" t="s">
        <v>31</v>
      </c>
      <c r="AX1676" s="14" t="s">
        <v>76</v>
      </c>
      <c r="AY1676" s="276" t="s">
        <v>251</v>
      </c>
    </row>
    <row r="1677" s="13" customFormat="1">
      <c r="A1677" s="13"/>
      <c r="B1677" s="255"/>
      <c r="C1677" s="256"/>
      <c r="D1677" s="257" t="s">
        <v>260</v>
      </c>
      <c r="E1677" s="258" t="s">
        <v>1</v>
      </c>
      <c r="F1677" s="259" t="s">
        <v>2147</v>
      </c>
      <c r="G1677" s="256"/>
      <c r="H1677" s="258" t="s">
        <v>1</v>
      </c>
      <c r="I1677" s="260"/>
      <c r="J1677" s="256"/>
      <c r="K1677" s="256"/>
      <c r="L1677" s="261"/>
      <c r="M1677" s="262"/>
      <c r="N1677" s="263"/>
      <c r="O1677" s="263"/>
      <c r="P1677" s="263"/>
      <c r="Q1677" s="263"/>
      <c r="R1677" s="263"/>
      <c r="S1677" s="263"/>
      <c r="T1677" s="264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65" t="s">
        <v>260</v>
      </c>
      <c r="AU1677" s="265" t="s">
        <v>86</v>
      </c>
      <c r="AV1677" s="13" t="s">
        <v>84</v>
      </c>
      <c r="AW1677" s="13" t="s">
        <v>31</v>
      </c>
      <c r="AX1677" s="13" t="s">
        <v>76</v>
      </c>
      <c r="AY1677" s="265" t="s">
        <v>251</v>
      </c>
    </row>
    <row r="1678" s="14" customFormat="1">
      <c r="A1678" s="14"/>
      <c r="B1678" s="266"/>
      <c r="C1678" s="267"/>
      <c r="D1678" s="257" t="s">
        <v>260</v>
      </c>
      <c r="E1678" s="268" t="s">
        <v>1</v>
      </c>
      <c r="F1678" s="269" t="s">
        <v>2148</v>
      </c>
      <c r="G1678" s="267"/>
      <c r="H1678" s="270">
        <v>40</v>
      </c>
      <c r="I1678" s="271"/>
      <c r="J1678" s="267"/>
      <c r="K1678" s="267"/>
      <c r="L1678" s="272"/>
      <c r="M1678" s="273"/>
      <c r="N1678" s="274"/>
      <c r="O1678" s="274"/>
      <c r="P1678" s="274"/>
      <c r="Q1678" s="274"/>
      <c r="R1678" s="274"/>
      <c r="S1678" s="274"/>
      <c r="T1678" s="275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76" t="s">
        <v>260</v>
      </c>
      <c r="AU1678" s="276" t="s">
        <v>86</v>
      </c>
      <c r="AV1678" s="14" t="s">
        <v>86</v>
      </c>
      <c r="AW1678" s="14" t="s">
        <v>31</v>
      </c>
      <c r="AX1678" s="14" t="s">
        <v>76</v>
      </c>
      <c r="AY1678" s="276" t="s">
        <v>251</v>
      </c>
    </row>
    <row r="1679" s="13" customFormat="1">
      <c r="A1679" s="13"/>
      <c r="B1679" s="255"/>
      <c r="C1679" s="256"/>
      <c r="D1679" s="257" t="s">
        <v>260</v>
      </c>
      <c r="E1679" s="258" t="s">
        <v>1</v>
      </c>
      <c r="F1679" s="259" t="s">
        <v>2104</v>
      </c>
      <c r="G1679" s="256"/>
      <c r="H1679" s="258" t="s">
        <v>1</v>
      </c>
      <c r="I1679" s="260"/>
      <c r="J1679" s="256"/>
      <c r="K1679" s="256"/>
      <c r="L1679" s="261"/>
      <c r="M1679" s="262"/>
      <c r="N1679" s="263"/>
      <c r="O1679" s="263"/>
      <c r="P1679" s="263"/>
      <c r="Q1679" s="263"/>
      <c r="R1679" s="263"/>
      <c r="S1679" s="263"/>
      <c r="T1679" s="264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65" t="s">
        <v>260</v>
      </c>
      <c r="AU1679" s="265" t="s">
        <v>86</v>
      </c>
      <c r="AV1679" s="13" t="s">
        <v>84</v>
      </c>
      <c r="AW1679" s="13" t="s">
        <v>31</v>
      </c>
      <c r="AX1679" s="13" t="s">
        <v>76</v>
      </c>
      <c r="AY1679" s="265" t="s">
        <v>251</v>
      </c>
    </row>
    <row r="1680" s="14" customFormat="1">
      <c r="A1680" s="14"/>
      <c r="B1680" s="266"/>
      <c r="C1680" s="267"/>
      <c r="D1680" s="257" t="s">
        <v>260</v>
      </c>
      <c r="E1680" s="268" t="s">
        <v>1</v>
      </c>
      <c r="F1680" s="269" t="s">
        <v>2149</v>
      </c>
      <c r="G1680" s="267"/>
      <c r="H1680" s="270">
        <v>7.0999999999999996</v>
      </c>
      <c r="I1680" s="271"/>
      <c r="J1680" s="267"/>
      <c r="K1680" s="267"/>
      <c r="L1680" s="272"/>
      <c r="M1680" s="273"/>
      <c r="N1680" s="274"/>
      <c r="O1680" s="274"/>
      <c r="P1680" s="274"/>
      <c r="Q1680" s="274"/>
      <c r="R1680" s="274"/>
      <c r="S1680" s="274"/>
      <c r="T1680" s="275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76" t="s">
        <v>260</v>
      </c>
      <c r="AU1680" s="276" t="s">
        <v>86</v>
      </c>
      <c r="AV1680" s="14" t="s">
        <v>86</v>
      </c>
      <c r="AW1680" s="14" t="s">
        <v>31</v>
      </c>
      <c r="AX1680" s="14" t="s">
        <v>76</v>
      </c>
      <c r="AY1680" s="276" t="s">
        <v>251</v>
      </c>
    </row>
    <row r="1681" s="14" customFormat="1">
      <c r="A1681" s="14"/>
      <c r="B1681" s="266"/>
      <c r="C1681" s="267"/>
      <c r="D1681" s="257" t="s">
        <v>260</v>
      </c>
      <c r="E1681" s="268" t="s">
        <v>1</v>
      </c>
      <c r="F1681" s="269" t="s">
        <v>2150</v>
      </c>
      <c r="G1681" s="267"/>
      <c r="H1681" s="270">
        <v>10.5</v>
      </c>
      <c r="I1681" s="271"/>
      <c r="J1681" s="267"/>
      <c r="K1681" s="267"/>
      <c r="L1681" s="272"/>
      <c r="M1681" s="273"/>
      <c r="N1681" s="274"/>
      <c r="O1681" s="274"/>
      <c r="P1681" s="274"/>
      <c r="Q1681" s="274"/>
      <c r="R1681" s="274"/>
      <c r="S1681" s="274"/>
      <c r="T1681" s="275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76" t="s">
        <v>260</v>
      </c>
      <c r="AU1681" s="276" t="s">
        <v>86</v>
      </c>
      <c r="AV1681" s="14" t="s">
        <v>86</v>
      </c>
      <c r="AW1681" s="14" t="s">
        <v>31</v>
      </c>
      <c r="AX1681" s="14" t="s">
        <v>76</v>
      </c>
      <c r="AY1681" s="276" t="s">
        <v>251</v>
      </c>
    </row>
    <row r="1682" s="13" customFormat="1">
      <c r="A1682" s="13"/>
      <c r="B1682" s="255"/>
      <c r="C1682" s="256"/>
      <c r="D1682" s="257" t="s">
        <v>260</v>
      </c>
      <c r="E1682" s="258" t="s">
        <v>1</v>
      </c>
      <c r="F1682" s="259" t="s">
        <v>2067</v>
      </c>
      <c r="G1682" s="256"/>
      <c r="H1682" s="258" t="s">
        <v>1</v>
      </c>
      <c r="I1682" s="260"/>
      <c r="J1682" s="256"/>
      <c r="K1682" s="256"/>
      <c r="L1682" s="261"/>
      <c r="M1682" s="262"/>
      <c r="N1682" s="263"/>
      <c r="O1682" s="263"/>
      <c r="P1682" s="263"/>
      <c r="Q1682" s="263"/>
      <c r="R1682" s="263"/>
      <c r="S1682" s="263"/>
      <c r="T1682" s="264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65" t="s">
        <v>260</v>
      </c>
      <c r="AU1682" s="265" t="s">
        <v>86</v>
      </c>
      <c r="AV1682" s="13" t="s">
        <v>84</v>
      </c>
      <c r="AW1682" s="13" t="s">
        <v>31</v>
      </c>
      <c r="AX1682" s="13" t="s">
        <v>76</v>
      </c>
      <c r="AY1682" s="265" t="s">
        <v>251</v>
      </c>
    </row>
    <row r="1683" s="14" customFormat="1">
      <c r="A1683" s="14"/>
      <c r="B1683" s="266"/>
      <c r="C1683" s="267"/>
      <c r="D1683" s="257" t="s">
        <v>260</v>
      </c>
      <c r="E1683" s="268" t="s">
        <v>1</v>
      </c>
      <c r="F1683" s="269" t="s">
        <v>2151</v>
      </c>
      <c r="G1683" s="267"/>
      <c r="H1683" s="270">
        <v>12.199999999999999</v>
      </c>
      <c r="I1683" s="271"/>
      <c r="J1683" s="267"/>
      <c r="K1683" s="267"/>
      <c r="L1683" s="272"/>
      <c r="M1683" s="273"/>
      <c r="N1683" s="274"/>
      <c r="O1683" s="274"/>
      <c r="P1683" s="274"/>
      <c r="Q1683" s="274"/>
      <c r="R1683" s="274"/>
      <c r="S1683" s="274"/>
      <c r="T1683" s="275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76" t="s">
        <v>260</v>
      </c>
      <c r="AU1683" s="276" t="s">
        <v>86</v>
      </c>
      <c r="AV1683" s="14" t="s">
        <v>86</v>
      </c>
      <c r="AW1683" s="14" t="s">
        <v>31</v>
      </c>
      <c r="AX1683" s="14" t="s">
        <v>76</v>
      </c>
      <c r="AY1683" s="276" t="s">
        <v>251</v>
      </c>
    </row>
    <row r="1684" s="14" customFormat="1">
      <c r="A1684" s="14"/>
      <c r="B1684" s="266"/>
      <c r="C1684" s="267"/>
      <c r="D1684" s="257" t="s">
        <v>260</v>
      </c>
      <c r="E1684" s="268" t="s">
        <v>1</v>
      </c>
      <c r="F1684" s="269" t="s">
        <v>2152</v>
      </c>
      <c r="G1684" s="267"/>
      <c r="H1684" s="270">
        <v>6.7999999999999998</v>
      </c>
      <c r="I1684" s="271"/>
      <c r="J1684" s="267"/>
      <c r="K1684" s="267"/>
      <c r="L1684" s="272"/>
      <c r="M1684" s="273"/>
      <c r="N1684" s="274"/>
      <c r="O1684" s="274"/>
      <c r="P1684" s="274"/>
      <c r="Q1684" s="274"/>
      <c r="R1684" s="274"/>
      <c r="S1684" s="274"/>
      <c r="T1684" s="275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76" t="s">
        <v>260</v>
      </c>
      <c r="AU1684" s="276" t="s">
        <v>86</v>
      </c>
      <c r="AV1684" s="14" t="s">
        <v>86</v>
      </c>
      <c r="AW1684" s="14" t="s">
        <v>31</v>
      </c>
      <c r="AX1684" s="14" t="s">
        <v>76</v>
      </c>
      <c r="AY1684" s="276" t="s">
        <v>251</v>
      </c>
    </row>
    <row r="1685" s="14" customFormat="1">
      <c r="A1685" s="14"/>
      <c r="B1685" s="266"/>
      <c r="C1685" s="267"/>
      <c r="D1685" s="257" t="s">
        <v>260</v>
      </c>
      <c r="E1685" s="268" t="s">
        <v>1</v>
      </c>
      <c r="F1685" s="269" t="s">
        <v>2153</v>
      </c>
      <c r="G1685" s="267"/>
      <c r="H1685" s="270">
        <v>10.9</v>
      </c>
      <c r="I1685" s="271"/>
      <c r="J1685" s="267"/>
      <c r="K1685" s="267"/>
      <c r="L1685" s="272"/>
      <c r="M1685" s="273"/>
      <c r="N1685" s="274"/>
      <c r="O1685" s="274"/>
      <c r="P1685" s="274"/>
      <c r="Q1685" s="274"/>
      <c r="R1685" s="274"/>
      <c r="S1685" s="274"/>
      <c r="T1685" s="275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76" t="s">
        <v>260</v>
      </c>
      <c r="AU1685" s="276" t="s">
        <v>86</v>
      </c>
      <c r="AV1685" s="14" t="s">
        <v>86</v>
      </c>
      <c r="AW1685" s="14" t="s">
        <v>31</v>
      </c>
      <c r="AX1685" s="14" t="s">
        <v>76</v>
      </c>
      <c r="AY1685" s="276" t="s">
        <v>251</v>
      </c>
    </row>
    <row r="1686" s="14" customFormat="1">
      <c r="A1686" s="14"/>
      <c r="B1686" s="266"/>
      <c r="C1686" s="267"/>
      <c r="D1686" s="257" t="s">
        <v>260</v>
      </c>
      <c r="E1686" s="268" t="s">
        <v>1</v>
      </c>
      <c r="F1686" s="269" t="s">
        <v>2154</v>
      </c>
      <c r="G1686" s="267"/>
      <c r="H1686" s="270">
        <v>4.9000000000000004</v>
      </c>
      <c r="I1686" s="271"/>
      <c r="J1686" s="267"/>
      <c r="K1686" s="267"/>
      <c r="L1686" s="272"/>
      <c r="M1686" s="273"/>
      <c r="N1686" s="274"/>
      <c r="O1686" s="274"/>
      <c r="P1686" s="274"/>
      <c r="Q1686" s="274"/>
      <c r="R1686" s="274"/>
      <c r="S1686" s="274"/>
      <c r="T1686" s="275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76" t="s">
        <v>260</v>
      </c>
      <c r="AU1686" s="276" t="s">
        <v>86</v>
      </c>
      <c r="AV1686" s="14" t="s">
        <v>86</v>
      </c>
      <c r="AW1686" s="14" t="s">
        <v>31</v>
      </c>
      <c r="AX1686" s="14" t="s">
        <v>76</v>
      </c>
      <c r="AY1686" s="276" t="s">
        <v>251</v>
      </c>
    </row>
    <row r="1687" s="14" customFormat="1">
      <c r="A1687" s="14"/>
      <c r="B1687" s="266"/>
      <c r="C1687" s="267"/>
      <c r="D1687" s="257" t="s">
        <v>260</v>
      </c>
      <c r="E1687" s="268" t="s">
        <v>1</v>
      </c>
      <c r="F1687" s="269" t="s">
        <v>2155</v>
      </c>
      <c r="G1687" s="267"/>
      <c r="H1687" s="270">
        <v>9</v>
      </c>
      <c r="I1687" s="271"/>
      <c r="J1687" s="267"/>
      <c r="K1687" s="267"/>
      <c r="L1687" s="272"/>
      <c r="M1687" s="273"/>
      <c r="N1687" s="274"/>
      <c r="O1687" s="274"/>
      <c r="P1687" s="274"/>
      <c r="Q1687" s="274"/>
      <c r="R1687" s="274"/>
      <c r="S1687" s="274"/>
      <c r="T1687" s="275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76" t="s">
        <v>260</v>
      </c>
      <c r="AU1687" s="276" t="s">
        <v>86</v>
      </c>
      <c r="AV1687" s="14" t="s">
        <v>86</v>
      </c>
      <c r="AW1687" s="14" t="s">
        <v>31</v>
      </c>
      <c r="AX1687" s="14" t="s">
        <v>76</v>
      </c>
      <c r="AY1687" s="276" t="s">
        <v>251</v>
      </c>
    </row>
    <row r="1688" s="14" customFormat="1">
      <c r="A1688" s="14"/>
      <c r="B1688" s="266"/>
      <c r="C1688" s="267"/>
      <c r="D1688" s="257" t="s">
        <v>260</v>
      </c>
      <c r="E1688" s="268" t="s">
        <v>1</v>
      </c>
      <c r="F1688" s="269" t="s">
        <v>2156</v>
      </c>
      <c r="G1688" s="267"/>
      <c r="H1688" s="270">
        <v>5.2999999999999998</v>
      </c>
      <c r="I1688" s="271"/>
      <c r="J1688" s="267"/>
      <c r="K1688" s="267"/>
      <c r="L1688" s="272"/>
      <c r="M1688" s="273"/>
      <c r="N1688" s="274"/>
      <c r="O1688" s="274"/>
      <c r="P1688" s="274"/>
      <c r="Q1688" s="274"/>
      <c r="R1688" s="274"/>
      <c r="S1688" s="274"/>
      <c r="T1688" s="275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76" t="s">
        <v>260</v>
      </c>
      <c r="AU1688" s="276" t="s">
        <v>86</v>
      </c>
      <c r="AV1688" s="14" t="s">
        <v>86</v>
      </c>
      <c r="AW1688" s="14" t="s">
        <v>31</v>
      </c>
      <c r="AX1688" s="14" t="s">
        <v>76</v>
      </c>
      <c r="AY1688" s="276" t="s">
        <v>251</v>
      </c>
    </row>
    <row r="1689" s="13" customFormat="1">
      <c r="A1689" s="13"/>
      <c r="B1689" s="255"/>
      <c r="C1689" s="256"/>
      <c r="D1689" s="257" t="s">
        <v>260</v>
      </c>
      <c r="E1689" s="258" t="s">
        <v>1</v>
      </c>
      <c r="F1689" s="259" t="s">
        <v>567</v>
      </c>
      <c r="G1689" s="256"/>
      <c r="H1689" s="258" t="s">
        <v>1</v>
      </c>
      <c r="I1689" s="260"/>
      <c r="J1689" s="256"/>
      <c r="K1689" s="256"/>
      <c r="L1689" s="261"/>
      <c r="M1689" s="262"/>
      <c r="N1689" s="263"/>
      <c r="O1689" s="263"/>
      <c r="P1689" s="263"/>
      <c r="Q1689" s="263"/>
      <c r="R1689" s="263"/>
      <c r="S1689" s="263"/>
      <c r="T1689" s="264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65" t="s">
        <v>260</v>
      </c>
      <c r="AU1689" s="265" t="s">
        <v>86</v>
      </c>
      <c r="AV1689" s="13" t="s">
        <v>84</v>
      </c>
      <c r="AW1689" s="13" t="s">
        <v>31</v>
      </c>
      <c r="AX1689" s="13" t="s">
        <v>76</v>
      </c>
      <c r="AY1689" s="265" t="s">
        <v>251</v>
      </c>
    </row>
    <row r="1690" s="14" customFormat="1">
      <c r="A1690" s="14"/>
      <c r="B1690" s="266"/>
      <c r="C1690" s="267"/>
      <c r="D1690" s="257" t="s">
        <v>260</v>
      </c>
      <c r="E1690" s="268" t="s">
        <v>1</v>
      </c>
      <c r="F1690" s="269" t="s">
        <v>2157</v>
      </c>
      <c r="G1690" s="267"/>
      <c r="H1690" s="270">
        <v>-9.3000000000000007</v>
      </c>
      <c r="I1690" s="271"/>
      <c r="J1690" s="267"/>
      <c r="K1690" s="267"/>
      <c r="L1690" s="272"/>
      <c r="M1690" s="273"/>
      <c r="N1690" s="274"/>
      <c r="O1690" s="274"/>
      <c r="P1690" s="274"/>
      <c r="Q1690" s="274"/>
      <c r="R1690" s="274"/>
      <c r="S1690" s="274"/>
      <c r="T1690" s="275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76" t="s">
        <v>260</v>
      </c>
      <c r="AU1690" s="276" t="s">
        <v>86</v>
      </c>
      <c r="AV1690" s="14" t="s">
        <v>86</v>
      </c>
      <c r="AW1690" s="14" t="s">
        <v>31</v>
      </c>
      <c r="AX1690" s="14" t="s">
        <v>76</v>
      </c>
      <c r="AY1690" s="276" t="s">
        <v>251</v>
      </c>
    </row>
    <row r="1691" s="13" customFormat="1">
      <c r="A1691" s="13"/>
      <c r="B1691" s="255"/>
      <c r="C1691" s="256"/>
      <c r="D1691" s="257" t="s">
        <v>260</v>
      </c>
      <c r="E1691" s="258" t="s">
        <v>1</v>
      </c>
      <c r="F1691" s="259" t="s">
        <v>1114</v>
      </c>
      <c r="G1691" s="256"/>
      <c r="H1691" s="258" t="s">
        <v>1</v>
      </c>
      <c r="I1691" s="260"/>
      <c r="J1691" s="256"/>
      <c r="K1691" s="256"/>
      <c r="L1691" s="261"/>
      <c r="M1691" s="262"/>
      <c r="N1691" s="263"/>
      <c r="O1691" s="263"/>
      <c r="P1691" s="263"/>
      <c r="Q1691" s="263"/>
      <c r="R1691" s="263"/>
      <c r="S1691" s="263"/>
      <c r="T1691" s="264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65" t="s">
        <v>260</v>
      </c>
      <c r="AU1691" s="265" t="s">
        <v>86</v>
      </c>
      <c r="AV1691" s="13" t="s">
        <v>84</v>
      </c>
      <c r="AW1691" s="13" t="s">
        <v>31</v>
      </c>
      <c r="AX1691" s="13" t="s">
        <v>76</v>
      </c>
      <c r="AY1691" s="265" t="s">
        <v>251</v>
      </c>
    </row>
    <row r="1692" s="14" customFormat="1">
      <c r="A1692" s="14"/>
      <c r="B1692" s="266"/>
      <c r="C1692" s="267"/>
      <c r="D1692" s="257" t="s">
        <v>260</v>
      </c>
      <c r="E1692" s="268" t="s">
        <v>1</v>
      </c>
      <c r="F1692" s="269" t="s">
        <v>2158</v>
      </c>
      <c r="G1692" s="267"/>
      <c r="H1692" s="270">
        <v>29.48</v>
      </c>
      <c r="I1692" s="271"/>
      <c r="J1692" s="267"/>
      <c r="K1692" s="267"/>
      <c r="L1692" s="272"/>
      <c r="M1692" s="273"/>
      <c r="N1692" s="274"/>
      <c r="O1692" s="274"/>
      <c r="P1692" s="274"/>
      <c r="Q1692" s="274"/>
      <c r="R1692" s="274"/>
      <c r="S1692" s="274"/>
      <c r="T1692" s="275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76" t="s">
        <v>260</v>
      </c>
      <c r="AU1692" s="276" t="s">
        <v>86</v>
      </c>
      <c r="AV1692" s="14" t="s">
        <v>86</v>
      </c>
      <c r="AW1692" s="14" t="s">
        <v>31</v>
      </c>
      <c r="AX1692" s="14" t="s">
        <v>76</v>
      </c>
      <c r="AY1692" s="276" t="s">
        <v>251</v>
      </c>
    </row>
    <row r="1693" s="13" customFormat="1">
      <c r="A1693" s="13"/>
      <c r="B1693" s="255"/>
      <c r="C1693" s="256"/>
      <c r="D1693" s="257" t="s">
        <v>260</v>
      </c>
      <c r="E1693" s="258" t="s">
        <v>1</v>
      </c>
      <c r="F1693" s="259" t="s">
        <v>1116</v>
      </c>
      <c r="G1693" s="256"/>
      <c r="H1693" s="258" t="s">
        <v>1</v>
      </c>
      <c r="I1693" s="260"/>
      <c r="J1693" s="256"/>
      <c r="K1693" s="256"/>
      <c r="L1693" s="261"/>
      <c r="M1693" s="262"/>
      <c r="N1693" s="263"/>
      <c r="O1693" s="263"/>
      <c r="P1693" s="263"/>
      <c r="Q1693" s="263"/>
      <c r="R1693" s="263"/>
      <c r="S1693" s="263"/>
      <c r="T1693" s="264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65" t="s">
        <v>260</v>
      </c>
      <c r="AU1693" s="265" t="s">
        <v>86</v>
      </c>
      <c r="AV1693" s="13" t="s">
        <v>84</v>
      </c>
      <c r="AW1693" s="13" t="s">
        <v>31</v>
      </c>
      <c r="AX1693" s="13" t="s">
        <v>76</v>
      </c>
      <c r="AY1693" s="265" t="s">
        <v>251</v>
      </c>
    </row>
    <row r="1694" s="14" customFormat="1">
      <c r="A1694" s="14"/>
      <c r="B1694" s="266"/>
      <c r="C1694" s="267"/>
      <c r="D1694" s="257" t="s">
        <v>260</v>
      </c>
      <c r="E1694" s="268" t="s">
        <v>1</v>
      </c>
      <c r="F1694" s="269" t="s">
        <v>2159</v>
      </c>
      <c r="G1694" s="267"/>
      <c r="H1694" s="270">
        <v>4.5</v>
      </c>
      <c r="I1694" s="271"/>
      <c r="J1694" s="267"/>
      <c r="K1694" s="267"/>
      <c r="L1694" s="272"/>
      <c r="M1694" s="273"/>
      <c r="N1694" s="274"/>
      <c r="O1694" s="274"/>
      <c r="P1694" s="274"/>
      <c r="Q1694" s="274"/>
      <c r="R1694" s="274"/>
      <c r="S1694" s="274"/>
      <c r="T1694" s="275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76" t="s">
        <v>260</v>
      </c>
      <c r="AU1694" s="276" t="s">
        <v>86</v>
      </c>
      <c r="AV1694" s="14" t="s">
        <v>86</v>
      </c>
      <c r="AW1694" s="14" t="s">
        <v>31</v>
      </c>
      <c r="AX1694" s="14" t="s">
        <v>76</v>
      </c>
      <c r="AY1694" s="276" t="s">
        <v>251</v>
      </c>
    </row>
    <row r="1695" s="13" customFormat="1">
      <c r="A1695" s="13"/>
      <c r="B1695" s="255"/>
      <c r="C1695" s="256"/>
      <c r="D1695" s="257" t="s">
        <v>260</v>
      </c>
      <c r="E1695" s="258" t="s">
        <v>1</v>
      </c>
      <c r="F1695" s="259" t="s">
        <v>2147</v>
      </c>
      <c r="G1695" s="256"/>
      <c r="H1695" s="258" t="s">
        <v>1</v>
      </c>
      <c r="I1695" s="260"/>
      <c r="J1695" s="256"/>
      <c r="K1695" s="256"/>
      <c r="L1695" s="261"/>
      <c r="M1695" s="262"/>
      <c r="N1695" s="263"/>
      <c r="O1695" s="263"/>
      <c r="P1695" s="263"/>
      <c r="Q1695" s="263"/>
      <c r="R1695" s="263"/>
      <c r="S1695" s="263"/>
      <c r="T1695" s="264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65" t="s">
        <v>260</v>
      </c>
      <c r="AU1695" s="265" t="s">
        <v>86</v>
      </c>
      <c r="AV1695" s="13" t="s">
        <v>84</v>
      </c>
      <c r="AW1695" s="13" t="s">
        <v>31</v>
      </c>
      <c r="AX1695" s="13" t="s">
        <v>76</v>
      </c>
      <c r="AY1695" s="265" t="s">
        <v>251</v>
      </c>
    </row>
    <row r="1696" s="14" customFormat="1">
      <c r="A1696" s="14"/>
      <c r="B1696" s="266"/>
      <c r="C1696" s="267"/>
      <c r="D1696" s="257" t="s">
        <v>260</v>
      </c>
      <c r="E1696" s="268" t="s">
        <v>1</v>
      </c>
      <c r="F1696" s="269" t="s">
        <v>2160</v>
      </c>
      <c r="G1696" s="267"/>
      <c r="H1696" s="270">
        <v>40</v>
      </c>
      <c r="I1696" s="271"/>
      <c r="J1696" s="267"/>
      <c r="K1696" s="267"/>
      <c r="L1696" s="272"/>
      <c r="M1696" s="273"/>
      <c r="N1696" s="274"/>
      <c r="O1696" s="274"/>
      <c r="P1696" s="274"/>
      <c r="Q1696" s="274"/>
      <c r="R1696" s="274"/>
      <c r="S1696" s="274"/>
      <c r="T1696" s="275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76" t="s">
        <v>260</v>
      </c>
      <c r="AU1696" s="276" t="s">
        <v>86</v>
      </c>
      <c r="AV1696" s="14" t="s">
        <v>86</v>
      </c>
      <c r="AW1696" s="14" t="s">
        <v>31</v>
      </c>
      <c r="AX1696" s="14" t="s">
        <v>76</v>
      </c>
      <c r="AY1696" s="276" t="s">
        <v>251</v>
      </c>
    </row>
    <row r="1697" s="13" customFormat="1">
      <c r="A1697" s="13"/>
      <c r="B1697" s="255"/>
      <c r="C1697" s="256"/>
      <c r="D1697" s="257" t="s">
        <v>260</v>
      </c>
      <c r="E1697" s="258" t="s">
        <v>1</v>
      </c>
      <c r="F1697" s="259" t="s">
        <v>2115</v>
      </c>
      <c r="G1697" s="256"/>
      <c r="H1697" s="258" t="s">
        <v>1</v>
      </c>
      <c r="I1697" s="260"/>
      <c r="J1697" s="256"/>
      <c r="K1697" s="256"/>
      <c r="L1697" s="261"/>
      <c r="M1697" s="262"/>
      <c r="N1697" s="263"/>
      <c r="O1697" s="263"/>
      <c r="P1697" s="263"/>
      <c r="Q1697" s="263"/>
      <c r="R1697" s="263"/>
      <c r="S1697" s="263"/>
      <c r="T1697" s="264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65" t="s">
        <v>260</v>
      </c>
      <c r="AU1697" s="265" t="s">
        <v>86</v>
      </c>
      <c r="AV1697" s="13" t="s">
        <v>84</v>
      </c>
      <c r="AW1697" s="13" t="s">
        <v>31</v>
      </c>
      <c r="AX1697" s="13" t="s">
        <v>76</v>
      </c>
      <c r="AY1697" s="265" t="s">
        <v>251</v>
      </c>
    </row>
    <row r="1698" s="14" customFormat="1">
      <c r="A1698" s="14"/>
      <c r="B1698" s="266"/>
      <c r="C1698" s="267"/>
      <c r="D1698" s="257" t="s">
        <v>260</v>
      </c>
      <c r="E1698" s="268" t="s">
        <v>1</v>
      </c>
      <c r="F1698" s="269" t="s">
        <v>2161</v>
      </c>
      <c r="G1698" s="267"/>
      <c r="H1698" s="270">
        <v>4.5599999999999996</v>
      </c>
      <c r="I1698" s="271"/>
      <c r="J1698" s="267"/>
      <c r="K1698" s="267"/>
      <c r="L1698" s="272"/>
      <c r="M1698" s="273"/>
      <c r="N1698" s="274"/>
      <c r="O1698" s="274"/>
      <c r="P1698" s="274"/>
      <c r="Q1698" s="274"/>
      <c r="R1698" s="274"/>
      <c r="S1698" s="274"/>
      <c r="T1698" s="275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76" t="s">
        <v>260</v>
      </c>
      <c r="AU1698" s="276" t="s">
        <v>86</v>
      </c>
      <c r="AV1698" s="14" t="s">
        <v>86</v>
      </c>
      <c r="AW1698" s="14" t="s">
        <v>31</v>
      </c>
      <c r="AX1698" s="14" t="s">
        <v>76</v>
      </c>
      <c r="AY1698" s="276" t="s">
        <v>251</v>
      </c>
    </row>
    <row r="1699" s="13" customFormat="1">
      <c r="A1699" s="13"/>
      <c r="B1699" s="255"/>
      <c r="C1699" s="256"/>
      <c r="D1699" s="257" t="s">
        <v>260</v>
      </c>
      <c r="E1699" s="258" t="s">
        <v>1</v>
      </c>
      <c r="F1699" s="259" t="s">
        <v>567</v>
      </c>
      <c r="G1699" s="256"/>
      <c r="H1699" s="258" t="s">
        <v>1</v>
      </c>
      <c r="I1699" s="260"/>
      <c r="J1699" s="256"/>
      <c r="K1699" s="256"/>
      <c r="L1699" s="261"/>
      <c r="M1699" s="262"/>
      <c r="N1699" s="263"/>
      <c r="O1699" s="263"/>
      <c r="P1699" s="263"/>
      <c r="Q1699" s="263"/>
      <c r="R1699" s="263"/>
      <c r="S1699" s="263"/>
      <c r="T1699" s="264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65" t="s">
        <v>260</v>
      </c>
      <c r="AU1699" s="265" t="s">
        <v>86</v>
      </c>
      <c r="AV1699" s="13" t="s">
        <v>84</v>
      </c>
      <c r="AW1699" s="13" t="s">
        <v>31</v>
      </c>
      <c r="AX1699" s="13" t="s">
        <v>76</v>
      </c>
      <c r="AY1699" s="265" t="s">
        <v>251</v>
      </c>
    </row>
    <row r="1700" s="14" customFormat="1">
      <c r="A1700" s="14"/>
      <c r="B1700" s="266"/>
      <c r="C1700" s="267"/>
      <c r="D1700" s="257" t="s">
        <v>260</v>
      </c>
      <c r="E1700" s="268" t="s">
        <v>1</v>
      </c>
      <c r="F1700" s="269" t="s">
        <v>2162</v>
      </c>
      <c r="G1700" s="267"/>
      <c r="H1700" s="270">
        <v>6.5999999999999996</v>
      </c>
      <c r="I1700" s="271"/>
      <c r="J1700" s="267"/>
      <c r="K1700" s="267"/>
      <c r="L1700" s="272"/>
      <c r="M1700" s="273"/>
      <c r="N1700" s="274"/>
      <c r="O1700" s="274"/>
      <c r="P1700" s="274"/>
      <c r="Q1700" s="274"/>
      <c r="R1700" s="274"/>
      <c r="S1700" s="274"/>
      <c r="T1700" s="275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76" t="s">
        <v>260</v>
      </c>
      <c r="AU1700" s="276" t="s">
        <v>86</v>
      </c>
      <c r="AV1700" s="14" t="s">
        <v>86</v>
      </c>
      <c r="AW1700" s="14" t="s">
        <v>31</v>
      </c>
      <c r="AX1700" s="14" t="s">
        <v>76</v>
      </c>
      <c r="AY1700" s="276" t="s">
        <v>251</v>
      </c>
    </row>
    <row r="1701" s="14" customFormat="1">
      <c r="A1701" s="14"/>
      <c r="B1701" s="266"/>
      <c r="C1701" s="267"/>
      <c r="D1701" s="257" t="s">
        <v>260</v>
      </c>
      <c r="E1701" s="268" t="s">
        <v>1</v>
      </c>
      <c r="F1701" s="269" t="s">
        <v>2163</v>
      </c>
      <c r="G1701" s="267"/>
      <c r="H1701" s="270">
        <v>19.699999999999999</v>
      </c>
      <c r="I1701" s="271"/>
      <c r="J1701" s="267"/>
      <c r="K1701" s="267"/>
      <c r="L1701" s="272"/>
      <c r="M1701" s="273"/>
      <c r="N1701" s="274"/>
      <c r="O1701" s="274"/>
      <c r="P1701" s="274"/>
      <c r="Q1701" s="274"/>
      <c r="R1701" s="274"/>
      <c r="S1701" s="274"/>
      <c r="T1701" s="275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76" t="s">
        <v>260</v>
      </c>
      <c r="AU1701" s="276" t="s">
        <v>86</v>
      </c>
      <c r="AV1701" s="14" t="s">
        <v>86</v>
      </c>
      <c r="AW1701" s="14" t="s">
        <v>31</v>
      </c>
      <c r="AX1701" s="14" t="s">
        <v>76</v>
      </c>
      <c r="AY1701" s="276" t="s">
        <v>251</v>
      </c>
    </row>
    <row r="1702" s="15" customFormat="1">
      <c r="A1702" s="15"/>
      <c r="B1702" s="277"/>
      <c r="C1702" s="278"/>
      <c r="D1702" s="257" t="s">
        <v>260</v>
      </c>
      <c r="E1702" s="279" t="s">
        <v>1</v>
      </c>
      <c r="F1702" s="280" t="s">
        <v>264</v>
      </c>
      <c r="G1702" s="278"/>
      <c r="H1702" s="281">
        <v>274</v>
      </c>
      <c r="I1702" s="282"/>
      <c r="J1702" s="278"/>
      <c r="K1702" s="278"/>
      <c r="L1702" s="283"/>
      <c r="M1702" s="284"/>
      <c r="N1702" s="285"/>
      <c r="O1702" s="285"/>
      <c r="P1702" s="285"/>
      <c r="Q1702" s="285"/>
      <c r="R1702" s="285"/>
      <c r="S1702" s="285"/>
      <c r="T1702" s="286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T1702" s="287" t="s">
        <v>260</v>
      </c>
      <c r="AU1702" s="287" t="s">
        <v>86</v>
      </c>
      <c r="AV1702" s="15" t="s">
        <v>258</v>
      </c>
      <c r="AW1702" s="15" t="s">
        <v>31</v>
      </c>
      <c r="AX1702" s="15" t="s">
        <v>84</v>
      </c>
      <c r="AY1702" s="287" t="s">
        <v>251</v>
      </c>
    </row>
    <row r="1703" s="2" customFormat="1" ht="14.4" customHeight="1">
      <c r="A1703" s="39"/>
      <c r="B1703" s="40"/>
      <c r="C1703" s="243" t="s">
        <v>2164</v>
      </c>
      <c r="D1703" s="243" t="s">
        <v>253</v>
      </c>
      <c r="E1703" s="244" t="s">
        <v>2165</v>
      </c>
      <c r="F1703" s="245" t="s">
        <v>2166</v>
      </c>
      <c r="G1703" s="246" t="s">
        <v>277</v>
      </c>
      <c r="H1703" s="247">
        <v>5.5599999999999996</v>
      </c>
      <c r="I1703" s="248"/>
      <c r="J1703" s="247">
        <f>ROUND(I1703*H1703,2)</f>
        <v>0</v>
      </c>
      <c r="K1703" s="245" t="s">
        <v>257</v>
      </c>
      <c r="L1703" s="45"/>
      <c r="M1703" s="249" t="s">
        <v>1</v>
      </c>
      <c r="N1703" s="250" t="s">
        <v>41</v>
      </c>
      <c r="O1703" s="92"/>
      <c r="P1703" s="251">
        <f>O1703*H1703</f>
        <v>0</v>
      </c>
      <c r="Q1703" s="251">
        <v>0</v>
      </c>
      <c r="R1703" s="251">
        <f>Q1703*H1703</f>
        <v>0</v>
      </c>
      <c r="S1703" s="251">
        <v>0</v>
      </c>
      <c r="T1703" s="252">
        <f>S1703*H1703</f>
        <v>0</v>
      </c>
      <c r="U1703" s="39"/>
      <c r="V1703" s="39"/>
      <c r="W1703" s="39"/>
      <c r="X1703" s="39"/>
      <c r="Y1703" s="39"/>
      <c r="Z1703" s="39"/>
      <c r="AA1703" s="39"/>
      <c r="AB1703" s="39"/>
      <c r="AC1703" s="39"/>
      <c r="AD1703" s="39"/>
      <c r="AE1703" s="39"/>
      <c r="AR1703" s="253" t="s">
        <v>344</v>
      </c>
      <c r="AT1703" s="253" t="s">
        <v>253</v>
      </c>
      <c r="AU1703" s="253" t="s">
        <v>86</v>
      </c>
      <c r="AY1703" s="18" t="s">
        <v>251</v>
      </c>
      <c r="BE1703" s="254">
        <f>IF(N1703="základní",J1703,0)</f>
        <v>0</v>
      </c>
      <c r="BF1703" s="254">
        <f>IF(N1703="snížená",J1703,0)</f>
        <v>0</v>
      </c>
      <c r="BG1703" s="254">
        <f>IF(N1703="zákl. přenesená",J1703,0)</f>
        <v>0</v>
      </c>
      <c r="BH1703" s="254">
        <f>IF(N1703="sníž. přenesená",J1703,0)</f>
        <v>0</v>
      </c>
      <c r="BI1703" s="254">
        <f>IF(N1703="nulová",J1703,0)</f>
        <v>0</v>
      </c>
      <c r="BJ1703" s="18" t="s">
        <v>84</v>
      </c>
      <c r="BK1703" s="254">
        <f>ROUND(I1703*H1703,2)</f>
        <v>0</v>
      </c>
      <c r="BL1703" s="18" t="s">
        <v>344</v>
      </c>
      <c r="BM1703" s="253" t="s">
        <v>2167</v>
      </c>
    </row>
    <row r="1704" s="12" customFormat="1" ht="22.8" customHeight="1">
      <c r="A1704" s="12"/>
      <c r="B1704" s="227"/>
      <c r="C1704" s="228"/>
      <c r="D1704" s="229" t="s">
        <v>75</v>
      </c>
      <c r="E1704" s="241" t="s">
        <v>2168</v>
      </c>
      <c r="F1704" s="241" t="s">
        <v>2169</v>
      </c>
      <c r="G1704" s="228"/>
      <c r="H1704" s="228"/>
      <c r="I1704" s="231"/>
      <c r="J1704" s="242">
        <f>BK1704</f>
        <v>0</v>
      </c>
      <c r="K1704" s="228"/>
      <c r="L1704" s="233"/>
      <c r="M1704" s="234"/>
      <c r="N1704" s="235"/>
      <c r="O1704" s="235"/>
      <c r="P1704" s="236">
        <f>SUM(P1705:P1918)</f>
        <v>0</v>
      </c>
      <c r="Q1704" s="235"/>
      <c r="R1704" s="236">
        <f>SUM(R1705:R1918)</f>
        <v>1.3913279000000001</v>
      </c>
      <c r="S1704" s="235"/>
      <c r="T1704" s="237">
        <f>SUM(T1705:T1918)</f>
        <v>0</v>
      </c>
      <c r="U1704" s="12"/>
      <c r="V1704" s="12"/>
      <c r="W1704" s="12"/>
      <c r="X1704" s="12"/>
      <c r="Y1704" s="12"/>
      <c r="Z1704" s="12"/>
      <c r="AA1704" s="12"/>
      <c r="AB1704" s="12"/>
      <c r="AC1704" s="12"/>
      <c r="AD1704" s="12"/>
      <c r="AE1704" s="12"/>
      <c r="AR1704" s="238" t="s">
        <v>86</v>
      </c>
      <c r="AT1704" s="239" t="s">
        <v>75</v>
      </c>
      <c r="AU1704" s="239" t="s">
        <v>84</v>
      </c>
      <c r="AY1704" s="238" t="s">
        <v>251</v>
      </c>
      <c r="BK1704" s="240">
        <f>SUM(BK1705:BK1918)</f>
        <v>0</v>
      </c>
    </row>
    <row r="1705" s="2" customFormat="1" ht="14.4" customHeight="1">
      <c r="A1705" s="39"/>
      <c r="B1705" s="40"/>
      <c r="C1705" s="243" t="s">
        <v>2170</v>
      </c>
      <c r="D1705" s="243" t="s">
        <v>253</v>
      </c>
      <c r="E1705" s="244" t="s">
        <v>2171</v>
      </c>
      <c r="F1705" s="245" t="s">
        <v>2172</v>
      </c>
      <c r="G1705" s="246" t="s">
        <v>149</v>
      </c>
      <c r="H1705" s="247">
        <v>115</v>
      </c>
      <c r="I1705" s="248"/>
      <c r="J1705" s="247">
        <f>ROUND(I1705*H1705,2)</f>
        <v>0</v>
      </c>
      <c r="K1705" s="245" t="s">
        <v>257</v>
      </c>
      <c r="L1705" s="45"/>
      <c r="M1705" s="249" t="s">
        <v>1</v>
      </c>
      <c r="N1705" s="250" t="s">
        <v>41</v>
      </c>
      <c r="O1705" s="92"/>
      <c r="P1705" s="251">
        <f>O1705*H1705</f>
        <v>0</v>
      </c>
      <c r="Q1705" s="251">
        <v>0.00011</v>
      </c>
      <c r="R1705" s="251">
        <f>Q1705*H1705</f>
        <v>0.01265</v>
      </c>
      <c r="S1705" s="251">
        <v>0</v>
      </c>
      <c r="T1705" s="252">
        <f>S1705*H1705</f>
        <v>0</v>
      </c>
      <c r="U1705" s="39"/>
      <c r="V1705" s="39"/>
      <c r="W1705" s="39"/>
      <c r="X1705" s="39"/>
      <c r="Y1705" s="39"/>
      <c r="Z1705" s="39"/>
      <c r="AA1705" s="39"/>
      <c r="AB1705" s="39"/>
      <c r="AC1705" s="39"/>
      <c r="AD1705" s="39"/>
      <c r="AE1705" s="39"/>
      <c r="AR1705" s="253" t="s">
        <v>344</v>
      </c>
      <c r="AT1705" s="253" t="s">
        <v>253</v>
      </c>
      <c r="AU1705" s="253" t="s">
        <v>86</v>
      </c>
      <c r="AY1705" s="18" t="s">
        <v>251</v>
      </c>
      <c r="BE1705" s="254">
        <f>IF(N1705="základní",J1705,0)</f>
        <v>0</v>
      </c>
      <c r="BF1705" s="254">
        <f>IF(N1705="snížená",J1705,0)</f>
        <v>0</v>
      </c>
      <c r="BG1705" s="254">
        <f>IF(N1705="zákl. přenesená",J1705,0)</f>
        <v>0</v>
      </c>
      <c r="BH1705" s="254">
        <f>IF(N1705="sníž. přenesená",J1705,0)</f>
        <v>0</v>
      </c>
      <c r="BI1705" s="254">
        <f>IF(N1705="nulová",J1705,0)</f>
        <v>0</v>
      </c>
      <c r="BJ1705" s="18" t="s">
        <v>84</v>
      </c>
      <c r="BK1705" s="254">
        <f>ROUND(I1705*H1705,2)</f>
        <v>0</v>
      </c>
      <c r="BL1705" s="18" t="s">
        <v>344</v>
      </c>
      <c r="BM1705" s="253" t="s">
        <v>2173</v>
      </c>
    </row>
    <row r="1706" s="13" customFormat="1">
      <c r="A1706" s="13"/>
      <c r="B1706" s="255"/>
      <c r="C1706" s="256"/>
      <c r="D1706" s="257" t="s">
        <v>260</v>
      </c>
      <c r="E1706" s="258" t="s">
        <v>1</v>
      </c>
      <c r="F1706" s="259" t="s">
        <v>2174</v>
      </c>
      <c r="G1706" s="256"/>
      <c r="H1706" s="258" t="s">
        <v>1</v>
      </c>
      <c r="I1706" s="260"/>
      <c r="J1706" s="256"/>
      <c r="K1706" s="256"/>
      <c r="L1706" s="261"/>
      <c r="M1706" s="262"/>
      <c r="N1706" s="263"/>
      <c r="O1706" s="263"/>
      <c r="P1706" s="263"/>
      <c r="Q1706" s="263"/>
      <c r="R1706" s="263"/>
      <c r="S1706" s="263"/>
      <c r="T1706" s="264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65" t="s">
        <v>260</v>
      </c>
      <c r="AU1706" s="265" t="s">
        <v>86</v>
      </c>
      <c r="AV1706" s="13" t="s">
        <v>84</v>
      </c>
      <c r="AW1706" s="13" t="s">
        <v>31</v>
      </c>
      <c r="AX1706" s="13" t="s">
        <v>76</v>
      </c>
      <c r="AY1706" s="265" t="s">
        <v>251</v>
      </c>
    </row>
    <row r="1707" s="14" customFormat="1">
      <c r="A1707" s="14"/>
      <c r="B1707" s="266"/>
      <c r="C1707" s="267"/>
      <c r="D1707" s="257" t="s">
        <v>260</v>
      </c>
      <c r="E1707" s="268" t="s">
        <v>1</v>
      </c>
      <c r="F1707" s="269" t="s">
        <v>2175</v>
      </c>
      <c r="G1707" s="267"/>
      <c r="H1707" s="270">
        <v>13</v>
      </c>
      <c r="I1707" s="271"/>
      <c r="J1707" s="267"/>
      <c r="K1707" s="267"/>
      <c r="L1707" s="272"/>
      <c r="M1707" s="273"/>
      <c r="N1707" s="274"/>
      <c r="O1707" s="274"/>
      <c r="P1707" s="274"/>
      <c r="Q1707" s="274"/>
      <c r="R1707" s="274"/>
      <c r="S1707" s="274"/>
      <c r="T1707" s="275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76" t="s">
        <v>260</v>
      </c>
      <c r="AU1707" s="276" t="s">
        <v>86</v>
      </c>
      <c r="AV1707" s="14" t="s">
        <v>86</v>
      </c>
      <c r="AW1707" s="14" t="s">
        <v>31</v>
      </c>
      <c r="AX1707" s="14" t="s">
        <v>76</v>
      </c>
      <c r="AY1707" s="276" t="s">
        <v>251</v>
      </c>
    </row>
    <row r="1708" s="13" customFormat="1">
      <c r="A1708" s="13"/>
      <c r="B1708" s="255"/>
      <c r="C1708" s="256"/>
      <c r="D1708" s="257" t="s">
        <v>260</v>
      </c>
      <c r="E1708" s="258" t="s">
        <v>1</v>
      </c>
      <c r="F1708" s="259" t="s">
        <v>2176</v>
      </c>
      <c r="G1708" s="256"/>
      <c r="H1708" s="258" t="s">
        <v>1</v>
      </c>
      <c r="I1708" s="260"/>
      <c r="J1708" s="256"/>
      <c r="K1708" s="256"/>
      <c r="L1708" s="261"/>
      <c r="M1708" s="262"/>
      <c r="N1708" s="263"/>
      <c r="O1708" s="263"/>
      <c r="P1708" s="263"/>
      <c r="Q1708" s="263"/>
      <c r="R1708" s="263"/>
      <c r="S1708" s="263"/>
      <c r="T1708" s="264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65" t="s">
        <v>260</v>
      </c>
      <c r="AU1708" s="265" t="s">
        <v>86</v>
      </c>
      <c r="AV1708" s="13" t="s">
        <v>84</v>
      </c>
      <c r="AW1708" s="13" t="s">
        <v>31</v>
      </c>
      <c r="AX1708" s="13" t="s">
        <v>76</v>
      </c>
      <c r="AY1708" s="265" t="s">
        <v>251</v>
      </c>
    </row>
    <row r="1709" s="14" customFormat="1">
      <c r="A1709" s="14"/>
      <c r="B1709" s="266"/>
      <c r="C1709" s="267"/>
      <c r="D1709" s="257" t="s">
        <v>260</v>
      </c>
      <c r="E1709" s="268" t="s">
        <v>1</v>
      </c>
      <c r="F1709" s="269" t="s">
        <v>2177</v>
      </c>
      <c r="G1709" s="267"/>
      <c r="H1709" s="270">
        <v>102</v>
      </c>
      <c r="I1709" s="271"/>
      <c r="J1709" s="267"/>
      <c r="K1709" s="267"/>
      <c r="L1709" s="272"/>
      <c r="M1709" s="273"/>
      <c r="N1709" s="274"/>
      <c r="O1709" s="274"/>
      <c r="P1709" s="274"/>
      <c r="Q1709" s="274"/>
      <c r="R1709" s="274"/>
      <c r="S1709" s="274"/>
      <c r="T1709" s="275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T1709" s="276" t="s">
        <v>260</v>
      </c>
      <c r="AU1709" s="276" t="s">
        <v>86</v>
      </c>
      <c r="AV1709" s="14" t="s">
        <v>86</v>
      </c>
      <c r="AW1709" s="14" t="s">
        <v>31</v>
      </c>
      <c r="AX1709" s="14" t="s">
        <v>76</v>
      </c>
      <c r="AY1709" s="276" t="s">
        <v>251</v>
      </c>
    </row>
    <row r="1710" s="15" customFormat="1">
      <c r="A1710" s="15"/>
      <c r="B1710" s="277"/>
      <c r="C1710" s="278"/>
      <c r="D1710" s="257" t="s">
        <v>260</v>
      </c>
      <c r="E1710" s="279" t="s">
        <v>1</v>
      </c>
      <c r="F1710" s="280" t="s">
        <v>264</v>
      </c>
      <c r="G1710" s="278"/>
      <c r="H1710" s="281">
        <v>115</v>
      </c>
      <c r="I1710" s="282"/>
      <c r="J1710" s="278"/>
      <c r="K1710" s="278"/>
      <c r="L1710" s="283"/>
      <c r="M1710" s="284"/>
      <c r="N1710" s="285"/>
      <c r="O1710" s="285"/>
      <c r="P1710" s="285"/>
      <c r="Q1710" s="285"/>
      <c r="R1710" s="285"/>
      <c r="S1710" s="285"/>
      <c r="T1710" s="286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T1710" s="287" t="s">
        <v>260</v>
      </c>
      <c r="AU1710" s="287" t="s">
        <v>86</v>
      </c>
      <c r="AV1710" s="15" t="s">
        <v>258</v>
      </c>
      <c r="AW1710" s="15" t="s">
        <v>31</v>
      </c>
      <c r="AX1710" s="15" t="s">
        <v>84</v>
      </c>
      <c r="AY1710" s="287" t="s">
        <v>251</v>
      </c>
    </row>
    <row r="1711" s="2" customFormat="1" ht="14.4" customHeight="1">
      <c r="A1711" s="39"/>
      <c r="B1711" s="40"/>
      <c r="C1711" s="243" t="s">
        <v>2178</v>
      </c>
      <c r="D1711" s="243" t="s">
        <v>253</v>
      </c>
      <c r="E1711" s="244" t="s">
        <v>2179</v>
      </c>
      <c r="F1711" s="245" t="s">
        <v>2180</v>
      </c>
      <c r="G1711" s="246" t="s">
        <v>149</v>
      </c>
      <c r="H1711" s="247">
        <v>723</v>
      </c>
      <c r="I1711" s="248"/>
      <c r="J1711" s="247">
        <f>ROUND(I1711*H1711,2)</f>
        <v>0</v>
      </c>
      <c r="K1711" s="245" t="s">
        <v>257</v>
      </c>
      <c r="L1711" s="45"/>
      <c r="M1711" s="249" t="s">
        <v>1</v>
      </c>
      <c r="N1711" s="250" t="s">
        <v>41</v>
      </c>
      <c r="O1711" s="92"/>
      <c r="P1711" s="251">
        <f>O1711*H1711</f>
        <v>0</v>
      </c>
      <c r="Q1711" s="251">
        <v>0</v>
      </c>
      <c r="R1711" s="251">
        <f>Q1711*H1711</f>
        <v>0</v>
      </c>
      <c r="S1711" s="251">
        <v>0</v>
      </c>
      <c r="T1711" s="252">
        <f>S1711*H1711</f>
        <v>0</v>
      </c>
      <c r="U1711" s="39"/>
      <c r="V1711" s="39"/>
      <c r="W1711" s="39"/>
      <c r="X1711" s="39"/>
      <c r="Y1711" s="39"/>
      <c r="Z1711" s="39"/>
      <c r="AA1711" s="39"/>
      <c r="AB1711" s="39"/>
      <c r="AC1711" s="39"/>
      <c r="AD1711" s="39"/>
      <c r="AE1711" s="39"/>
      <c r="AR1711" s="253" t="s">
        <v>344</v>
      </c>
      <c r="AT1711" s="253" t="s">
        <v>253</v>
      </c>
      <c r="AU1711" s="253" t="s">
        <v>86</v>
      </c>
      <c r="AY1711" s="18" t="s">
        <v>251</v>
      </c>
      <c r="BE1711" s="254">
        <f>IF(N1711="základní",J1711,0)</f>
        <v>0</v>
      </c>
      <c r="BF1711" s="254">
        <f>IF(N1711="snížená",J1711,0)</f>
        <v>0</v>
      </c>
      <c r="BG1711" s="254">
        <f>IF(N1711="zákl. přenesená",J1711,0)</f>
        <v>0</v>
      </c>
      <c r="BH1711" s="254">
        <f>IF(N1711="sníž. přenesená",J1711,0)</f>
        <v>0</v>
      </c>
      <c r="BI1711" s="254">
        <f>IF(N1711="nulová",J1711,0)</f>
        <v>0</v>
      </c>
      <c r="BJ1711" s="18" t="s">
        <v>84</v>
      </c>
      <c r="BK1711" s="254">
        <f>ROUND(I1711*H1711,2)</f>
        <v>0</v>
      </c>
      <c r="BL1711" s="18" t="s">
        <v>344</v>
      </c>
      <c r="BM1711" s="253" t="s">
        <v>2181</v>
      </c>
    </row>
    <row r="1712" s="13" customFormat="1">
      <c r="A1712" s="13"/>
      <c r="B1712" s="255"/>
      <c r="C1712" s="256"/>
      <c r="D1712" s="257" t="s">
        <v>260</v>
      </c>
      <c r="E1712" s="258" t="s">
        <v>1</v>
      </c>
      <c r="F1712" s="259" t="s">
        <v>2182</v>
      </c>
      <c r="G1712" s="256"/>
      <c r="H1712" s="258" t="s">
        <v>1</v>
      </c>
      <c r="I1712" s="260"/>
      <c r="J1712" s="256"/>
      <c r="K1712" s="256"/>
      <c r="L1712" s="261"/>
      <c r="M1712" s="262"/>
      <c r="N1712" s="263"/>
      <c r="O1712" s="263"/>
      <c r="P1712" s="263"/>
      <c r="Q1712" s="263"/>
      <c r="R1712" s="263"/>
      <c r="S1712" s="263"/>
      <c r="T1712" s="264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65" t="s">
        <v>260</v>
      </c>
      <c r="AU1712" s="265" t="s">
        <v>86</v>
      </c>
      <c r="AV1712" s="13" t="s">
        <v>84</v>
      </c>
      <c r="AW1712" s="13" t="s">
        <v>31</v>
      </c>
      <c r="AX1712" s="13" t="s">
        <v>76</v>
      </c>
      <c r="AY1712" s="265" t="s">
        <v>251</v>
      </c>
    </row>
    <row r="1713" s="14" customFormat="1">
      <c r="A1713" s="14"/>
      <c r="B1713" s="266"/>
      <c r="C1713" s="267"/>
      <c r="D1713" s="257" t="s">
        <v>260</v>
      </c>
      <c r="E1713" s="268" t="s">
        <v>1</v>
      </c>
      <c r="F1713" s="269" t="s">
        <v>2183</v>
      </c>
      <c r="G1713" s="267"/>
      <c r="H1713" s="270">
        <v>63.340000000000003</v>
      </c>
      <c r="I1713" s="271"/>
      <c r="J1713" s="267"/>
      <c r="K1713" s="267"/>
      <c r="L1713" s="272"/>
      <c r="M1713" s="273"/>
      <c r="N1713" s="274"/>
      <c r="O1713" s="274"/>
      <c r="P1713" s="274"/>
      <c r="Q1713" s="274"/>
      <c r="R1713" s="274"/>
      <c r="S1713" s="274"/>
      <c r="T1713" s="275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76" t="s">
        <v>260</v>
      </c>
      <c r="AU1713" s="276" t="s">
        <v>86</v>
      </c>
      <c r="AV1713" s="14" t="s">
        <v>86</v>
      </c>
      <c r="AW1713" s="14" t="s">
        <v>31</v>
      </c>
      <c r="AX1713" s="14" t="s">
        <v>76</v>
      </c>
      <c r="AY1713" s="276" t="s">
        <v>251</v>
      </c>
    </row>
    <row r="1714" s="13" customFormat="1">
      <c r="A1714" s="13"/>
      <c r="B1714" s="255"/>
      <c r="C1714" s="256"/>
      <c r="D1714" s="257" t="s">
        <v>260</v>
      </c>
      <c r="E1714" s="258" t="s">
        <v>1</v>
      </c>
      <c r="F1714" s="259" t="s">
        <v>2184</v>
      </c>
      <c r="G1714" s="256"/>
      <c r="H1714" s="258" t="s">
        <v>1</v>
      </c>
      <c r="I1714" s="260"/>
      <c r="J1714" s="256"/>
      <c r="K1714" s="256"/>
      <c r="L1714" s="261"/>
      <c r="M1714" s="262"/>
      <c r="N1714" s="263"/>
      <c r="O1714" s="263"/>
      <c r="P1714" s="263"/>
      <c r="Q1714" s="263"/>
      <c r="R1714" s="263"/>
      <c r="S1714" s="263"/>
      <c r="T1714" s="264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65" t="s">
        <v>260</v>
      </c>
      <c r="AU1714" s="265" t="s">
        <v>86</v>
      </c>
      <c r="AV1714" s="13" t="s">
        <v>84</v>
      </c>
      <c r="AW1714" s="13" t="s">
        <v>31</v>
      </c>
      <c r="AX1714" s="13" t="s">
        <v>76</v>
      </c>
      <c r="AY1714" s="265" t="s">
        <v>251</v>
      </c>
    </row>
    <row r="1715" s="14" customFormat="1">
      <c r="A1715" s="14"/>
      <c r="B1715" s="266"/>
      <c r="C1715" s="267"/>
      <c r="D1715" s="257" t="s">
        <v>260</v>
      </c>
      <c r="E1715" s="268" t="s">
        <v>1</v>
      </c>
      <c r="F1715" s="269" t="s">
        <v>2185</v>
      </c>
      <c r="G1715" s="267"/>
      <c r="H1715" s="270">
        <v>96.069999999999993</v>
      </c>
      <c r="I1715" s="271"/>
      <c r="J1715" s="267"/>
      <c r="K1715" s="267"/>
      <c r="L1715" s="272"/>
      <c r="M1715" s="273"/>
      <c r="N1715" s="274"/>
      <c r="O1715" s="274"/>
      <c r="P1715" s="274"/>
      <c r="Q1715" s="274"/>
      <c r="R1715" s="274"/>
      <c r="S1715" s="274"/>
      <c r="T1715" s="275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76" t="s">
        <v>260</v>
      </c>
      <c r="AU1715" s="276" t="s">
        <v>86</v>
      </c>
      <c r="AV1715" s="14" t="s">
        <v>86</v>
      </c>
      <c r="AW1715" s="14" t="s">
        <v>31</v>
      </c>
      <c r="AX1715" s="14" t="s">
        <v>76</v>
      </c>
      <c r="AY1715" s="276" t="s">
        <v>251</v>
      </c>
    </row>
    <row r="1716" s="13" customFormat="1">
      <c r="A1716" s="13"/>
      <c r="B1716" s="255"/>
      <c r="C1716" s="256"/>
      <c r="D1716" s="257" t="s">
        <v>260</v>
      </c>
      <c r="E1716" s="258" t="s">
        <v>1</v>
      </c>
      <c r="F1716" s="259" t="s">
        <v>2186</v>
      </c>
      <c r="G1716" s="256"/>
      <c r="H1716" s="258" t="s">
        <v>1</v>
      </c>
      <c r="I1716" s="260"/>
      <c r="J1716" s="256"/>
      <c r="K1716" s="256"/>
      <c r="L1716" s="261"/>
      <c r="M1716" s="262"/>
      <c r="N1716" s="263"/>
      <c r="O1716" s="263"/>
      <c r="P1716" s="263"/>
      <c r="Q1716" s="263"/>
      <c r="R1716" s="263"/>
      <c r="S1716" s="263"/>
      <c r="T1716" s="264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65" t="s">
        <v>260</v>
      </c>
      <c r="AU1716" s="265" t="s">
        <v>86</v>
      </c>
      <c r="AV1716" s="13" t="s">
        <v>84</v>
      </c>
      <c r="AW1716" s="13" t="s">
        <v>31</v>
      </c>
      <c r="AX1716" s="13" t="s">
        <v>76</v>
      </c>
      <c r="AY1716" s="265" t="s">
        <v>251</v>
      </c>
    </row>
    <row r="1717" s="14" customFormat="1">
      <c r="A1717" s="14"/>
      <c r="B1717" s="266"/>
      <c r="C1717" s="267"/>
      <c r="D1717" s="257" t="s">
        <v>260</v>
      </c>
      <c r="E1717" s="268" t="s">
        <v>1</v>
      </c>
      <c r="F1717" s="269" t="s">
        <v>2187</v>
      </c>
      <c r="G1717" s="267"/>
      <c r="H1717" s="270">
        <v>127.84999999999999</v>
      </c>
      <c r="I1717" s="271"/>
      <c r="J1717" s="267"/>
      <c r="K1717" s="267"/>
      <c r="L1717" s="272"/>
      <c r="M1717" s="273"/>
      <c r="N1717" s="274"/>
      <c r="O1717" s="274"/>
      <c r="P1717" s="274"/>
      <c r="Q1717" s="274"/>
      <c r="R1717" s="274"/>
      <c r="S1717" s="274"/>
      <c r="T1717" s="275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76" t="s">
        <v>260</v>
      </c>
      <c r="AU1717" s="276" t="s">
        <v>86</v>
      </c>
      <c r="AV1717" s="14" t="s">
        <v>86</v>
      </c>
      <c r="AW1717" s="14" t="s">
        <v>31</v>
      </c>
      <c r="AX1717" s="14" t="s">
        <v>76</v>
      </c>
      <c r="AY1717" s="276" t="s">
        <v>251</v>
      </c>
    </row>
    <row r="1718" s="14" customFormat="1">
      <c r="A1718" s="14"/>
      <c r="B1718" s="266"/>
      <c r="C1718" s="267"/>
      <c r="D1718" s="257" t="s">
        <v>260</v>
      </c>
      <c r="E1718" s="268" t="s">
        <v>1</v>
      </c>
      <c r="F1718" s="269" t="s">
        <v>2188</v>
      </c>
      <c r="G1718" s="267"/>
      <c r="H1718" s="270">
        <v>71.459999999999994</v>
      </c>
      <c r="I1718" s="271"/>
      <c r="J1718" s="267"/>
      <c r="K1718" s="267"/>
      <c r="L1718" s="272"/>
      <c r="M1718" s="273"/>
      <c r="N1718" s="274"/>
      <c r="O1718" s="274"/>
      <c r="P1718" s="274"/>
      <c r="Q1718" s="274"/>
      <c r="R1718" s="274"/>
      <c r="S1718" s="274"/>
      <c r="T1718" s="275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76" t="s">
        <v>260</v>
      </c>
      <c r="AU1718" s="276" t="s">
        <v>86</v>
      </c>
      <c r="AV1718" s="14" t="s">
        <v>86</v>
      </c>
      <c r="AW1718" s="14" t="s">
        <v>31</v>
      </c>
      <c r="AX1718" s="14" t="s">
        <v>76</v>
      </c>
      <c r="AY1718" s="276" t="s">
        <v>251</v>
      </c>
    </row>
    <row r="1719" s="14" customFormat="1">
      <c r="A1719" s="14"/>
      <c r="B1719" s="266"/>
      <c r="C1719" s="267"/>
      <c r="D1719" s="257" t="s">
        <v>260</v>
      </c>
      <c r="E1719" s="268" t="s">
        <v>1</v>
      </c>
      <c r="F1719" s="269" t="s">
        <v>2189</v>
      </c>
      <c r="G1719" s="267"/>
      <c r="H1719" s="270">
        <v>106.72</v>
      </c>
      <c r="I1719" s="271"/>
      <c r="J1719" s="267"/>
      <c r="K1719" s="267"/>
      <c r="L1719" s="272"/>
      <c r="M1719" s="273"/>
      <c r="N1719" s="274"/>
      <c r="O1719" s="274"/>
      <c r="P1719" s="274"/>
      <c r="Q1719" s="274"/>
      <c r="R1719" s="274"/>
      <c r="S1719" s="274"/>
      <c r="T1719" s="275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76" t="s">
        <v>260</v>
      </c>
      <c r="AU1719" s="276" t="s">
        <v>86</v>
      </c>
      <c r="AV1719" s="14" t="s">
        <v>86</v>
      </c>
      <c r="AW1719" s="14" t="s">
        <v>31</v>
      </c>
      <c r="AX1719" s="14" t="s">
        <v>76</v>
      </c>
      <c r="AY1719" s="276" t="s">
        <v>251</v>
      </c>
    </row>
    <row r="1720" s="14" customFormat="1">
      <c r="A1720" s="14"/>
      <c r="B1720" s="266"/>
      <c r="C1720" s="267"/>
      <c r="D1720" s="257" t="s">
        <v>260</v>
      </c>
      <c r="E1720" s="268" t="s">
        <v>1</v>
      </c>
      <c r="F1720" s="269" t="s">
        <v>2190</v>
      </c>
      <c r="G1720" s="267"/>
      <c r="H1720" s="270">
        <v>5.4000000000000004</v>
      </c>
      <c r="I1720" s="271"/>
      <c r="J1720" s="267"/>
      <c r="K1720" s="267"/>
      <c r="L1720" s="272"/>
      <c r="M1720" s="273"/>
      <c r="N1720" s="274"/>
      <c r="O1720" s="274"/>
      <c r="P1720" s="274"/>
      <c r="Q1720" s="274"/>
      <c r="R1720" s="274"/>
      <c r="S1720" s="274"/>
      <c r="T1720" s="275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76" t="s">
        <v>260</v>
      </c>
      <c r="AU1720" s="276" t="s">
        <v>86</v>
      </c>
      <c r="AV1720" s="14" t="s">
        <v>86</v>
      </c>
      <c r="AW1720" s="14" t="s">
        <v>31</v>
      </c>
      <c r="AX1720" s="14" t="s">
        <v>76</v>
      </c>
      <c r="AY1720" s="276" t="s">
        <v>251</v>
      </c>
    </row>
    <row r="1721" s="14" customFormat="1">
      <c r="A1721" s="14"/>
      <c r="B1721" s="266"/>
      <c r="C1721" s="267"/>
      <c r="D1721" s="257" t="s">
        <v>260</v>
      </c>
      <c r="E1721" s="268" t="s">
        <v>1</v>
      </c>
      <c r="F1721" s="269" t="s">
        <v>2191</v>
      </c>
      <c r="G1721" s="267"/>
      <c r="H1721" s="270">
        <v>0.34000000000000002</v>
      </c>
      <c r="I1721" s="271"/>
      <c r="J1721" s="267"/>
      <c r="K1721" s="267"/>
      <c r="L1721" s="272"/>
      <c r="M1721" s="273"/>
      <c r="N1721" s="274"/>
      <c r="O1721" s="274"/>
      <c r="P1721" s="274"/>
      <c r="Q1721" s="274"/>
      <c r="R1721" s="274"/>
      <c r="S1721" s="274"/>
      <c r="T1721" s="275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76" t="s">
        <v>260</v>
      </c>
      <c r="AU1721" s="276" t="s">
        <v>86</v>
      </c>
      <c r="AV1721" s="14" t="s">
        <v>86</v>
      </c>
      <c r="AW1721" s="14" t="s">
        <v>31</v>
      </c>
      <c r="AX1721" s="14" t="s">
        <v>76</v>
      </c>
      <c r="AY1721" s="276" t="s">
        <v>251</v>
      </c>
    </row>
    <row r="1722" s="13" customFormat="1">
      <c r="A1722" s="13"/>
      <c r="B1722" s="255"/>
      <c r="C1722" s="256"/>
      <c r="D1722" s="257" t="s">
        <v>260</v>
      </c>
      <c r="E1722" s="258" t="s">
        <v>1</v>
      </c>
      <c r="F1722" s="259" t="s">
        <v>2192</v>
      </c>
      <c r="G1722" s="256"/>
      <c r="H1722" s="258" t="s">
        <v>1</v>
      </c>
      <c r="I1722" s="260"/>
      <c r="J1722" s="256"/>
      <c r="K1722" s="256"/>
      <c r="L1722" s="261"/>
      <c r="M1722" s="262"/>
      <c r="N1722" s="263"/>
      <c r="O1722" s="263"/>
      <c r="P1722" s="263"/>
      <c r="Q1722" s="263"/>
      <c r="R1722" s="263"/>
      <c r="S1722" s="263"/>
      <c r="T1722" s="264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65" t="s">
        <v>260</v>
      </c>
      <c r="AU1722" s="265" t="s">
        <v>86</v>
      </c>
      <c r="AV1722" s="13" t="s">
        <v>84</v>
      </c>
      <c r="AW1722" s="13" t="s">
        <v>31</v>
      </c>
      <c r="AX1722" s="13" t="s">
        <v>76</v>
      </c>
      <c r="AY1722" s="265" t="s">
        <v>251</v>
      </c>
    </row>
    <row r="1723" s="14" customFormat="1">
      <c r="A1723" s="14"/>
      <c r="B1723" s="266"/>
      <c r="C1723" s="267"/>
      <c r="D1723" s="257" t="s">
        <v>260</v>
      </c>
      <c r="E1723" s="268" t="s">
        <v>1</v>
      </c>
      <c r="F1723" s="269" t="s">
        <v>2193</v>
      </c>
      <c r="G1723" s="267"/>
      <c r="H1723" s="270">
        <v>38.43</v>
      </c>
      <c r="I1723" s="271"/>
      <c r="J1723" s="267"/>
      <c r="K1723" s="267"/>
      <c r="L1723" s="272"/>
      <c r="M1723" s="273"/>
      <c r="N1723" s="274"/>
      <c r="O1723" s="274"/>
      <c r="P1723" s="274"/>
      <c r="Q1723" s="274"/>
      <c r="R1723" s="274"/>
      <c r="S1723" s="274"/>
      <c r="T1723" s="275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76" t="s">
        <v>260</v>
      </c>
      <c r="AU1723" s="276" t="s">
        <v>86</v>
      </c>
      <c r="AV1723" s="14" t="s">
        <v>86</v>
      </c>
      <c r="AW1723" s="14" t="s">
        <v>31</v>
      </c>
      <c r="AX1723" s="14" t="s">
        <v>76</v>
      </c>
      <c r="AY1723" s="276" t="s">
        <v>251</v>
      </c>
    </row>
    <row r="1724" s="14" customFormat="1">
      <c r="A1724" s="14"/>
      <c r="B1724" s="266"/>
      <c r="C1724" s="267"/>
      <c r="D1724" s="257" t="s">
        <v>260</v>
      </c>
      <c r="E1724" s="268" t="s">
        <v>1</v>
      </c>
      <c r="F1724" s="269" t="s">
        <v>2194</v>
      </c>
      <c r="G1724" s="267"/>
      <c r="H1724" s="270">
        <v>49.090000000000003</v>
      </c>
      <c r="I1724" s="271"/>
      <c r="J1724" s="267"/>
      <c r="K1724" s="267"/>
      <c r="L1724" s="272"/>
      <c r="M1724" s="273"/>
      <c r="N1724" s="274"/>
      <c r="O1724" s="274"/>
      <c r="P1724" s="274"/>
      <c r="Q1724" s="274"/>
      <c r="R1724" s="274"/>
      <c r="S1724" s="274"/>
      <c r="T1724" s="275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76" t="s">
        <v>260</v>
      </c>
      <c r="AU1724" s="276" t="s">
        <v>86</v>
      </c>
      <c r="AV1724" s="14" t="s">
        <v>86</v>
      </c>
      <c r="AW1724" s="14" t="s">
        <v>31</v>
      </c>
      <c r="AX1724" s="14" t="s">
        <v>76</v>
      </c>
      <c r="AY1724" s="276" t="s">
        <v>251</v>
      </c>
    </row>
    <row r="1725" s="14" customFormat="1">
      <c r="A1725" s="14"/>
      <c r="B1725" s="266"/>
      <c r="C1725" s="267"/>
      <c r="D1725" s="257" t="s">
        <v>260</v>
      </c>
      <c r="E1725" s="268" t="s">
        <v>1</v>
      </c>
      <c r="F1725" s="269" t="s">
        <v>2195</v>
      </c>
      <c r="G1725" s="267"/>
      <c r="H1725" s="270">
        <v>8.4100000000000001</v>
      </c>
      <c r="I1725" s="271"/>
      <c r="J1725" s="267"/>
      <c r="K1725" s="267"/>
      <c r="L1725" s="272"/>
      <c r="M1725" s="273"/>
      <c r="N1725" s="274"/>
      <c r="O1725" s="274"/>
      <c r="P1725" s="274"/>
      <c r="Q1725" s="274"/>
      <c r="R1725" s="274"/>
      <c r="S1725" s="274"/>
      <c r="T1725" s="275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76" t="s">
        <v>260</v>
      </c>
      <c r="AU1725" s="276" t="s">
        <v>86</v>
      </c>
      <c r="AV1725" s="14" t="s">
        <v>86</v>
      </c>
      <c r="AW1725" s="14" t="s">
        <v>31</v>
      </c>
      <c r="AX1725" s="14" t="s">
        <v>76</v>
      </c>
      <c r="AY1725" s="276" t="s">
        <v>251</v>
      </c>
    </row>
    <row r="1726" s="14" customFormat="1">
      <c r="A1726" s="14"/>
      <c r="B1726" s="266"/>
      <c r="C1726" s="267"/>
      <c r="D1726" s="257" t="s">
        <v>260</v>
      </c>
      <c r="E1726" s="268" t="s">
        <v>1</v>
      </c>
      <c r="F1726" s="269" t="s">
        <v>2196</v>
      </c>
      <c r="G1726" s="267"/>
      <c r="H1726" s="270">
        <v>-1.03</v>
      </c>
      <c r="I1726" s="271"/>
      <c r="J1726" s="267"/>
      <c r="K1726" s="267"/>
      <c r="L1726" s="272"/>
      <c r="M1726" s="273"/>
      <c r="N1726" s="274"/>
      <c r="O1726" s="274"/>
      <c r="P1726" s="274"/>
      <c r="Q1726" s="274"/>
      <c r="R1726" s="274"/>
      <c r="S1726" s="274"/>
      <c r="T1726" s="275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76" t="s">
        <v>260</v>
      </c>
      <c r="AU1726" s="276" t="s">
        <v>86</v>
      </c>
      <c r="AV1726" s="14" t="s">
        <v>86</v>
      </c>
      <c r="AW1726" s="14" t="s">
        <v>31</v>
      </c>
      <c r="AX1726" s="14" t="s">
        <v>76</v>
      </c>
      <c r="AY1726" s="276" t="s">
        <v>251</v>
      </c>
    </row>
    <row r="1727" s="13" customFormat="1">
      <c r="A1727" s="13"/>
      <c r="B1727" s="255"/>
      <c r="C1727" s="256"/>
      <c r="D1727" s="257" t="s">
        <v>260</v>
      </c>
      <c r="E1727" s="258" t="s">
        <v>1</v>
      </c>
      <c r="F1727" s="259" t="s">
        <v>1825</v>
      </c>
      <c r="G1727" s="256"/>
      <c r="H1727" s="258" t="s">
        <v>1</v>
      </c>
      <c r="I1727" s="260"/>
      <c r="J1727" s="256"/>
      <c r="K1727" s="256"/>
      <c r="L1727" s="261"/>
      <c r="M1727" s="262"/>
      <c r="N1727" s="263"/>
      <c r="O1727" s="263"/>
      <c r="P1727" s="263"/>
      <c r="Q1727" s="263"/>
      <c r="R1727" s="263"/>
      <c r="S1727" s="263"/>
      <c r="T1727" s="264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65" t="s">
        <v>260</v>
      </c>
      <c r="AU1727" s="265" t="s">
        <v>86</v>
      </c>
      <c r="AV1727" s="13" t="s">
        <v>84</v>
      </c>
      <c r="AW1727" s="13" t="s">
        <v>31</v>
      </c>
      <c r="AX1727" s="13" t="s">
        <v>76</v>
      </c>
      <c r="AY1727" s="265" t="s">
        <v>251</v>
      </c>
    </row>
    <row r="1728" s="14" customFormat="1">
      <c r="A1728" s="14"/>
      <c r="B1728" s="266"/>
      <c r="C1728" s="267"/>
      <c r="D1728" s="257" t="s">
        <v>260</v>
      </c>
      <c r="E1728" s="268" t="s">
        <v>1</v>
      </c>
      <c r="F1728" s="269" t="s">
        <v>2197</v>
      </c>
      <c r="G1728" s="267"/>
      <c r="H1728" s="270">
        <v>74.609999999999999</v>
      </c>
      <c r="I1728" s="271"/>
      <c r="J1728" s="267"/>
      <c r="K1728" s="267"/>
      <c r="L1728" s="272"/>
      <c r="M1728" s="273"/>
      <c r="N1728" s="274"/>
      <c r="O1728" s="274"/>
      <c r="P1728" s="274"/>
      <c r="Q1728" s="274"/>
      <c r="R1728" s="274"/>
      <c r="S1728" s="274"/>
      <c r="T1728" s="275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76" t="s">
        <v>260</v>
      </c>
      <c r="AU1728" s="276" t="s">
        <v>86</v>
      </c>
      <c r="AV1728" s="14" t="s">
        <v>86</v>
      </c>
      <c r="AW1728" s="14" t="s">
        <v>31</v>
      </c>
      <c r="AX1728" s="14" t="s">
        <v>76</v>
      </c>
      <c r="AY1728" s="276" t="s">
        <v>251</v>
      </c>
    </row>
    <row r="1729" s="14" customFormat="1">
      <c r="A1729" s="14"/>
      <c r="B1729" s="266"/>
      <c r="C1729" s="267"/>
      <c r="D1729" s="257" t="s">
        <v>260</v>
      </c>
      <c r="E1729" s="268" t="s">
        <v>1</v>
      </c>
      <c r="F1729" s="269" t="s">
        <v>2198</v>
      </c>
      <c r="G1729" s="267"/>
      <c r="H1729" s="270">
        <v>51.93</v>
      </c>
      <c r="I1729" s="271"/>
      <c r="J1729" s="267"/>
      <c r="K1729" s="267"/>
      <c r="L1729" s="272"/>
      <c r="M1729" s="273"/>
      <c r="N1729" s="274"/>
      <c r="O1729" s="274"/>
      <c r="P1729" s="274"/>
      <c r="Q1729" s="274"/>
      <c r="R1729" s="274"/>
      <c r="S1729" s="274"/>
      <c r="T1729" s="275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76" t="s">
        <v>260</v>
      </c>
      <c r="AU1729" s="276" t="s">
        <v>86</v>
      </c>
      <c r="AV1729" s="14" t="s">
        <v>86</v>
      </c>
      <c r="AW1729" s="14" t="s">
        <v>31</v>
      </c>
      <c r="AX1729" s="14" t="s">
        <v>76</v>
      </c>
      <c r="AY1729" s="276" t="s">
        <v>251</v>
      </c>
    </row>
    <row r="1730" s="14" customFormat="1">
      <c r="A1730" s="14"/>
      <c r="B1730" s="266"/>
      <c r="C1730" s="267"/>
      <c r="D1730" s="257" t="s">
        <v>260</v>
      </c>
      <c r="E1730" s="268" t="s">
        <v>1</v>
      </c>
      <c r="F1730" s="269" t="s">
        <v>2199</v>
      </c>
      <c r="G1730" s="267"/>
      <c r="H1730" s="270">
        <v>26.870000000000001</v>
      </c>
      <c r="I1730" s="271"/>
      <c r="J1730" s="267"/>
      <c r="K1730" s="267"/>
      <c r="L1730" s="272"/>
      <c r="M1730" s="273"/>
      <c r="N1730" s="274"/>
      <c r="O1730" s="274"/>
      <c r="P1730" s="274"/>
      <c r="Q1730" s="274"/>
      <c r="R1730" s="274"/>
      <c r="S1730" s="274"/>
      <c r="T1730" s="275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76" t="s">
        <v>260</v>
      </c>
      <c r="AU1730" s="276" t="s">
        <v>86</v>
      </c>
      <c r="AV1730" s="14" t="s">
        <v>86</v>
      </c>
      <c r="AW1730" s="14" t="s">
        <v>31</v>
      </c>
      <c r="AX1730" s="14" t="s">
        <v>76</v>
      </c>
      <c r="AY1730" s="276" t="s">
        <v>251</v>
      </c>
    </row>
    <row r="1731" s="14" customFormat="1">
      <c r="A1731" s="14"/>
      <c r="B1731" s="266"/>
      <c r="C1731" s="267"/>
      <c r="D1731" s="257" t="s">
        <v>260</v>
      </c>
      <c r="E1731" s="268" t="s">
        <v>1</v>
      </c>
      <c r="F1731" s="269" t="s">
        <v>2200</v>
      </c>
      <c r="G1731" s="267"/>
      <c r="H1731" s="270">
        <v>3</v>
      </c>
      <c r="I1731" s="271"/>
      <c r="J1731" s="267"/>
      <c r="K1731" s="267"/>
      <c r="L1731" s="272"/>
      <c r="M1731" s="273"/>
      <c r="N1731" s="274"/>
      <c r="O1731" s="274"/>
      <c r="P1731" s="274"/>
      <c r="Q1731" s="274"/>
      <c r="R1731" s="274"/>
      <c r="S1731" s="274"/>
      <c r="T1731" s="275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76" t="s">
        <v>260</v>
      </c>
      <c r="AU1731" s="276" t="s">
        <v>86</v>
      </c>
      <c r="AV1731" s="14" t="s">
        <v>86</v>
      </c>
      <c r="AW1731" s="14" t="s">
        <v>31</v>
      </c>
      <c r="AX1731" s="14" t="s">
        <v>76</v>
      </c>
      <c r="AY1731" s="276" t="s">
        <v>251</v>
      </c>
    </row>
    <row r="1732" s="14" customFormat="1">
      <c r="A1732" s="14"/>
      <c r="B1732" s="266"/>
      <c r="C1732" s="267"/>
      <c r="D1732" s="257" t="s">
        <v>260</v>
      </c>
      <c r="E1732" s="268" t="s">
        <v>1</v>
      </c>
      <c r="F1732" s="269" t="s">
        <v>2201</v>
      </c>
      <c r="G1732" s="267"/>
      <c r="H1732" s="270">
        <v>0.51000000000000001</v>
      </c>
      <c r="I1732" s="271"/>
      <c r="J1732" s="267"/>
      <c r="K1732" s="267"/>
      <c r="L1732" s="272"/>
      <c r="M1732" s="273"/>
      <c r="N1732" s="274"/>
      <c r="O1732" s="274"/>
      <c r="P1732" s="274"/>
      <c r="Q1732" s="274"/>
      <c r="R1732" s="274"/>
      <c r="S1732" s="274"/>
      <c r="T1732" s="275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76" t="s">
        <v>260</v>
      </c>
      <c r="AU1732" s="276" t="s">
        <v>86</v>
      </c>
      <c r="AV1732" s="14" t="s">
        <v>86</v>
      </c>
      <c r="AW1732" s="14" t="s">
        <v>31</v>
      </c>
      <c r="AX1732" s="14" t="s">
        <v>76</v>
      </c>
      <c r="AY1732" s="276" t="s">
        <v>251</v>
      </c>
    </row>
    <row r="1733" s="15" customFormat="1">
      <c r="A1733" s="15"/>
      <c r="B1733" s="277"/>
      <c r="C1733" s="278"/>
      <c r="D1733" s="257" t="s">
        <v>260</v>
      </c>
      <c r="E1733" s="279" t="s">
        <v>158</v>
      </c>
      <c r="F1733" s="280" t="s">
        <v>264</v>
      </c>
      <c r="G1733" s="278"/>
      <c r="H1733" s="281">
        <v>723</v>
      </c>
      <c r="I1733" s="282"/>
      <c r="J1733" s="278"/>
      <c r="K1733" s="278"/>
      <c r="L1733" s="283"/>
      <c r="M1733" s="284"/>
      <c r="N1733" s="285"/>
      <c r="O1733" s="285"/>
      <c r="P1733" s="285"/>
      <c r="Q1733" s="285"/>
      <c r="R1733" s="285"/>
      <c r="S1733" s="285"/>
      <c r="T1733" s="286"/>
      <c r="U1733" s="15"/>
      <c r="V1733" s="15"/>
      <c r="W1733" s="15"/>
      <c r="X1733" s="15"/>
      <c r="Y1733" s="15"/>
      <c r="Z1733" s="15"/>
      <c r="AA1733" s="15"/>
      <c r="AB1733" s="15"/>
      <c r="AC1733" s="15"/>
      <c r="AD1733" s="15"/>
      <c r="AE1733" s="15"/>
      <c r="AT1733" s="287" t="s">
        <v>260</v>
      </c>
      <c r="AU1733" s="287" t="s">
        <v>86</v>
      </c>
      <c r="AV1733" s="15" t="s">
        <v>258</v>
      </c>
      <c r="AW1733" s="15" t="s">
        <v>31</v>
      </c>
      <c r="AX1733" s="15" t="s">
        <v>84</v>
      </c>
      <c r="AY1733" s="287" t="s">
        <v>251</v>
      </c>
    </row>
    <row r="1734" s="2" customFormat="1" ht="14.4" customHeight="1">
      <c r="A1734" s="39"/>
      <c r="B1734" s="40"/>
      <c r="C1734" s="243" t="s">
        <v>2202</v>
      </c>
      <c r="D1734" s="243" t="s">
        <v>253</v>
      </c>
      <c r="E1734" s="244" t="s">
        <v>2203</v>
      </c>
      <c r="F1734" s="245" t="s">
        <v>2204</v>
      </c>
      <c r="G1734" s="246" t="s">
        <v>149</v>
      </c>
      <c r="H1734" s="247">
        <v>197</v>
      </c>
      <c r="I1734" s="248"/>
      <c r="J1734" s="247">
        <f>ROUND(I1734*H1734,2)</f>
        <v>0</v>
      </c>
      <c r="K1734" s="245" t="s">
        <v>257</v>
      </c>
      <c r="L1734" s="45"/>
      <c r="M1734" s="249" t="s">
        <v>1</v>
      </c>
      <c r="N1734" s="250" t="s">
        <v>41</v>
      </c>
      <c r="O1734" s="92"/>
      <c r="P1734" s="251">
        <f>O1734*H1734</f>
        <v>0</v>
      </c>
      <c r="Q1734" s="251">
        <v>0.00013999999999999999</v>
      </c>
      <c r="R1734" s="251">
        <f>Q1734*H1734</f>
        <v>0.027579999999999997</v>
      </c>
      <c r="S1734" s="251">
        <v>0</v>
      </c>
      <c r="T1734" s="252">
        <f>S1734*H1734</f>
        <v>0</v>
      </c>
      <c r="U1734" s="39"/>
      <c r="V1734" s="39"/>
      <c r="W1734" s="39"/>
      <c r="X1734" s="39"/>
      <c r="Y1734" s="39"/>
      <c r="Z1734" s="39"/>
      <c r="AA1734" s="39"/>
      <c r="AB1734" s="39"/>
      <c r="AC1734" s="39"/>
      <c r="AD1734" s="39"/>
      <c r="AE1734" s="39"/>
      <c r="AR1734" s="253" t="s">
        <v>344</v>
      </c>
      <c r="AT1734" s="253" t="s">
        <v>253</v>
      </c>
      <c r="AU1734" s="253" t="s">
        <v>86</v>
      </c>
      <c r="AY1734" s="18" t="s">
        <v>251</v>
      </c>
      <c r="BE1734" s="254">
        <f>IF(N1734="základní",J1734,0)</f>
        <v>0</v>
      </c>
      <c r="BF1734" s="254">
        <f>IF(N1734="snížená",J1734,0)</f>
        <v>0</v>
      </c>
      <c r="BG1734" s="254">
        <f>IF(N1734="zákl. přenesená",J1734,0)</f>
        <v>0</v>
      </c>
      <c r="BH1734" s="254">
        <f>IF(N1734="sníž. přenesená",J1734,0)</f>
        <v>0</v>
      </c>
      <c r="BI1734" s="254">
        <f>IF(N1734="nulová",J1734,0)</f>
        <v>0</v>
      </c>
      <c r="BJ1734" s="18" t="s">
        <v>84</v>
      </c>
      <c r="BK1734" s="254">
        <f>ROUND(I1734*H1734,2)</f>
        <v>0</v>
      </c>
      <c r="BL1734" s="18" t="s">
        <v>344</v>
      </c>
      <c r="BM1734" s="253" t="s">
        <v>2205</v>
      </c>
    </row>
    <row r="1735" s="13" customFormat="1">
      <c r="A1735" s="13"/>
      <c r="B1735" s="255"/>
      <c r="C1735" s="256"/>
      <c r="D1735" s="257" t="s">
        <v>260</v>
      </c>
      <c r="E1735" s="258" t="s">
        <v>1</v>
      </c>
      <c r="F1735" s="259" t="s">
        <v>991</v>
      </c>
      <c r="G1735" s="256"/>
      <c r="H1735" s="258" t="s">
        <v>1</v>
      </c>
      <c r="I1735" s="260"/>
      <c r="J1735" s="256"/>
      <c r="K1735" s="256"/>
      <c r="L1735" s="261"/>
      <c r="M1735" s="262"/>
      <c r="N1735" s="263"/>
      <c r="O1735" s="263"/>
      <c r="P1735" s="263"/>
      <c r="Q1735" s="263"/>
      <c r="R1735" s="263"/>
      <c r="S1735" s="263"/>
      <c r="T1735" s="264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65" t="s">
        <v>260</v>
      </c>
      <c r="AU1735" s="265" t="s">
        <v>86</v>
      </c>
      <c r="AV1735" s="13" t="s">
        <v>84</v>
      </c>
      <c r="AW1735" s="13" t="s">
        <v>31</v>
      </c>
      <c r="AX1735" s="13" t="s">
        <v>76</v>
      </c>
      <c r="AY1735" s="265" t="s">
        <v>251</v>
      </c>
    </row>
    <row r="1736" s="14" customFormat="1">
      <c r="A1736" s="14"/>
      <c r="B1736" s="266"/>
      <c r="C1736" s="267"/>
      <c r="D1736" s="257" t="s">
        <v>260</v>
      </c>
      <c r="E1736" s="268" t="s">
        <v>1</v>
      </c>
      <c r="F1736" s="269" t="s">
        <v>2206</v>
      </c>
      <c r="G1736" s="267"/>
      <c r="H1736" s="270">
        <v>3.21</v>
      </c>
      <c r="I1736" s="271"/>
      <c r="J1736" s="267"/>
      <c r="K1736" s="267"/>
      <c r="L1736" s="272"/>
      <c r="M1736" s="273"/>
      <c r="N1736" s="274"/>
      <c r="O1736" s="274"/>
      <c r="P1736" s="274"/>
      <c r="Q1736" s="274"/>
      <c r="R1736" s="274"/>
      <c r="S1736" s="274"/>
      <c r="T1736" s="275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76" t="s">
        <v>260</v>
      </c>
      <c r="AU1736" s="276" t="s">
        <v>86</v>
      </c>
      <c r="AV1736" s="14" t="s">
        <v>86</v>
      </c>
      <c r="AW1736" s="14" t="s">
        <v>31</v>
      </c>
      <c r="AX1736" s="14" t="s">
        <v>76</v>
      </c>
      <c r="AY1736" s="276" t="s">
        <v>251</v>
      </c>
    </row>
    <row r="1737" s="13" customFormat="1">
      <c r="A1737" s="13"/>
      <c r="B1737" s="255"/>
      <c r="C1737" s="256"/>
      <c r="D1737" s="257" t="s">
        <v>260</v>
      </c>
      <c r="E1737" s="258" t="s">
        <v>1</v>
      </c>
      <c r="F1737" s="259" t="s">
        <v>400</v>
      </c>
      <c r="G1737" s="256"/>
      <c r="H1737" s="258" t="s">
        <v>1</v>
      </c>
      <c r="I1737" s="260"/>
      <c r="J1737" s="256"/>
      <c r="K1737" s="256"/>
      <c r="L1737" s="261"/>
      <c r="M1737" s="262"/>
      <c r="N1737" s="263"/>
      <c r="O1737" s="263"/>
      <c r="P1737" s="263"/>
      <c r="Q1737" s="263"/>
      <c r="R1737" s="263"/>
      <c r="S1737" s="263"/>
      <c r="T1737" s="264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65" t="s">
        <v>260</v>
      </c>
      <c r="AU1737" s="265" t="s">
        <v>86</v>
      </c>
      <c r="AV1737" s="13" t="s">
        <v>84</v>
      </c>
      <c r="AW1737" s="13" t="s">
        <v>31</v>
      </c>
      <c r="AX1737" s="13" t="s">
        <v>76</v>
      </c>
      <c r="AY1737" s="265" t="s">
        <v>251</v>
      </c>
    </row>
    <row r="1738" s="14" customFormat="1">
      <c r="A1738" s="14"/>
      <c r="B1738" s="266"/>
      <c r="C1738" s="267"/>
      <c r="D1738" s="257" t="s">
        <v>260</v>
      </c>
      <c r="E1738" s="268" t="s">
        <v>1</v>
      </c>
      <c r="F1738" s="269" t="s">
        <v>2207</v>
      </c>
      <c r="G1738" s="267"/>
      <c r="H1738" s="270">
        <v>4.3600000000000003</v>
      </c>
      <c r="I1738" s="271"/>
      <c r="J1738" s="267"/>
      <c r="K1738" s="267"/>
      <c r="L1738" s="272"/>
      <c r="M1738" s="273"/>
      <c r="N1738" s="274"/>
      <c r="O1738" s="274"/>
      <c r="P1738" s="274"/>
      <c r="Q1738" s="274"/>
      <c r="R1738" s="274"/>
      <c r="S1738" s="274"/>
      <c r="T1738" s="275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T1738" s="276" t="s">
        <v>260</v>
      </c>
      <c r="AU1738" s="276" t="s">
        <v>86</v>
      </c>
      <c r="AV1738" s="14" t="s">
        <v>86</v>
      </c>
      <c r="AW1738" s="14" t="s">
        <v>31</v>
      </c>
      <c r="AX1738" s="14" t="s">
        <v>76</v>
      </c>
      <c r="AY1738" s="276" t="s">
        <v>251</v>
      </c>
    </row>
    <row r="1739" s="14" customFormat="1">
      <c r="A1739" s="14"/>
      <c r="B1739" s="266"/>
      <c r="C1739" s="267"/>
      <c r="D1739" s="257" t="s">
        <v>260</v>
      </c>
      <c r="E1739" s="268" t="s">
        <v>1</v>
      </c>
      <c r="F1739" s="269" t="s">
        <v>2208</v>
      </c>
      <c r="G1739" s="267"/>
      <c r="H1739" s="270">
        <v>0.42999999999999999</v>
      </c>
      <c r="I1739" s="271"/>
      <c r="J1739" s="267"/>
      <c r="K1739" s="267"/>
      <c r="L1739" s="272"/>
      <c r="M1739" s="273"/>
      <c r="N1739" s="274"/>
      <c r="O1739" s="274"/>
      <c r="P1739" s="274"/>
      <c r="Q1739" s="274"/>
      <c r="R1739" s="274"/>
      <c r="S1739" s="274"/>
      <c r="T1739" s="275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76" t="s">
        <v>260</v>
      </c>
      <c r="AU1739" s="276" t="s">
        <v>86</v>
      </c>
      <c r="AV1739" s="14" t="s">
        <v>86</v>
      </c>
      <c r="AW1739" s="14" t="s">
        <v>31</v>
      </c>
      <c r="AX1739" s="14" t="s">
        <v>76</v>
      </c>
      <c r="AY1739" s="276" t="s">
        <v>251</v>
      </c>
    </row>
    <row r="1740" s="16" customFormat="1">
      <c r="A1740" s="16"/>
      <c r="B1740" s="297"/>
      <c r="C1740" s="298"/>
      <c r="D1740" s="257" t="s">
        <v>260</v>
      </c>
      <c r="E1740" s="299" t="s">
        <v>1</v>
      </c>
      <c r="F1740" s="300" t="s">
        <v>566</v>
      </c>
      <c r="G1740" s="298"/>
      <c r="H1740" s="301">
        <v>8</v>
      </c>
      <c r="I1740" s="302"/>
      <c r="J1740" s="298"/>
      <c r="K1740" s="298"/>
      <c r="L1740" s="303"/>
      <c r="M1740" s="304"/>
      <c r="N1740" s="305"/>
      <c r="O1740" s="305"/>
      <c r="P1740" s="305"/>
      <c r="Q1740" s="305"/>
      <c r="R1740" s="305"/>
      <c r="S1740" s="305"/>
      <c r="T1740" s="306"/>
      <c r="U1740" s="16"/>
      <c r="V1740" s="16"/>
      <c r="W1740" s="16"/>
      <c r="X1740" s="16"/>
      <c r="Y1740" s="16"/>
      <c r="Z1740" s="16"/>
      <c r="AA1740" s="16"/>
      <c r="AB1740" s="16"/>
      <c r="AC1740" s="16"/>
      <c r="AD1740" s="16"/>
      <c r="AE1740" s="16"/>
      <c r="AT1740" s="307" t="s">
        <v>260</v>
      </c>
      <c r="AU1740" s="307" t="s">
        <v>86</v>
      </c>
      <c r="AV1740" s="16" t="s">
        <v>271</v>
      </c>
      <c r="AW1740" s="16" t="s">
        <v>31</v>
      </c>
      <c r="AX1740" s="16" t="s">
        <v>76</v>
      </c>
      <c r="AY1740" s="307" t="s">
        <v>251</v>
      </c>
    </row>
    <row r="1741" s="13" customFormat="1">
      <c r="A1741" s="13"/>
      <c r="B1741" s="255"/>
      <c r="C1741" s="256"/>
      <c r="D1741" s="257" t="s">
        <v>260</v>
      </c>
      <c r="E1741" s="258" t="s">
        <v>1</v>
      </c>
      <c r="F1741" s="259" t="s">
        <v>2209</v>
      </c>
      <c r="G1741" s="256"/>
      <c r="H1741" s="258" t="s">
        <v>1</v>
      </c>
      <c r="I1741" s="260"/>
      <c r="J1741" s="256"/>
      <c r="K1741" s="256"/>
      <c r="L1741" s="261"/>
      <c r="M1741" s="262"/>
      <c r="N1741" s="263"/>
      <c r="O1741" s="263"/>
      <c r="P1741" s="263"/>
      <c r="Q1741" s="263"/>
      <c r="R1741" s="263"/>
      <c r="S1741" s="263"/>
      <c r="T1741" s="264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65" t="s">
        <v>260</v>
      </c>
      <c r="AU1741" s="265" t="s">
        <v>86</v>
      </c>
      <c r="AV1741" s="13" t="s">
        <v>84</v>
      </c>
      <c r="AW1741" s="13" t="s">
        <v>31</v>
      </c>
      <c r="AX1741" s="13" t="s">
        <v>76</v>
      </c>
      <c r="AY1741" s="265" t="s">
        <v>251</v>
      </c>
    </row>
    <row r="1742" s="14" customFormat="1">
      <c r="A1742" s="14"/>
      <c r="B1742" s="266"/>
      <c r="C1742" s="267"/>
      <c r="D1742" s="257" t="s">
        <v>260</v>
      </c>
      <c r="E1742" s="268" t="s">
        <v>1</v>
      </c>
      <c r="F1742" s="269" t="s">
        <v>2210</v>
      </c>
      <c r="G1742" s="267"/>
      <c r="H1742" s="270">
        <v>24.77</v>
      </c>
      <c r="I1742" s="271"/>
      <c r="J1742" s="267"/>
      <c r="K1742" s="267"/>
      <c r="L1742" s="272"/>
      <c r="M1742" s="273"/>
      <c r="N1742" s="274"/>
      <c r="O1742" s="274"/>
      <c r="P1742" s="274"/>
      <c r="Q1742" s="274"/>
      <c r="R1742" s="274"/>
      <c r="S1742" s="274"/>
      <c r="T1742" s="275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76" t="s">
        <v>260</v>
      </c>
      <c r="AU1742" s="276" t="s">
        <v>86</v>
      </c>
      <c r="AV1742" s="14" t="s">
        <v>86</v>
      </c>
      <c r="AW1742" s="14" t="s">
        <v>31</v>
      </c>
      <c r="AX1742" s="14" t="s">
        <v>76</v>
      </c>
      <c r="AY1742" s="276" t="s">
        <v>251</v>
      </c>
    </row>
    <row r="1743" s="14" customFormat="1">
      <c r="A1743" s="14"/>
      <c r="B1743" s="266"/>
      <c r="C1743" s="267"/>
      <c r="D1743" s="257" t="s">
        <v>260</v>
      </c>
      <c r="E1743" s="268" t="s">
        <v>1</v>
      </c>
      <c r="F1743" s="269" t="s">
        <v>2211</v>
      </c>
      <c r="G1743" s="267"/>
      <c r="H1743" s="270">
        <v>45.950000000000003</v>
      </c>
      <c r="I1743" s="271"/>
      <c r="J1743" s="267"/>
      <c r="K1743" s="267"/>
      <c r="L1743" s="272"/>
      <c r="M1743" s="273"/>
      <c r="N1743" s="274"/>
      <c r="O1743" s="274"/>
      <c r="P1743" s="274"/>
      <c r="Q1743" s="274"/>
      <c r="R1743" s="274"/>
      <c r="S1743" s="274"/>
      <c r="T1743" s="275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76" t="s">
        <v>260</v>
      </c>
      <c r="AU1743" s="276" t="s">
        <v>86</v>
      </c>
      <c r="AV1743" s="14" t="s">
        <v>86</v>
      </c>
      <c r="AW1743" s="14" t="s">
        <v>31</v>
      </c>
      <c r="AX1743" s="14" t="s">
        <v>76</v>
      </c>
      <c r="AY1743" s="276" t="s">
        <v>251</v>
      </c>
    </row>
    <row r="1744" s="14" customFormat="1">
      <c r="A1744" s="14"/>
      <c r="B1744" s="266"/>
      <c r="C1744" s="267"/>
      <c r="D1744" s="257" t="s">
        <v>260</v>
      </c>
      <c r="E1744" s="268" t="s">
        <v>1</v>
      </c>
      <c r="F1744" s="269" t="s">
        <v>2212</v>
      </c>
      <c r="G1744" s="267"/>
      <c r="H1744" s="270">
        <v>0.28000000000000003</v>
      </c>
      <c r="I1744" s="271"/>
      <c r="J1744" s="267"/>
      <c r="K1744" s="267"/>
      <c r="L1744" s="272"/>
      <c r="M1744" s="273"/>
      <c r="N1744" s="274"/>
      <c r="O1744" s="274"/>
      <c r="P1744" s="274"/>
      <c r="Q1744" s="274"/>
      <c r="R1744" s="274"/>
      <c r="S1744" s="274"/>
      <c r="T1744" s="275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76" t="s">
        <v>260</v>
      </c>
      <c r="AU1744" s="276" t="s">
        <v>86</v>
      </c>
      <c r="AV1744" s="14" t="s">
        <v>86</v>
      </c>
      <c r="AW1744" s="14" t="s">
        <v>31</v>
      </c>
      <c r="AX1744" s="14" t="s">
        <v>76</v>
      </c>
      <c r="AY1744" s="276" t="s">
        <v>251</v>
      </c>
    </row>
    <row r="1745" s="16" customFormat="1">
      <c r="A1745" s="16"/>
      <c r="B1745" s="297"/>
      <c r="C1745" s="298"/>
      <c r="D1745" s="257" t="s">
        <v>260</v>
      </c>
      <c r="E1745" s="299" t="s">
        <v>1</v>
      </c>
      <c r="F1745" s="300" t="s">
        <v>566</v>
      </c>
      <c r="G1745" s="298"/>
      <c r="H1745" s="301">
        <v>71</v>
      </c>
      <c r="I1745" s="302"/>
      <c r="J1745" s="298"/>
      <c r="K1745" s="298"/>
      <c r="L1745" s="303"/>
      <c r="M1745" s="304"/>
      <c r="N1745" s="305"/>
      <c r="O1745" s="305"/>
      <c r="P1745" s="305"/>
      <c r="Q1745" s="305"/>
      <c r="R1745" s="305"/>
      <c r="S1745" s="305"/>
      <c r="T1745" s="306"/>
      <c r="U1745" s="16"/>
      <c r="V1745" s="16"/>
      <c r="W1745" s="16"/>
      <c r="X1745" s="16"/>
      <c r="Y1745" s="16"/>
      <c r="Z1745" s="16"/>
      <c r="AA1745" s="16"/>
      <c r="AB1745" s="16"/>
      <c r="AC1745" s="16"/>
      <c r="AD1745" s="16"/>
      <c r="AE1745" s="16"/>
      <c r="AT1745" s="307" t="s">
        <v>260</v>
      </c>
      <c r="AU1745" s="307" t="s">
        <v>86</v>
      </c>
      <c r="AV1745" s="16" t="s">
        <v>271</v>
      </c>
      <c r="AW1745" s="16" t="s">
        <v>31</v>
      </c>
      <c r="AX1745" s="16" t="s">
        <v>76</v>
      </c>
      <c r="AY1745" s="307" t="s">
        <v>251</v>
      </c>
    </row>
    <row r="1746" s="13" customFormat="1">
      <c r="A1746" s="13"/>
      <c r="B1746" s="255"/>
      <c r="C1746" s="256"/>
      <c r="D1746" s="257" t="s">
        <v>260</v>
      </c>
      <c r="E1746" s="258" t="s">
        <v>1</v>
      </c>
      <c r="F1746" s="259" t="s">
        <v>2213</v>
      </c>
      <c r="G1746" s="256"/>
      <c r="H1746" s="258" t="s">
        <v>1</v>
      </c>
      <c r="I1746" s="260"/>
      <c r="J1746" s="256"/>
      <c r="K1746" s="256"/>
      <c r="L1746" s="261"/>
      <c r="M1746" s="262"/>
      <c r="N1746" s="263"/>
      <c r="O1746" s="263"/>
      <c r="P1746" s="263"/>
      <c r="Q1746" s="263"/>
      <c r="R1746" s="263"/>
      <c r="S1746" s="263"/>
      <c r="T1746" s="264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65" t="s">
        <v>260</v>
      </c>
      <c r="AU1746" s="265" t="s">
        <v>86</v>
      </c>
      <c r="AV1746" s="13" t="s">
        <v>84</v>
      </c>
      <c r="AW1746" s="13" t="s">
        <v>31</v>
      </c>
      <c r="AX1746" s="13" t="s">
        <v>76</v>
      </c>
      <c r="AY1746" s="265" t="s">
        <v>251</v>
      </c>
    </row>
    <row r="1747" s="14" customFormat="1">
      <c r="A1747" s="14"/>
      <c r="B1747" s="266"/>
      <c r="C1747" s="267"/>
      <c r="D1747" s="257" t="s">
        <v>260</v>
      </c>
      <c r="E1747" s="268" t="s">
        <v>1</v>
      </c>
      <c r="F1747" s="269" t="s">
        <v>2177</v>
      </c>
      <c r="G1747" s="267"/>
      <c r="H1747" s="270">
        <v>102</v>
      </c>
      <c r="I1747" s="271"/>
      <c r="J1747" s="267"/>
      <c r="K1747" s="267"/>
      <c r="L1747" s="272"/>
      <c r="M1747" s="273"/>
      <c r="N1747" s="274"/>
      <c r="O1747" s="274"/>
      <c r="P1747" s="274"/>
      <c r="Q1747" s="274"/>
      <c r="R1747" s="274"/>
      <c r="S1747" s="274"/>
      <c r="T1747" s="275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76" t="s">
        <v>260</v>
      </c>
      <c r="AU1747" s="276" t="s">
        <v>86</v>
      </c>
      <c r="AV1747" s="14" t="s">
        <v>86</v>
      </c>
      <c r="AW1747" s="14" t="s">
        <v>31</v>
      </c>
      <c r="AX1747" s="14" t="s">
        <v>76</v>
      </c>
      <c r="AY1747" s="276" t="s">
        <v>251</v>
      </c>
    </row>
    <row r="1748" s="14" customFormat="1">
      <c r="A1748" s="14"/>
      <c r="B1748" s="266"/>
      <c r="C1748" s="267"/>
      <c r="D1748" s="257" t="s">
        <v>260</v>
      </c>
      <c r="E1748" s="268" t="s">
        <v>1</v>
      </c>
      <c r="F1748" s="269" t="s">
        <v>2214</v>
      </c>
      <c r="G1748" s="267"/>
      <c r="H1748" s="270">
        <v>3</v>
      </c>
      <c r="I1748" s="271"/>
      <c r="J1748" s="267"/>
      <c r="K1748" s="267"/>
      <c r="L1748" s="272"/>
      <c r="M1748" s="273"/>
      <c r="N1748" s="274"/>
      <c r="O1748" s="274"/>
      <c r="P1748" s="274"/>
      <c r="Q1748" s="274"/>
      <c r="R1748" s="274"/>
      <c r="S1748" s="274"/>
      <c r="T1748" s="275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76" t="s">
        <v>260</v>
      </c>
      <c r="AU1748" s="276" t="s">
        <v>86</v>
      </c>
      <c r="AV1748" s="14" t="s">
        <v>86</v>
      </c>
      <c r="AW1748" s="14" t="s">
        <v>31</v>
      </c>
      <c r="AX1748" s="14" t="s">
        <v>76</v>
      </c>
      <c r="AY1748" s="276" t="s">
        <v>251</v>
      </c>
    </row>
    <row r="1749" s="16" customFormat="1">
      <c r="A1749" s="16"/>
      <c r="B1749" s="297"/>
      <c r="C1749" s="298"/>
      <c r="D1749" s="257" t="s">
        <v>260</v>
      </c>
      <c r="E1749" s="299" t="s">
        <v>1</v>
      </c>
      <c r="F1749" s="300" t="s">
        <v>566</v>
      </c>
      <c r="G1749" s="298"/>
      <c r="H1749" s="301">
        <v>105</v>
      </c>
      <c r="I1749" s="302"/>
      <c r="J1749" s="298"/>
      <c r="K1749" s="298"/>
      <c r="L1749" s="303"/>
      <c r="M1749" s="304"/>
      <c r="N1749" s="305"/>
      <c r="O1749" s="305"/>
      <c r="P1749" s="305"/>
      <c r="Q1749" s="305"/>
      <c r="R1749" s="305"/>
      <c r="S1749" s="305"/>
      <c r="T1749" s="306"/>
      <c r="U1749" s="16"/>
      <c r="V1749" s="16"/>
      <c r="W1749" s="16"/>
      <c r="X1749" s="16"/>
      <c r="Y1749" s="16"/>
      <c r="Z1749" s="16"/>
      <c r="AA1749" s="16"/>
      <c r="AB1749" s="16"/>
      <c r="AC1749" s="16"/>
      <c r="AD1749" s="16"/>
      <c r="AE1749" s="16"/>
      <c r="AT1749" s="307" t="s">
        <v>260</v>
      </c>
      <c r="AU1749" s="307" t="s">
        <v>86</v>
      </c>
      <c r="AV1749" s="16" t="s">
        <v>271</v>
      </c>
      <c r="AW1749" s="16" t="s">
        <v>31</v>
      </c>
      <c r="AX1749" s="16" t="s">
        <v>76</v>
      </c>
      <c r="AY1749" s="307" t="s">
        <v>251</v>
      </c>
    </row>
    <row r="1750" s="13" customFormat="1">
      <c r="A1750" s="13"/>
      <c r="B1750" s="255"/>
      <c r="C1750" s="256"/>
      <c r="D1750" s="257" t="s">
        <v>260</v>
      </c>
      <c r="E1750" s="258" t="s">
        <v>1</v>
      </c>
      <c r="F1750" s="259" t="s">
        <v>2174</v>
      </c>
      <c r="G1750" s="256"/>
      <c r="H1750" s="258" t="s">
        <v>1</v>
      </c>
      <c r="I1750" s="260"/>
      <c r="J1750" s="256"/>
      <c r="K1750" s="256"/>
      <c r="L1750" s="261"/>
      <c r="M1750" s="262"/>
      <c r="N1750" s="263"/>
      <c r="O1750" s="263"/>
      <c r="P1750" s="263"/>
      <c r="Q1750" s="263"/>
      <c r="R1750" s="263"/>
      <c r="S1750" s="263"/>
      <c r="T1750" s="264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T1750" s="265" t="s">
        <v>260</v>
      </c>
      <c r="AU1750" s="265" t="s">
        <v>86</v>
      </c>
      <c r="AV1750" s="13" t="s">
        <v>84</v>
      </c>
      <c r="AW1750" s="13" t="s">
        <v>31</v>
      </c>
      <c r="AX1750" s="13" t="s">
        <v>76</v>
      </c>
      <c r="AY1750" s="265" t="s">
        <v>251</v>
      </c>
    </row>
    <row r="1751" s="14" customFormat="1">
      <c r="A1751" s="14"/>
      <c r="B1751" s="266"/>
      <c r="C1751" s="267"/>
      <c r="D1751" s="257" t="s">
        <v>260</v>
      </c>
      <c r="E1751" s="268" t="s">
        <v>1</v>
      </c>
      <c r="F1751" s="269" t="s">
        <v>2175</v>
      </c>
      <c r="G1751" s="267"/>
      <c r="H1751" s="270">
        <v>13</v>
      </c>
      <c r="I1751" s="271"/>
      <c r="J1751" s="267"/>
      <c r="K1751" s="267"/>
      <c r="L1751" s="272"/>
      <c r="M1751" s="273"/>
      <c r="N1751" s="274"/>
      <c r="O1751" s="274"/>
      <c r="P1751" s="274"/>
      <c r="Q1751" s="274"/>
      <c r="R1751" s="274"/>
      <c r="S1751" s="274"/>
      <c r="T1751" s="275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76" t="s">
        <v>260</v>
      </c>
      <c r="AU1751" s="276" t="s">
        <v>86</v>
      </c>
      <c r="AV1751" s="14" t="s">
        <v>86</v>
      </c>
      <c r="AW1751" s="14" t="s">
        <v>31</v>
      </c>
      <c r="AX1751" s="14" t="s">
        <v>76</v>
      </c>
      <c r="AY1751" s="276" t="s">
        <v>251</v>
      </c>
    </row>
    <row r="1752" s="15" customFormat="1">
      <c r="A1752" s="15"/>
      <c r="B1752" s="277"/>
      <c r="C1752" s="278"/>
      <c r="D1752" s="257" t="s">
        <v>260</v>
      </c>
      <c r="E1752" s="279" t="s">
        <v>1</v>
      </c>
      <c r="F1752" s="280" t="s">
        <v>264</v>
      </c>
      <c r="G1752" s="278"/>
      <c r="H1752" s="281">
        <v>197</v>
      </c>
      <c r="I1752" s="282"/>
      <c r="J1752" s="278"/>
      <c r="K1752" s="278"/>
      <c r="L1752" s="283"/>
      <c r="M1752" s="284"/>
      <c r="N1752" s="285"/>
      <c r="O1752" s="285"/>
      <c r="P1752" s="285"/>
      <c r="Q1752" s="285"/>
      <c r="R1752" s="285"/>
      <c r="S1752" s="285"/>
      <c r="T1752" s="286"/>
      <c r="U1752" s="15"/>
      <c r="V1752" s="15"/>
      <c r="W1752" s="15"/>
      <c r="X1752" s="15"/>
      <c r="Y1752" s="15"/>
      <c r="Z1752" s="15"/>
      <c r="AA1752" s="15"/>
      <c r="AB1752" s="15"/>
      <c r="AC1752" s="15"/>
      <c r="AD1752" s="15"/>
      <c r="AE1752" s="15"/>
      <c r="AT1752" s="287" t="s">
        <v>260</v>
      </c>
      <c r="AU1752" s="287" t="s">
        <v>86</v>
      </c>
      <c r="AV1752" s="15" t="s">
        <v>258</v>
      </c>
      <c r="AW1752" s="15" t="s">
        <v>31</v>
      </c>
      <c r="AX1752" s="15" t="s">
        <v>84</v>
      </c>
      <c r="AY1752" s="287" t="s">
        <v>251</v>
      </c>
    </row>
    <row r="1753" s="2" customFormat="1" ht="14.4" customHeight="1">
      <c r="A1753" s="39"/>
      <c r="B1753" s="40"/>
      <c r="C1753" s="243" t="s">
        <v>2215</v>
      </c>
      <c r="D1753" s="243" t="s">
        <v>253</v>
      </c>
      <c r="E1753" s="244" t="s">
        <v>2216</v>
      </c>
      <c r="F1753" s="245" t="s">
        <v>2217</v>
      </c>
      <c r="G1753" s="246" t="s">
        <v>149</v>
      </c>
      <c r="H1753" s="247">
        <v>208.36000000000001</v>
      </c>
      <c r="I1753" s="248"/>
      <c r="J1753" s="247">
        <f>ROUND(I1753*H1753,2)</f>
        <v>0</v>
      </c>
      <c r="K1753" s="245" t="s">
        <v>257</v>
      </c>
      <c r="L1753" s="45"/>
      <c r="M1753" s="249" t="s">
        <v>1</v>
      </c>
      <c r="N1753" s="250" t="s">
        <v>41</v>
      </c>
      <c r="O1753" s="92"/>
      <c r="P1753" s="251">
        <f>O1753*H1753</f>
        <v>0</v>
      </c>
      <c r="Q1753" s="251">
        <v>8.0000000000000007E-05</v>
      </c>
      <c r="R1753" s="251">
        <f>Q1753*H1753</f>
        <v>0.016668800000000001</v>
      </c>
      <c r="S1753" s="251">
        <v>0</v>
      </c>
      <c r="T1753" s="252">
        <f>S1753*H1753</f>
        <v>0</v>
      </c>
      <c r="U1753" s="39"/>
      <c r="V1753" s="39"/>
      <c r="W1753" s="39"/>
      <c r="X1753" s="39"/>
      <c r="Y1753" s="39"/>
      <c r="Z1753" s="39"/>
      <c r="AA1753" s="39"/>
      <c r="AB1753" s="39"/>
      <c r="AC1753" s="39"/>
      <c r="AD1753" s="39"/>
      <c r="AE1753" s="39"/>
      <c r="AR1753" s="253" t="s">
        <v>344</v>
      </c>
      <c r="AT1753" s="253" t="s">
        <v>253</v>
      </c>
      <c r="AU1753" s="253" t="s">
        <v>86</v>
      </c>
      <c r="AY1753" s="18" t="s">
        <v>251</v>
      </c>
      <c r="BE1753" s="254">
        <f>IF(N1753="základní",J1753,0)</f>
        <v>0</v>
      </c>
      <c r="BF1753" s="254">
        <f>IF(N1753="snížená",J1753,0)</f>
        <v>0</v>
      </c>
      <c r="BG1753" s="254">
        <f>IF(N1753="zákl. přenesená",J1753,0)</f>
        <v>0</v>
      </c>
      <c r="BH1753" s="254">
        <f>IF(N1753="sníž. přenesená",J1753,0)</f>
        <v>0</v>
      </c>
      <c r="BI1753" s="254">
        <f>IF(N1753="nulová",J1753,0)</f>
        <v>0</v>
      </c>
      <c r="BJ1753" s="18" t="s">
        <v>84</v>
      </c>
      <c r="BK1753" s="254">
        <f>ROUND(I1753*H1753,2)</f>
        <v>0</v>
      </c>
      <c r="BL1753" s="18" t="s">
        <v>344</v>
      </c>
      <c r="BM1753" s="253" t="s">
        <v>2218</v>
      </c>
    </row>
    <row r="1754" s="13" customFormat="1">
      <c r="A1754" s="13"/>
      <c r="B1754" s="255"/>
      <c r="C1754" s="256"/>
      <c r="D1754" s="257" t="s">
        <v>260</v>
      </c>
      <c r="E1754" s="258" t="s">
        <v>1</v>
      </c>
      <c r="F1754" s="259" t="s">
        <v>2176</v>
      </c>
      <c r="G1754" s="256"/>
      <c r="H1754" s="258" t="s">
        <v>1</v>
      </c>
      <c r="I1754" s="260"/>
      <c r="J1754" s="256"/>
      <c r="K1754" s="256"/>
      <c r="L1754" s="261"/>
      <c r="M1754" s="262"/>
      <c r="N1754" s="263"/>
      <c r="O1754" s="263"/>
      <c r="P1754" s="263"/>
      <c r="Q1754" s="263"/>
      <c r="R1754" s="263"/>
      <c r="S1754" s="263"/>
      <c r="T1754" s="264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65" t="s">
        <v>260</v>
      </c>
      <c r="AU1754" s="265" t="s">
        <v>86</v>
      </c>
      <c r="AV1754" s="13" t="s">
        <v>84</v>
      </c>
      <c r="AW1754" s="13" t="s">
        <v>31</v>
      </c>
      <c r="AX1754" s="13" t="s">
        <v>76</v>
      </c>
      <c r="AY1754" s="265" t="s">
        <v>251</v>
      </c>
    </row>
    <row r="1755" s="14" customFormat="1">
      <c r="A1755" s="14"/>
      <c r="B1755" s="266"/>
      <c r="C1755" s="267"/>
      <c r="D1755" s="257" t="s">
        <v>260</v>
      </c>
      <c r="E1755" s="268" t="s">
        <v>1</v>
      </c>
      <c r="F1755" s="269" t="s">
        <v>2177</v>
      </c>
      <c r="G1755" s="267"/>
      <c r="H1755" s="270">
        <v>102</v>
      </c>
      <c r="I1755" s="271"/>
      <c r="J1755" s="267"/>
      <c r="K1755" s="267"/>
      <c r="L1755" s="272"/>
      <c r="M1755" s="273"/>
      <c r="N1755" s="274"/>
      <c r="O1755" s="274"/>
      <c r="P1755" s="274"/>
      <c r="Q1755" s="274"/>
      <c r="R1755" s="274"/>
      <c r="S1755" s="274"/>
      <c r="T1755" s="275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76" t="s">
        <v>260</v>
      </c>
      <c r="AU1755" s="276" t="s">
        <v>86</v>
      </c>
      <c r="AV1755" s="14" t="s">
        <v>86</v>
      </c>
      <c r="AW1755" s="14" t="s">
        <v>31</v>
      </c>
      <c r="AX1755" s="14" t="s">
        <v>76</v>
      </c>
      <c r="AY1755" s="276" t="s">
        <v>251</v>
      </c>
    </row>
    <row r="1756" s="14" customFormat="1">
      <c r="A1756" s="14"/>
      <c r="B1756" s="266"/>
      <c r="C1756" s="267"/>
      <c r="D1756" s="257" t="s">
        <v>260</v>
      </c>
      <c r="E1756" s="268" t="s">
        <v>1</v>
      </c>
      <c r="F1756" s="269" t="s">
        <v>2214</v>
      </c>
      <c r="G1756" s="267"/>
      <c r="H1756" s="270">
        <v>3</v>
      </c>
      <c r="I1756" s="271"/>
      <c r="J1756" s="267"/>
      <c r="K1756" s="267"/>
      <c r="L1756" s="272"/>
      <c r="M1756" s="273"/>
      <c r="N1756" s="274"/>
      <c r="O1756" s="274"/>
      <c r="P1756" s="274"/>
      <c r="Q1756" s="274"/>
      <c r="R1756" s="274"/>
      <c r="S1756" s="274"/>
      <c r="T1756" s="275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76" t="s">
        <v>260</v>
      </c>
      <c r="AU1756" s="276" t="s">
        <v>86</v>
      </c>
      <c r="AV1756" s="14" t="s">
        <v>86</v>
      </c>
      <c r="AW1756" s="14" t="s">
        <v>31</v>
      </c>
      <c r="AX1756" s="14" t="s">
        <v>76</v>
      </c>
      <c r="AY1756" s="276" t="s">
        <v>251</v>
      </c>
    </row>
    <row r="1757" s="13" customFormat="1">
      <c r="A1757" s="13"/>
      <c r="B1757" s="255"/>
      <c r="C1757" s="256"/>
      <c r="D1757" s="257" t="s">
        <v>260</v>
      </c>
      <c r="E1757" s="258" t="s">
        <v>1</v>
      </c>
      <c r="F1757" s="259" t="s">
        <v>2174</v>
      </c>
      <c r="G1757" s="256"/>
      <c r="H1757" s="258" t="s">
        <v>1</v>
      </c>
      <c r="I1757" s="260"/>
      <c r="J1757" s="256"/>
      <c r="K1757" s="256"/>
      <c r="L1757" s="261"/>
      <c r="M1757" s="262"/>
      <c r="N1757" s="263"/>
      <c r="O1757" s="263"/>
      <c r="P1757" s="263"/>
      <c r="Q1757" s="263"/>
      <c r="R1757" s="263"/>
      <c r="S1757" s="263"/>
      <c r="T1757" s="264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65" t="s">
        <v>260</v>
      </c>
      <c r="AU1757" s="265" t="s">
        <v>86</v>
      </c>
      <c r="AV1757" s="13" t="s">
        <v>84</v>
      </c>
      <c r="AW1757" s="13" t="s">
        <v>31</v>
      </c>
      <c r="AX1757" s="13" t="s">
        <v>76</v>
      </c>
      <c r="AY1757" s="265" t="s">
        <v>251</v>
      </c>
    </row>
    <row r="1758" s="14" customFormat="1">
      <c r="A1758" s="14"/>
      <c r="B1758" s="266"/>
      <c r="C1758" s="267"/>
      <c r="D1758" s="257" t="s">
        <v>260</v>
      </c>
      <c r="E1758" s="268" t="s">
        <v>1</v>
      </c>
      <c r="F1758" s="269" t="s">
        <v>2175</v>
      </c>
      <c r="G1758" s="267"/>
      <c r="H1758" s="270">
        <v>13</v>
      </c>
      <c r="I1758" s="271"/>
      <c r="J1758" s="267"/>
      <c r="K1758" s="267"/>
      <c r="L1758" s="272"/>
      <c r="M1758" s="273"/>
      <c r="N1758" s="274"/>
      <c r="O1758" s="274"/>
      <c r="P1758" s="274"/>
      <c r="Q1758" s="274"/>
      <c r="R1758" s="274"/>
      <c r="S1758" s="274"/>
      <c r="T1758" s="275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76" t="s">
        <v>260</v>
      </c>
      <c r="AU1758" s="276" t="s">
        <v>86</v>
      </c>
      <c r="AV1758" s="14" t="s">
        <v>86</v>
      </c>
      <c r="AW1758" s="14" t="s">
        <v>31</v>
      </c>
      <c r="AX1758" s="14" t="s">
        <v>76</v>
      </c>
      <c r="AY1758" s="276" t="s">
        <v>251</v>
      </c>
    </row>
    <row r="1759" s="13" customFormat="1">
      <c r="A1759" s="13"/>
      <c r="B1759" s="255"/>
      <c r="C1759" s="256"/>
      <c r="D1759" s="257" t="s">
        <v>260</v>
      </c>
      <c r="E1759" s="258" t="s">
        <v>1</v>
      </c>
      <c r="F1759" s="259" t="s">
        <v>2219</v>
      </c>
      <c r="G1759" s="256"/>
      <c r="H1759" s="258" t="s">
        <v>1</v>
      </c>
      <c r="I1759" s="260"/>
      <c r="J1759" s="256"/>
      <c r="K1759" s="256"/>
      <c r="L1759" s="261"/>
      <c r="M1759" s="262"/>
      <c r="N1759" s="263"/>
      <c r="O1759" s="263"/>
      <c r="P1759" s="263"/>
      <c r="Q1759" s="263"/>
      <c r="R1759" s="263"/>
      <c r="S1759" s="263"/>
      <c r="T1759" s="264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65" t="s">
        <v>260</v>
      </c>
      <c r="AU1759" s="265" t="s">
        <v>86</v>
      </c>
      <c r="AV1759" s="13" t="s">
        <v>84</v>
      </c>
      <c r="AW1759" s="13" t="s">
        <v>31</v>
      </c>
      <c r="AX1759" s="13" t="s">
        <v>76</v>
      </c>
      <c r="AY1759" s="265" t="s">
        <v>251</v>
      </c>
    </row>
    <row r="1760" s="14" customFormat="1">
      <c r="A1760" s="14"/>
      <c r="B1760" s="266"/>
      <c r="C1760" s="267"/>
      <c r="D1760" s="257" t="s">
        <v>260</v>
      </c>
      <c r="E1760" s="268" t="s">
        <v>1</v>
      </c>
      <c r="F1760" s="269" t="s">
        <v>2220</v>
      </c>
      <c r="G1760" s="267"/>
      <c r="H1760" s="270">
        <v>8.6099999999999994</v>
      </c>
      <c r="I1760" s="271"/>
      <c r="J1760" s="267"/>
      <c r="K1760" s="267"/>
      <c r="L1760" s="272"/>
      <c r="M1760" s="273"/>
      <c r="N1760" s="274"/>
      <c r="O1760" s="274"/>
      <c r="P1760" s="274"/>
      <c r="Q1760" s="274"/>
      <c r="R1760" s="274"/>
      <c r="S1760" s="274"/>
      <c r="T1760" s="275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76" t="s">
        <v>260</v>
      </c>
      <c r="AU1760" s="276" t="s">
        <v>86</v>
      </c>
      <c r="AV1760" s="14" t="s">
        <v>86</v>
      </c>
      <c r="AW1760" s="14" t="s">
        <v>31</v>
      </c>
      <c r="AX1760" s="14" t="s">
        <v>76</v>
      </c>
      <c r="AY1760" s="276" t="s">
        <v>251</v>
      </c>
    </row>
    <row r="1761" s="13" customFormat="1">
      <c r="A1761" s="13"/>
      <c r="B1761" s="255"/>
      <c r="C1761" s="256"/>
      <c r="D1761" s="257" t="s">
        <v>260</v>
      </c>
      <c r="E1761" s="258" t="s">
        <v>1</v>
      </c>
      <c r="F1761" s="259" t="s">
        <v>2221</v>
      </c>
      <c r="G1761" s="256"/>
      <c r="H1761" s="258" t="s">
        <v>1</v>
      </c>
      <c r="I1761" s="260"/>
      <c r="J1761" s="256"/>
      <c r="K1761" s="256"/>
      <c r="L1761" s="261"/>
      <c r="M1761" s="262"/>
      <c r="N1761" s="263"/>
      <c r="O1761" s="263"/>
      <c r="P1761" s="263"/>
      <c r="Q1761" s="263"/>
      <c r="R1761" s="263"/>
      <c r="S1761" s="263"/>
      <c r="T1761" s="264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65" t="s">
        <v>260</v>
      </c>
      <c r="AU1761" s="265" t="s">
        <v>86</v>
      </c>
      <c r="AV1761" s="13" t="s">
        <v>84</v>
      </c>
      <c r="AW1761" s="13" t="s">
        <v>31</v>
      </c>
      <c r="AX1761" s="13" t="s">
        <v>76</v>
      </c>
      <c r="AY1761" s="265" t="s">
        <v>251</v>
      </c>
    </row>
    <row r="1762" s="14" customFormat="1">
      <c r="A1762" s="14"/>
      <c r="B1762" s="266"/>
      <c r="C1762" s="267"/>
      <c r="D1762" s="257" t="s">
        <v>260</v>
      </c>
      <c r="E1762" s="268" t="s">
        <v>1</v>
      </c>
      <c r="F1762" s="269" t="s">
        <v>2222</v>
      </c>
      <c r="G1762" s="267"/>
      <c r="H1762" s="270">
        <v>9.8399999999999999</v>
      </c>
      <c r="I1762" s="271"/>
      <c r="J1762" s="267"/>
      <c r="K1762" s="267"/>
      <c r="L1762" s="272"/>
      <c r="M1762" s="273"/>
      <c r="N1762" s="274"/>
      <c r="O1762" s="274"/>
      <c r="P1762" s="274"/>
      <c r="Q1762" s="274"/>
      <c r="R1762" s="274"/>
      <c r="S1762" s="274"/>
      <c r="T1762" s="275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76" t="s">
        <v>260</v>
      </c>
      <c r="AU1762" s="276" t="s">
        <v>86</v>
      </c>
      <c r="AV1762" s="14" t="s">
        <v>86</v>
      </c>
      <c r="AW1762" s="14" t="s">
        <v>31</v>
      </c>
      <c r="AX1762" s="14" t="s">
        <v>76</v>
      </c>
      <c r="AY1762" s="276" t="s">
        <v>251</v>
      </c>
    </row>
    <row r="1763" s="14" customFormat="1">
      <c r="A1763" s="14"/>
      <c r="B1763" s="266"/>
      <c r="C1763" s="267"/>
      <c r="D1763" s="257" t="s">
        <v>260</v>
      </c>
      <c r="E1763" s="268" t="s">
        <v>1</v>
      </c>
      <c r="F1763" s="269" t="s">
        <v>2223</v>
      </c>
      <c r="G1763" s="267"/>
      <c r="H1763" s="270">
        <v>11.029999999999999</v>
      </c>
      <c r="I1763" s="271"/>
      <c r="J1763" s="267"/>
      <c r="K1763" s="267"/>
      <c r="L1763" s="272"/>
      <c r="M1763" s="273"/>
      <c r="N1763" s="274"/>
      <c r="O1763" s="274"/>
      <c r="P1763" s="274"/>
      <c r="Q1763" s="274"/>
      <c r="R1763" s="274"/>
      <c r="S1763" s="274"/>
      <c r="T1763" s="275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76" t="s">
        <v>260</v>
      </c>
      <c r="AU1763" s="276" t="s">
        <v>86</v>
      </c>
      <c r="AV1763" s="14" t="s">
        <v>86</v>
      </c>
      <c r="AW1763" s="14" t="s">
        <v>31</v>
      </c>
      <c r="AX1763" s="14" t="s">
        <v>76</v>
      </c>
      <c r="AY1763" s="276" t="s">
        <v>251</v>
      </c>
    </row>
    <row r="1764" s="14" customFormat="1">
      <c r="A1764" s="14"/>
      <c r="B1764" s="266"/>
      <c r="C1764" s="267"/>
      <c r="D1764" s="257" t="s">
        <v>260</v>
      </c>
      <c r="E1764" s="268" t="s">
        <v>1</v>
      </c>
      <c r="F1764" s="269" t="s">
        <v>2224</v>
      </c>
      <c r="G1764" s="267"/>
      <c r="H1764" s="270">
        <v>17.75</v>
      </c>
      <c r="I1764" s="271"/>
      <c r="J1764" s="267"/>
      <c r="K1764" s="267"/>
      <c r="L1764" s="272"/>
      <c r="M1764" s="273"/>
      <c r="N1764" s="274"/>
      <c r="O1764" s="274"/>
      <c r="P1764" s="274"/>
      <c r="Q1764" s="274"/>
      <c r="R1764" s="274"/>
      <c r="S1764" s="274"/>
      <c r="T1764" s="275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76" t="s">
        <v>260</v>
      </c>
      <c r="AU1764" s="276" t="s">
        <v>86</v>
      </c>
      <c r="AV1764" s="14" t="s">
        <v>86</v>
      </c>
      <c r="AW1764" s="14" t="s">
        <v>31</v>
      </c>
      <c r="AX1764" s="14" t="s">
        <v>76</v>
      </c>
      <c r="AY1764" s="276" t="s">
        <v>251</v>
      </c>
    </row>
    <row r="1765" s="14" customFormat="1">
      <c r="A1765" s="14"/>
      <c r="B1765" s="266"/>
      <c r="C1765" s="267"/>
      <c r="D1765" s="257" t="s">
        <v>260</v>
      </c>
      <c r="E1765" s="268" t="s">
        <v>1</v>
      </c>
      <c r="F1765" s="269" t="s">
        <v>2225</v>
      </c>
      <c r="G1765" s="267"/>
      <c r="H1765" s="270">
        <v>1</v>
      </c>
      <c r="I1765" s="271"/>
      <c r="J1765" s="267"/>
      <c r="K1765" s="267"/>
      <c r="L1765" s="272"/>
      <c r="M1765" s="273"/>
      <c r="N1765" s="274"/>
      <c r="O1765" s="274"/>
      <c r="P1765" s="274"/>
      <c r="Q1765" s="274"/>
      <c r="R1765" s="274"/>
      <c r="S1765" s="274"/>
      <c r="T1765" s="275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T1765" s="276" t="s">
        <v>260</v>
      </c>
      <c r="AU1765" s="276" t="s">
        <v>86</v>
      </c>
      <c r="AV1765" s="14" t="s">
        <v>86</v>
      </c>
      <c r="AW1765" s="14" t="s">
        <v>31</v>
      </c>
      <c r="AX1765" s="14" t="s">
        <v>76</v>
      </c>
      <c r="AY1765" s="276" t="s">
        <v>251</v>
      </c>
    </row>
    <row r="1766" s="14" customFormat="1">
      <c r="A1766" s="14"/>
      <c r="B1766" s="266"/>
      <c r="C1766" s="267"/>
      <c r="D1766" s="257" t="s">
        <v>260</v>
      </c>
      <c r="E1766" s="268" t="s">
        <v>1</v>
      </c>
      <c r="F1766" s="269" t="s">
        <v>2226</v>
      </c>
      <c r="G1766" s="267"/>
      <c r="H1766" s="270">
        <v>8.9299999999999997</v>
      </c>
      <c r="I1766" s="271"/>
      <c r="J1766" s="267"/>
      <c r="K1766" s="267"/>
      <c r="L1766" s="272"/>
      <c r="M1766" s="273"/>
      <c r="N1766" s="274"/>
      <c r="O1766" s="274"/>
      <c r="P1766" s="274"/>
      <c r="Q1766" s="274"/>
      <c r="R1766" s="274"/>
      <c r="S1766" s="274"/>
      <c r="T1766" s="275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76" t="s">
        <v>260</v>
      </c>
      <c r="AU1766" s="276" t="s">
        <v>86</v>
      </c>
      <c r="AV1766" s="14" t="s">
        <v>86</v>
      </c>
      <c r="AW1766" s="14" t="s">
        <v>31</v>
      </c>
      <c r="AX1766" s="14" t="s">
        <v>76</v>
      </c>
      <c r="AY1766" s="276" t="s">
        <v>251</v>
      </c>
    </row>
    <row r="1767" s="14" customFormat="1">
      <c r="A1767" s="14"/>
      <c r="B1767" s="266"/>
      <c r="C1767" s="267"/>
      <c r="D1767" s="257" t="s">
        <v>260</v>
      </c>
      <c r="E1767" s="268" t="s">
        <v>1</v>
      </c>
      <c r="F1767" s="269" t="s">
        <v>2227</v>
      </c>
      <c r="G1767" s="267"/>
      <c r="H1767" s="270">
        <v>1.28</v>
      </c>
      <c r="I1767" s="271"/>
      <c r="J1767" s="267"/>
      <c r="K1767" s="267"/>
      <c r="L1767" s="272"/>
      <c r="M1767" s="273"/>
      <c r="N1767" s="274"/>
      <c r="O1767" s="274"/>
      <c r="P1767" s="274"/>
      <c r="Q1767" s="274"/>
      <c r="R1767" s="274"/>
      <c r="S1767" s="274"/>
      <c r="T1767" s="275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T1767" s="276" t="s">
        <v>260</v>
      </c>
      <c r="AU1767" s="276" t="s">
        <v>86</v>
      </c>
      <c r="AV1767" s="14" t="s">
        <v>86</v>
      </c>
      <c r="AW1767" s="14" t="s">
        <v>31</v>
      </c>
      <c r="AX1767" s="14" t="s">
        <v>76</v>
      </c>
      <c r="AY1767" s="276" t="s">
        <v>251</v>
      </c>
    </row>
    <row r="1768" s="13" customFormat="1">
      <c r="A1768" s="13"/>
      <c r="B1768" s="255"/>
      <c r="C1768" s="256"/>
      <c r="D1768" s="257" t="s">
        <v>260</v>
      </c>
      <c r="E1768" s="258" t="s">
        <v>1</v>
      </c>
      <c r="F1768" s="259" t="s">
        <v>727</v>
      </c>
      <c r="G1768" s="256"/>
      <c r="H1768" s="258" t="s">
        <v>1</v>
      </c>
      <c r="I1768" s="260"/>
      <c r="J1768" s="256"/>
      <c r="K1768" s="256"/>
      <c r="L1768" s="261"/>
      <c r="M1768" s="262"/>
      <c r="N1768" s="263"/>
      <c r="O1768" s="263"/>
      <c r="P1768" s="263"/>
      <c r="Q1768" s="263"/>
      <c r="R1768" s="263"/>
      <c r="S1768" s="263"/>
      <c r="T1768" s="264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65" t="s">
        <v>260</v>
      </c>
      <c r="AU1768" s="265" t="s">
        <v>86</v>
      </c>
      <c r="AV1768" s="13" t="s">
        <v>84</v>
      </c>
      <c r="AW1768" s="13" t="s">
        <v>31</v>
      </c>
      <c r="AX1768" s="13" t="s">
        <v>76</v>
      </c>
      <c r="AY1768" s="265" t="s">
        <v>251</v>
      </c>
    </row>
    <row r="1769" s="14" customFormat="1">
      <c r="A1769" s="14"/>
      <c r="B1769" s="266"/>
      <c r="C1769" s="267"/>
      <c r="D1769" s="257" t="s">
        <v>260</v>
      </c>
      <c r="E1769" s="268" t="s">
        <v>1</v>
      </c>
      <c r="F1769" s="269" t="s">
        <v>2228</v>
      </c>
      <c r="G1769" s="267"/>
      <c r="H1769" s="270">
        <v>7.6299999999999999</v>
      </c>
      <c r="I1769" s="271"/>
      <c r="J1769" s="267"/>
      <c r="K1769" s="267"/>
      <c r="L1769" s="272"/>
      <c r="M1769" s="273"/>
      <c r="N1769" s="274"/>
      <c r="O1769" s="274"/>
      <c r="P1769" s="274"/>
      <c r="Q1769" s="274"/>
      <c r="R1769" s="274"/>
      <c r="S1769" s="274"/>
      <c r="T1769" s="275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76" t="s">
        <v>260</v>
      </c>
      <c r="AU1769" s="276" t="s">
        <v>86</v>
      </c>
      <c r="AV1769" s="14" t="s">
        <v>86</v>
      </c>
      <c r="AW1769" s="14" t="s">
        <v>31</v>
      </c>
      <c r="AX1769" s="14" t="s">
        <v>76</v>
      </c>
      <c r="AY1769" s="276" t="s">
        <v>251</v>
      </c>
    </row>
    <row r="1770" s="13" customFormat="1">
      <c r="A1770" s="13"/>
      <c r="B1770" s="255"/>
      <c r="C1770" s="256"/>
      <c r="D1770" s="257" t="s">
        <v>260</v>
      </c>
      <c r="E1770" s="258" t="s">
        <v>1</v>
      </c>
      <c r="F1770" s="259" t="s">
        <v>737</v>
      </c>
      <c r="G1770" s="256"/>
      <c r="H1770" s="258" t="s">
        <v>1</v>
      </c>
      <c r="I1770" s="260"/>
      <c r="J1770" s="256"/>
      <c r="K1770" s="256"/>
      <c r="L1770" s="261"/>
      <c r="M1770" s="262"/>
      <c r="N1770" s="263"/>
      <c r="O1770" s="263"/>
      <c r="P1770" s="263"/>
      <c r="Q1770" s="263"/>
      <c r="R1770" s="263"/>
      <c r="S1770" s="263"/>
      <c r="T1770" s="264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65" t="s">
        <v>260</v>
      </c>
      <c r="AU1770" s="265" t="s">
        <v>86</v>
      </c>
      <c r="AV1770" s="13" t="s">
        <v>84</v>
      </c>
      <c r="AW1770" s="13" t="s">
        <v>31</v>
      </c>
      <c r="AX1770" s="13" t="s">
        <v>76</v>
      </c>
      <c r="AY1770" s="265" t="s">
        <v>251</v>
      </c>
    </row>
    <row r="1771" s="14" customFormat="1">
      <c r="A1771" s="14"/>
      <c r="B1771" s="266"/>
      <c r="C1771" s="267"/>
      <c r="D1771" s="257" t="s">
        <v>260</v>
      </c>
      <c r="E1771" s="268" t="s">
        <v>1</v>
      </c>
      <c r="F1771" s="269" t="s">
        <v>2229</v>
      </c>
      <c r="G1771" s="267"/>
      <c r="H1771" s="270">
        <v>3.75</v>
      </c>
      <c r="I1771" s="271"/>
      <c r="J1771" s="267"/>
      <c r="K1771" s="267"/>
      <c r="L1771" s="272"/>
      <c r="M1771" s="273"/>
      <c r="N1771" s="274"/>
      <c r="O1771" s="274"/>
      <c r="P1771" s="274"/>
      <c r="Q1771" s="274"/>
      <c r="R1771" s="274"/>
      <c r="S1771" s="274"/>
      <c r="T1771" s="275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T1771" s="276" t="s">
        <v>260</v>
      </c>
      <c r="AU1771" s="276" t="s">
        <v>86</v>
      </c>
      <c r="AV1771" s="14" t="s">
        <v>86</v>
      </c>
      <c r="AW1771" s="14" t="s">
        <v>31</v>
      </c>
      <c r="AX1771" s="14" t="s">
        <v>76</v>
      </c>
      <c r="AY1771" s="276" t="s">
        <v>251</v>
      </c>
    </row>
    <row r="1772" s="14" customFormat="1">
      <c r="A1772" s="14"/>
      <c r="B1772" s="266"/>
      <c r="C1772" s="267"/>
      <c r="D1772" s="257" t="s">
        <v>260</v>
      </c>
      <c r="E1772" s="268" t="s">
        <v>1</v>
      </c>
      <c r="F1772" s="269" t="s">
        <v>2230</v>
      </c>
      <c r="G1772" s="267"/>
      <c r="H1772" s="270">
        <v>8.75</v>
      </c>
      <c r="I1772" s="271"/>
      <c r="J1772" s="267"/>
      <c r="K1772" s="267"/>
      <c r="L1772" s="272"/>
      <c r="M1772" s="273"/>
      <c r="N1772" s="274"/>
      <c r="O1772" s="274"/>
      <c r="P1772" s="274"/>
      <c r="Q1772" s="274"/>
      <c r="R1772" s="274"/>
      <c r="S1772" s="274"/>
      <c r="T1772" s="275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76" t="s">
        <v>260</v>
      </c>
      <c r="AU1772" s="276" t="s">
        <v>86</v>
      </c>
      <c r="AV1772" s="14" t="s">
        <v>86</v>
      </c>
      <c r="AW1772" s="14" t="s">
        <v>31</v>
      </c>
      <c r="AX1772" s="14" t="s">
        <v>76</v>
      </c>
      <c r="AY1772" s="276" t="s">
        <v>251</v>
      </c>
    </row>
    <row r="1773" s="14" customFormat="1">
      <c r="A1773" s="14"/>
      <c r="B1773" s="266"/>
      <c r="C1773" s="267"/>
      <c r="D1773" s="257" t="s">
        <v>260</v>
      </c>
      <c r="E1773" s="268" t="s">
        <v>1</v>
      </c>
      <c r="F1773" s="269" t="s">
        <v>2231</v>
      </c>
      <c r="G1773" s="267"/>
      <c r="H1773" s="270">
        <v>3.8300000000000001</v>
      </c>
      <c r="I1773" s="271"/>
      <c r="J1773" s="267"/>
      <c r="K1773" s="267"/>
      <c r="L1773" s="272"/>
      <c r="M1773" s="273"/>
      <c r="N1773" s="274"/>
      <c r="O1773" s="274"/>
      <c r="P1773" s="274"/>
      <c r="Q1773" s="274"/>
      <c r="R1773" s="274"/>
      <c r="S1773" s="274"/>
      <c r="T1773" s="275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76" t="s">
        <v>260</v>
      </c>
      <c r="AU1773" s="276" t="s">
        <v>86</v>
      </c>
      <c r="AV1773" s="14" t="s">
        <v>86</v>
      </c>
      <c r="AW1773" s="14" t="s">
        <v>31</v>
      </c>
      <c r="AX1773" s="14" t="s">
        <v>76</v>
      </c>
      <c r="AY1773" s="276" t="s">
        <v>251</v>
      </c>
    </row>
    <row r="1774" s="13" customFormat="1">
      <c r="A1774" s="13"/>
      <c r="B1774" s="255"/>
      <c r="C1774" s="256"/>
      <c r="D1774" s="257" t="s">
        <v>260</v>
      </c>
      <c r="E1774" s="258" t="s">
        <v>1</v>
      </c>
      <c r="F1774" s="259" t="s">
        <v>727</v>
      </c>
      <c r="G1774" s="256"/>
      <c r="H1774" s="258" t="s">
        <v>1</v>
      </c>
      <c r="I1774" s="260"/>
      <c r="J1774" s="256"/>
      <c r="K1774" s="256"/>
      <c r="L1774" s="261"/>
      <c r="M1774" s="262"/>
      <c r="N1774" s="263"/>
      <c r="O1774" s="263"/>
      <c r="P1774" s="263"/>
      <c r="Q1774" s="263"/>
      <c r="R1774" s="263"/>
      <c r="S1774" s="263"/>
      <c r="T1774" s="264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65" t="s">
        <v>260</v>
      </c>
      <c r="AU1774" s="265" t="s">
        <v>86</v>
      </c>
      <c r="AV1774" s="13" t="s">
        <v>84</v>
      </c>
      <c r="AW1774" s="13" t="s">
        <v>31</v>
      </c>
      <c r="AX1774" s="13" t="s">
        <v>76</v>
      </c>
      <c r="AY1774" s="265" t="s">
        <v>251</v>
      </c>
    </row>
    <row r="1775" s="14" customFormat="1">
      <c r="A1775" s="14"/>
      <c r="B1775" s="266"/>
      <c r="C1775" s="267"/>
      <c r="D1775" s="257" t="s">
        <v>260</v>
      </c>
      <c r="E1775" s="268" t="s">
        <v>1</v>
      </c>
      <c r="F1775" s="269" t="s">
        <v>2232</v>
      </c>
      <c r="G1775" s="267"/>
      <c r="H1775" s="270">
        <v>3.6699999999999999</v>
      </c>
      <c r="I1775" s="271"/>
      <c r="J1775" s="267"/>
      <c r="K1775" s="267"/>
      <c r="L1775" s="272"/>
      <c r="M1775" s="273"/>
      <c r="N1775" s="274"/>
      <c r="O1775" s="274"/>
      <c r="P1775" s="274"/>
      <c r="Q1775" s="274"/>
      <c r="R1775" s="274"/>
      <c r="S1775" s="274"/>
      <c r="T1775" s="275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76" t="s">
        <v>260</v>
      </c>
      <c r="AU1775" s="276" t="s">
        <v>86</v>
      </c>
      <c r="AV1775" s="14" t="s">
        <v>86</v>
      </c>
      <c r="AW1775" s="14" t="s">
        <v>31</v>
      </c>
      <c r="AX1775" s="14" t="s">
        <v>76</v>
      </c>
      <c r="AY1775" s="276" t="s">
        <v>251</v>
      </c>
    </row>
    <row r="1776" s="14" customFormat="1">
      <c r="A1776" s="14"/>
      <c r="B1776" s="266"/>
      <c r="C1776" s="267"/>
      <c r="D1776" s="257" t="s">
        <v>260</v>
      </c>
      <c r="E1776" s="268" t="s">
        <v>1</v>
      </c>
      <c r="F1776" s="269" t="s">
        <v>2233</v>
      </c>
      <c r="G1776" s="267"/>
      <c r="H1776" s="270">
        <v>1.4299999999999999</v>
      </c>
      <c r="I1776" s="271"/>
      <c r="J1776" s="267"/>
      <c r="K1776" s="267"/>
      <c r="L1776" s="272"/>
      <c r="M1776" s="273"/>
      <c r="N1776" s="274"/>
      <c r="O1776" s="274"/>
      <c r="P1776" s="274"/>
      <c r="Q1776" s="274"/>
      <c r="R1776" s="274"/>
      <c r="S1776" s="274"/>
      <c r="T1776" s="275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T1776" s="276" t="s">
        <v>260</v>
      </c>
      <c r="AU1776" s="276" t="s">
        <v>86</v>
      </c>
      <c r="AV1776" s="14" t="s">
        <v>86</v>
      </c>
      <c r="AW1776" s="14" t="s">
        <v>31</v>
      </c>
      <c r="AX1776" s="14" t="s">
        <v>76</v>
      </c>
      <c r="AY1776" s="276" t="s">
        <v>251</v>
      </c>
    </row>
    <row r="1777" s="14" customFormat="1">
      <c r="A1777" s="14"/>
      <c r="B1777" s="266"/>
      <c r="C1777" s="267"/>
      <c r="D1777" s="257" t="s">
        <v>260</v>
      </c>
      <c r="E1777" s="268" t="s">
        <v>1</v>
      </c>
      <c r="F1777" s="269" t="s">
        <v>2234</v>
      </c>
      <c r="G1777" s="267"/>
      <c r="H1777" s="270">
        <v>1.4299999999999999</v>
      </c>
      <c r="I1777" s="271"/>
      <c r="J1777" s="267"/>
      <c r="K1777" s="267"/>
      <c r="L1777" s="272"/>
      <c r="M1777" s="273"/>
      <c r="N1777" s="274"/>
      <c r="O1777" s="274"/>
      <c r="P1777" s="274"/>
      <c r="Q1777" s="274"/>
      <c r="R1777" s="274"/>
      <c r="S1777" s="274"/>
      <c r="T1777" s="275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T1777" s="276" t="s">
        <v>260</v>
      </c>
      <c r="AU1777" s="276" t="s">
        <v>86</v>
      </c>
      <c r="AV1777" s="14" t="s">
        <v>86</v>
      </c>
      <c r="AW1777" s="14" t="s">
        <v>31</v>
      </c>
      <c r="AX1777" s="14" t="s">
        <v>76</v>
      </c>
      <c r="AY1777" s="276" t="s">
        <v>251</v>
      </c>
    </row>
    <row r="1778" s="14" customFormat="1">
      <c r="A1778" s="14"/>
      <c r="B1778" s="266"/>
      <c r="C1778" s="267"/>
      <c r="D1778" s="257" t="s">
        <v>260</v>
      </c>
      <c r="E1778" s="268" t="s">
        <v>1</v>
      </c>
      <c r="F1778" s="269" t="s">
        <v>2235</v>
      </c>
      <c r="G1778" s="267"/>
      <c r="H1778" s="270">
        <v>1.4299999999999999</v>
      </c>
      <c r="I1778" s="271"/>
      <c r="J1778" s="267"/>
      <c r="K1778" s="267"/>
      <c r="L1778" s="272"/>
      <c r="M1778" s="273"/>
      <c r="N1778" s="274"/>
      <c r="O1778" s="274"/>
      <c r="P1778" s="274"/>
      <c r="Q1778" s="274"/>
      <c r="R1778" s="274"/>
      <c r="S1778" s="274"/>
      <c r="T1778" s="275"/>
      <c r="U1778" s="14"/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4"/>
      <c r="AT1778" s="276" t="s">
        <v>260</v>
      </c>
      <c r="AU1778" s="276" t="s">
        <v>86</v>
      </c>
      <c r="AV1778" s="14" t="s">
        <v>86</v>
      </c>
      <c r="AW1778" s="14" t="s">
        <v>31</v>
      </c>
      <c r="AX1778" s="14" t="s">
        <v>76</v>
      </c>
      <c r="AY1778" s="276" t="s">
        <v>251</v>
      </c>
    </row>
    <row r="1779" s="15" customFormat="1">
      <c r="A1779" s="15"/>
      <c r="B1779" s="277"/>
      <c r="C1779" s="278"/>
      <c r="D1779" s="257" t="s">
        <v>260</v>
      </c>
      <c r="E1779" s="279" t="s">
        <v>1</v>
      </c>
      <c r="F1779" s="280" t="s">
        <v>264</v>
      </c>
      <c r="G1779" s="278"/>
      <c r="H1779" s="281">
        <v>208.36000000000001</v>
      </c>
      <c r="I1779" s="282"/>
      <c r="J1779" s="278"/>
      <c r="K1779" s="278"/>
      <c r="L1779" s="283"/>
      <c r="M1779" s="284"/>
      <c r="N1779" s="285"/>
      <c r="O1779" s="285"/>
      <c r="P1779" s="285"/>
      <c r="Q1779" s="285"/>
      <c r="R1779" s="285"/>
      <c r="S1779" s="285"/>
      <c r="T1779" s="286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5"/>
      <c r="AE1779" s="15"/>
      <c r="AT1779" s="287" t="s">
        <v>260</v>
      </c>
      <c r="AU1779" s="287" t="s">
        <v>86</v>
      </c>
      <c r="AV1779" s="15" t="s">
        <v>258</v>
      </c>
      <c r="AW1779" s="15" t="s">
        <v>31</v>
      </c>
      <c r="AX1779" s="15" t="s">
        <v>84</v>
      </c>
      <c r="AY1779" s="287" t="s">
        <v>251</v>
      </c>
    </row>
    <row r="1780" s="2" customFormat="1" ht="14.4" customHeight="1">
      <c r="A1780" s="39"/>
      <c r="B1780" s="40"/>
      <c r="C1780" s="243" t="s">
        <v>2236</v>
      </c>
      <c r="D1780" s="243" t="s">
        <v>253</v>
      </c>
      <c r="E1780" s="244" t="s">
        <v>2237</v>
      </c>
      <c r="F1780" s="245" t="s">
        <v>2238</v>
      </c>
      <c r="G1780" s="246" t="s">
        <v>149</v>
      </c>
      <c r="H1780" s="247">
        <v>208.36000000000001</v>
      </c>
      <c r="I1780" s="248"/>
      <c r="J1780" s="247">
        <f>ROUND(I1780*H1780,2)</f>
        <v>0</v>
      </c>
      <c r="K1780" s="245" t="s">
        <v>257</v>
      </c>
      <c r="L1780" s="45"/>
      <c r="M1780" s="249" t="s">
        <v>1</v>
      </c>
      <c r="N1780" s="250" t="s">
        <v>41</v>
      </c>
      <c r="O1780" s="92"/>
      <c r="P1780" s="251">
        <f>O1780*H1780</f>
        <v>0</v>
      </c>
      <c r="Q1780" s="251">
        <v>0.00012</v>
      </c>
      <c r="R1780" s="251">
        <f>Q1780*H1780</f>
        <v>0.025003200000000003</v>
      </c>
      <c r="S1780" s="251">
        <v>0</v>
      </c>
      <c r="T1780" s="252">
        <f>S1780*H1780</f>
        <v>0</v>
      </c>
      <c r="U1780" s="39"/>
      <c r="V1780" s="39"/>
      <c r="W1780" s="39"/>
      <c r="X1780" s="39"/>
      <c r="Y1780" s="39"/>
      <c r="Z1780" s="39"/>
      <c r="AA1780" s="39"/>
      <c r="AB1780" s="39"/>
      <c r="AC1780" s="39"/>
      <c r="AD1780" s="39"/>
      <c r="AE1780" s="39"/>
      <c r="AR1780" s="253" t="s">
        <v>344</v>
      </c>
      <c r="AT1780" s="253" t="s">
        <v>253</v>
      </c>
      <c r="AU1780" s="253" t="s">
        <v>86</v>
      </c>
      <c r="AY1780" s="18" t="s">
        <v>251</v>
      </c>
      <c r="BE1780" s="254">
        <f>IF(N1780="základní",J1780,0)</f>
        <v>0</v>
      </c>
      <c r="BF1780" s="254">
        <f>IF(N1780="snížená",J1780,0)</f>
        <v>0</v>
      </c>
      <c r="BG1780" s="254">
        <f>IF(N1780="zákl. přenesená",J1780,0)</f>
        <v>0</v>
      </c>
      <c r="BH1780" s="254">
        <f>IF(N1780="sníž. přenesená",J1780,0)</f>
        <v>0</v>
      </c>
      <c r="BI1780" s="254">
        <f>IF(N1780="nulová",J1780,0)</f>
        <v>0</v>
      </c>
      <c r="BJ1780" s="18" t="s">
        <v>84</v>
      </c>
      <c r="BK1780" s="254">
        <f>ROUND(I1780*H1780,2)</f>
        <v>0</v>
      </c>
      <c r="BL1780" s="18" t="s">
        <v>344</v>
      </c>
      <c r="BM1780" s="253" t="s">
        <v>2239</v>
      </c>
    </row>
    <row r="1781" s="13" customFormat="1">
      <c r="A1781" s="13"/>
      <c r="B1781" s="255"/>
      <c r="C1781" s="256"/>
      <c r="D1781" s="257" t="s">
        <v>260</v>
      </c>
      <c r="E1781" s="258" t="s">
        <v>1</v>
      </c>
      <c r="F1781" s="259" t="s">
        <v>2176</v>
      </c>
      <c r="G1781" s="256"/>
      <c r="H1781" s="258" t="s">
        <v>1</v>
      </c>
      <c r="I1781" s="260"/>
      <c r="J1781" s="256"/>
      <c r="K1781" s="256"/>
      <c r="L1781" s="261"/>
      <c r="M1781" s="262"/>
      <c r="N1781" s="263"/>
      <c r="O1781" s="263"/>
      <c r="P1781" s="263"/>
      <c r="Q1781" s="263"/>
      <c r="R1781" s="263"/>
      <c r="S1781" s="263"/>
      <c r="T1781" s="264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T1781" s="265" t="s">
        <v>260</v>
      </c>
      <c r="AU1781" s="265" t="s">
        <v>86</v>
      </c>
      <c r="AV1781" s="13" t="s">
        <v>84</v>
      </c>
      <c r="AW1781" s="13" t="s">
        <v>31</v>
      </c>
      <c r="AX1781" s="13" t="s">
        <v>76</v>
      </c>
      <c r="AY1781" s="265" t="s">
        <v>251</v>
      </c>
    </row>
    <row r="1782" s="14" customFormat="1">
      <c r="A1782" s="14"/>
      <c r="B1782" s="266"/>
      <c r="C1782" s="267"/>
      <c r="D1782" s="257" t="s">
        <v>260</v>
      </c>
      <c r="E1782" s="268" t="s">
        <v>1</v>
      </c>
      <c r="F1782" s="269" t="s">
        <v>2177</v>
      </c>
      <c r="G1782" s="267"/>
      <c r="H1782" s="270">
        <v>102</v>
      </c>
      <c r="I1782" s="271"/>
      <c r="J1782" s="267"/>
      <c r="K1782" s="267"/>
      <c r="L1782" s="272"/>
      <c r="M1782" s="273"/>
      <c r="N1782" s="274"/>
      <c r="O1782" s="274"/>
      <c r="P1782" s="274"/>
      <c r="Q1782" s="274"/>
      <c r="R1782" s="274"/>
      <c r="S1782" s="274"/>
      <c r="T1782" s="275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76" t="s">
        <v>260</v>
      </c>
      <c r="AU1782" s="276" t="s">
        <v>86</v>
      </c>
      <c r="AV1782" s="14" t="s">
        <v>86</v>
      </c>
      <c r="AW1782" s="14" t="s">
        <v>31</v>
      </c>
      <c r="AX1782" s="14" t="s">
        <v>76</v>
      </c>
      <c r="AY1782" s="276" t="s">
        <v>251</v>
      </c>
    </row>
    <row r="1783" s="14" customFormat="1">
      <c r="A1783" s="14"/>
      <c r="B1783" s="266"/>
      <c r="C1783" s="267"/>
      <c r="D1783" s="257" t="s">
        <v>260</v>
      </c>
      <c r="E1783" s="268" t="s">
        <v>1</v>
      </c>
      <c r="F1783" s="269" t="s">
        <v>2214</v>
      </c>
      <c r="G1783" s="267"/>
      <c r="H1783" s="270">
        <v>3</v>
      </c>
      <c r="I1783" s="271"/>
      <c r="J1783" s="267"/>
      <c r="K1783" s="267"/>
      <c r="L1783" s="272"/>
      <c r="M1783" s="273"/>
      <c r="N1783" s="274"/>
      <c r="O1783" s="274"/>
      <c r="P1783" s="274"/>
      <c r="Q1783" s="274"/>
      <c r="R1783" s="274"/>
      <c r="S1783" s="274"/>
      <c r="T1783" s="275"/>
      <c r="U1783" s="14"/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4"/>
      <c r="AT1783" s="276" t="s">
        <v>260</v>
      </c>
      <c r="AU1783" s="276" t="s">
        <v>86</v>
      </c>
      <c r="AV1783" s="14" t="s">
        <v>86</v>
      </c>
      <c r="AW1783" s="14" t="s">
        <v>31</v>
      </c>
      <c r="AX1783" s="14" t="s">
        <v>76</v>
      </c>
      <c r="AY1783" s="276" t="s">
        <v>251</v>
      </c>
    </row>
    <row r="1784" s="13" customFormat="1">
      <c r="A1784" s="13"/>
      <c r="B1784" s="255"/>
      <c r="C1784" s="256"/>
      <c r="D1784" s="257" t="s">
        <v>260</v>
      </c>
      <c r="E1784" s="258" t="s">
        <v>1</v>
      </c>
      <c r="F1784" s="259" t="s">
        <v>2174</v>
      </c>
      <c r="G1784" s="256"/>
      <c r="H1784" s="258" t="s">
        <v>1</v>
      </c>
      <c r="I1784" s="260"/>
      <c r="J1784" s="256"/>
      <c r="K1784" s="256"/>
      <c r="L1784" s="261"/>
      <c r="M1784" s="262"/>
      <c r="N1784" s="263"/>
      <c r="O1784" s="263"/>
      <c r="P1784" s="263"/>
      <c r="Q1784" s="263"/>
      <c r="R1784" s="263"/>
      <c r="S1784" s="263"/>
      <c r="T1784" s="264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265" t="s">
        <v>260</v>
      </c>
      <c r="AU1784" s="265" t="s">
        <v>86</v>
      </c>
      <c r="AV1784" s="13" t="s">
        <v>84</v>
      </c>
      <c r="AW1784" s="13" t="s">
        <v>31</v>
      </c>
      <c r="AX1784" s="13" t="s">
        <v>76</v>
      </c>
      <c r="AY1784" s="265" t="s">
        <v>251</v>
      </c>
    </row>
    <row r="1785" s="14" customFormat="1">
      <c r="A1785" s="14"/>
      <c r="B1785" s="266"/>
      <c r="C1785" s="267"/>
      <c r="D1785" s="257" t="s">
        <v>260</v>
      </c>
      <c r="E1785" s="268" t="s">
        <v>1</v>
      </c>
      <c r="F1785" s="269" t="s">
        <v>2175</v>
      </c>
      <c r="G1785" s="267"/>
      <c r="H1785" s="270">
        <v>13</v>
      </c>
      <c r="I1785" s="271"/>
      <c r="J1785" s="267"/>
      <c r="K1785" s="267"/>
      <c r="L1785" s="272"/>
      <c r="M1785" s="273"/>
      <c r="N1785" s="274"/>
      <c r="O1785" s="274"/>
      <c r="P1785" s="274"/>
      <c r="Q1785" s="274"/>
      <c r="R1785" s="274"/>
      <c r="S1785" s="274"/>
      <c r="T1785" s="275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76" t="s">
        <v>260</v>
      </c>
      <c r="AU1785" s="276" t="s">
        <v>86</v>
      </c>
      <c r="AV1785" s="14" t="s">
        <v>86</v>
      </c>
      <c r="AW1785" s="14" t="s">
        <v>31</v>
      </c>
      <c r="AX1785" s="14" t="s">
        <v>76</v>
      </c>
      <c r="AY1785" s="276" t="s">
        <v>251</v>
      </c>
    </row>
    <row r="1786" s="13" customFormat="1">
      <c r="A1786" s="13"/>
      <c r="B1786" s="255"/>
      <c r="C1786" s="256"/>
      <c r="D1786" s="257" t="s">
        <v>260</v>
      </c>
      <c r="E1786" s="258" t="s">
        <v>1</v>
      </c>
      <c r="F1786" s="259" t="s">
        <v>2219</v>
      </c>
      <c r="G1786" s="256"/>
      <c r="H1786" s="258" t="s">
        <v>1</v>
      </c>
      <c r="I1786" s="260"/>
      <c r="J1786" s="256"/>
      <c r="K1786" s="256"/>
      <c r="L1786" s="261"/>
      <c r="M1786" s="262"/>
      <c r="N1786" s="263"/>
      <c r="O1786" s="263"/>
      <c r="P1786" s="263"/>
      <c r="Q1786" s="263"/>
      <c r="R1786" s="263"/>
      <c r="S1786" s="263"/>
      <c r="T1786" s="264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65" t="s">
        <v>260</v>
      </c>
      <c r="AU1786" s="265" t="s">
        <v>86</v>
      </c>
      <c r="AV1786" s="13" t="s">
        <v>84</v>
      </c>
      <c r="AW1786" s="13" t="s">
        <v>31</v>
      </c>
      <c r="AX1786" s="13" t="s">
        <v>76</v>
      </c>
      <c r="AY1786" s="265" t="s">
        <v>251</v>
      </c>
    </row>
    <row r="1787" s="14" customFormat="1">
      <c r="A1787" s="14"/>
      <c r="B1787" s="266"/>
      <c r="C1787" s="267"/>
      <c r="D1787" s="257" t="s">
        <v>260</v>
      </c>
      <c r="E1787" s="268" t="s">
        <v>1</v>
      </c>
      <c r="F1787" s="269" t="s">
        <v>2220</v>
      </c>
      <c r="G1787" s="267"/>
      <c r="H1787" s="270">
        <v>8.6099999999999994</v>
      </c>
      <c r="I1787" s="271"/>
      <c r="J1787" s="267"/>
      <c r="K1787" s="267"/>
      <c r="L1787" s="272"/>
      <c r="M1787" s="273"/>
      <c r="N1787" s="274"/>
      <c r="O1787" s="274"/>
      <c r="P1787" s="274"/>
      <c r="Q1787" s="274"/>
      <c r="R1787" s="274"/>
      <c r="S1787" s="274"/>
      <c r="T1787" s="275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76" t="s">
        <v>260</v>
      </c>
      <c r="AU1787" s="276" t="s">
        <v>86</v>
      </c>
      <c r="AV1787" s="14" t="s">
        <v>86</v>
      </c>
      <c r="AW1787" s="14" t="s">
        <v>31</v>
      </c>
      <c r="AX1787" s="14" t="s">
        <v>76</v>
      </c>
      <c r="AY1787" s="276" t="s">
        <v>251</v>
      </c>
    </row>
    <row r="1788" s="13" customFormat="1">
      <c r="A1788" s="13"/>
      <c r="B1788" s="255"/>
      <c r="C1788" s="256"/>
      <c r="D1788" s="257" t="s">
        <v>260</v>
      </c>
      <c r="E1788" s="258" t="s">
        <v>1</v>
      </c>
      <c r="F1788" s="259" t="s">
        <v>2221</v>
      </c>
      <c r="G1788" s="256"/>
      <c r="H1788" s="258" t="s">
        <v>1</v>
      </c>
      <c r="I1788" s="260"/>
      <c r="J1788" s="256"/>
      <c r="K1788" s="256"/>
      <c r="L1788" s="261"/>
      <c r="M1788" s="262"/>
      <c r="N1788" s="263"/>
      <c r="O1788" s="263"/>
      <c r="P1788" s="263"/>
      <c r="Q1788" s="263"/>
      <c r="R1788" s="263"/>
      <c r="S1788" s="263"/>
      <c r="T1788" s="264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65" t="s">
        <v>260</v>
      </c>
      <c r="AU1788" s="265" t="s">
        <v>86</v>
      </c>
      <c r="AV1788" s="13" t="s">
        <v>84</v>
      </c>
      <c r="AW1788" s="13" t="s">
        <v>31</v>
      </c>
      <c r="AX1788" s="13" t="s">
        <v>76</v>
      </c>
      <c r="AY1788" s="265" t="s">
        <v>251</v>
      </c>
    </row>
    <row r="1789" s="14" customFormat="1">
      <c r="A1789" s="14"/>
      <c r="B1789" s="266"/>
      <c r="C1789" s="267"/>
      <c r="D1789" s="257" t="s">
        <v>260</v>
      </c>
      <c r="E1789" s="268" t="s">
        <v>1</v>
      </c>
      <c r="F1789" s="269" t="s">
        <v>2222</v>
      </c>
      <c r="G1789" s="267"/>
      <c r="H1789" s="270">
        <v>9.8399999999999999</v>
      </c>
      <c r="I1789" s="271"/>
      <c r="J1789" s="267"/>
      <c r="K1789" s="267"/>
      <c r="L1789" s="272"/>
      <c r="M1789" s="273"/>
      <c r="N1789" s="274"/>
      <c r="O1789" s="274"/>
      <c r="P1789" s="274"/>
      <c r="Q1789" s="274"/>
      <c r="R1789" s="274"/>
      <c r="S1789" s="274"/>
      <c r="T1789" s="275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76" t="s">
        <v>260</v>
      </c>
      <c r="AU1789" s="276" t="s">
        <v>86</v>
      </c>
      <c r="AV1789" s="14" t="s">
        <v>86</v>
      </c>
      <c r="AW1789" s="14" t="s">
        <v>31</v>
      </c>
      <c r="AX1789" s="14" t="s">
        <v>76</v>
      </c>
      <c r="AY1789" s="276" t="s">
        <v>251</v>
      </c>
    </row>
    <row r="1790" s="14" customFormat="1">
      <c r="A1790" s="14"/>
      <c r="B1790" s="266"/>
      <c r="C1790" s="267"/>
      <c r="D1790" s="257" t="s">
        <v>260</v>
      </c>
      <c r="E1790" s="268" t="s">
        <v>1</v>
      </c>
      <c r="F1790" s="269" t="s">
        <v>2223</v>
      </c>
      <c r="G1790" s="267"/>
      <c r="H1790" s="270">
        <v>11.029999999999999</v>
      </c>
      <c r="I1790" s="271"/>
      <c r="J1790" s="267"/>
      <c r="K1790" s="267"/>
      <c r="L1790" s="272"/>
      <c r="M1790" s="273"/>
      <c r="N1790" s="274"/>
      <c r="O1790" s="274"/>
      <c r="P1790" s="274"/>
      <c r="Q1790" s="274"/>
      <c r="R1790" s="274"/>
      <c r="S1790" s="274"/>
      <c r="T1790" s="275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76" t="s">
        <v>260</v>
      </c>
      <c r="AU1790" s="276" t="s">
        <v>86</v>
      </c>
      <c r="AV1790" s="14" t="s">
        <v>86</v>
      </c>
      <c r="AW1790" s="14" t="s">
        <v>31</v>
      </c>
      <c r="AX1790" s="14" t="s">
        <v>76</v>
      </c>
      <c r="AY1790" s="276" t="s">
        <v>251</v>
      </c>
    </row>
    <row r="1791" s="14" customFormat="1">
      <c r="A1791" s="14"/>
      <c r="B1791" s="266"/>
      <c r="C1791" s="267"/>
      <c r="D1791" s="257" t="s">
        <v>260</v>
      </c>
      <c r="E1791" s="268" t="s">
        <v>1</v>
      </c>
      <c r="F1791" s="269" t="s">
        <v>2224</v>
      </c>
      <c r="G1791" s="267"/>
      <c r="H1791" s="270">
        <v>17.75</v>
      </c>
      <c r="I1791" s="271"/>
      <c r="J1791" s="267"/>
      <c r="K1791" s="267"/>
      <c r="L1791" s="272"/>
      <c r="M1791" s="273"/>
      <c r="N1791" s="274"/>
      <c r="O1791" s="274"/>
      <c r="P1791" s="274"/>
      <c r="Q1791" s="274"/>
      <c r="R1791" s="274"/>
      <c r="S1791" s="274"/>
      <c r="T1791" s="275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76" t="s">
        <v>260</v>
      </c>
      <c r="AU1791" s="276" t="s">
        <v>86</v>
      </c>
      <c r="AV1791" s="14" t="s">
        <v>86</v>
      </c>
      <c r="AW1791" s="14" t="s">
        <v>31</v>
      </c>
      <c r="AX1791" s="14" t="s">
        <v>76</v>
      </c>
      <c r="AY1791" s="276" t="s">
        <v>251</v>
      </c>
    </row>
    <row r="1792" s="14" customFormat="1">
      <c r="A1792" s="14"/>
      <c r="B1792" s="266"/>
      <c r="C1792" s="267"/>
      <c r="D1792" s="257" t="s">
        <v>260</v>
      </c>
      <c r="E1792" s="268" t="s">
        <v>1</v>
      </c>
      <c r="F1792" s="269" t="s">
        <v>2225</v>
      </c>
      <c r="G1792" s="267"/>
      <c r="H1792" s="270">
        <v>1</v>
      </c>
      <c r="I1792" s="271"/>
      <c r="J1792" s="267"/>
      <c r="K1792" s="267"/>
      <c r="L1792" s="272"/>
      <c r="M1792" s="273"/>
      <c r="N1792" s="274"/>
      <c r="O1792" s="274"/>
      <c r="P1792" s="274"/>
      <c r="Q1792" s="274"/>
      <c r="R1792" s="274"/>
      <c r="S1792" s="274"/>
      <c r="T1792" s="275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76" t="s">
        <v>260</v>
      </c>
      <c r="AU1792" s="276" t="s">
        <v>86</v>
      </c>
      <c r="AV1792" s="14" t="s">
        <v>86</v>
      </c>
      <c r="AW1792" s="14" t="s">
        <v>31</v>
      </c>
      <c r="AX1792" s="14" t="s">
        <v>76</v>
      </c>
      <c r="AY1792" s="276" t="s">
        <v>251</v>
      </c>
    </row>
    <row r="1793" s="14" customFormat="1">
      <c r="A1793" s="14"/>
      <c r="B1793" s="266"/>
      <c r="C1793" s="267"/>
      <c r="D1793" s="257" t="s">
        <v>260</v>
      </c>
      <c r="E1793" s="268" t="s">
        <v>1</v>
      </c>
      <c r="F1793" s="269" t="s">
        <v>2226</v>
      </c>
      <c r="G1793" s="267"/>
      <c r="H1793" s="270">
        <v>8.9299999999999997</v>
      </c>
      <c r="I1793" s="271"/>
      <c r="J1793" s="267"/>
      <c r="K1793" s="267"/>
      <c r="L1793" s="272"/>
      <c r="M1793" s="273"/>
      <c r="N1793" s="274"/>
      <c r="O1793" s="274"/>
      <c r="P1793" s="274"/>
      <c r="Q1793" s="274"/>
      <c r="R1793" s="274"/>
      <c r="S1793" s="274"/>
      <c r="T1793" s="275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76" t="s">
        <v>260</v>
      </c>
      <c r="AU1793" s="276" t="s">
        <v>86</v>
      </c>
      <c r="AV1793" s="14" t="s">
        <v>86</v>
      </c>
      <c r="AW1793" s="14" t="s">
        <v>31</v>
      </c>
      <c r="AX1793" s="14" t="s">
        <v>76</v>
      </c>
      <c r="AY1793" s="276" t="s">
        <v>251</v>
      </c>
    </row>
    <row r="1794" s="14" customFormat="1">
      <c r="A1794" s="14"/>
      <c r="B1794" s="266"/>
      <c r="C1794" s="267"/>
      <c r="D1794" s="257" t="s">
        <v>260</v>
      </c>
      <c r="E1794" s="268" t="s">
        <v>1</v>
      </c>
      <c r="F1794" s="269" t="s">
        <v>2227</v>
      </c>
      <c r="G1794" s="267"/>
      <c r="H1794" s="270">
        <v>1.28</v>
      </c>
      <c r="I1794" s="271"/>
      <c r="J1794" s="267"/>
      <c r="K1794" s="267"/>
      <c r="L1794" s="272"/>
      <c r="M1794" s="273"/>
      <c r="N1794" s="274"/>
      <c r="O1794" s="274"/>
      <c r="P1794" s="274"/>
      <c r="Q1794" s="274"/>
      <c r="R1794" s="274"/>
      <c r="S1794" s="274"/>
      <c r="T1794" s="275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76" t="s">
        <v>260</v>
      </c>
      <c r="AU1794" s="276" t="s">
        <v>86</v>
      </c>
      <c r="AV1794" s="14" t="s">
        <v>86</v>
      </c>
      <c r="AW1794" s="14" t="s">
        <v>31</v>
      </c>
      <c r="AX1794" s="14" t="s">
        <v>76</v>
      </c>
      <c r="AY1794" s="276" t="s">
        <v>251</v>
      </c>
    </row>
    <row r="1795" s="13" customFormat="1">
      <c r="A1795" s="13"/>
      <c r="B1795" s="255"/>
      <c r="C1795" s="256"/>
      <c r="D1795" s="257" t="s">
        <v>260</v>
      </c>
      <c r="E1795" s="258" t="s">
        <v>1</v>
      </c>
      <c r="F1795" s="259" t="s">
        <v>727</v>
      </c>
      <c r="G1795" s="256"/>
      <c r="H1795" s="258" t="s">
        <v>1</v>
      </c>
      <c r="I1795" s="260"/>
      <c r="J1795" s="256"/>
      <c r="K1795" s="256"/>
      <c r="L1795" s="261"/>
      <c r="M1795" s="262"/>
      <c r="N1795" s="263"/>
      <c r="O1795" s="263"/>
      <c r="P1795" s="263"/>
      <c r="Q1795" s="263"/>
      <c r="R1795" s="263"/>
      <c r="S1795" s="263"/>
      <c r="T1795" s="264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65" t="s">
        <v>260</v>
      </c>
      <c r="AU1795" s="265" t="s">
        <v>86</v>
      </c>
      <c r="AV1795" s="13" t="s">
        <v>84</v>
      </c>
      <c r="AW1795" s="13" t="s">
        <v>31</v>
      </c>
      <c r="AX1795" s="13" t="s">
        <v>76</v>
      </c>
      <c r="AY1795" s="265" t="s">
        <v>251</v>
      </c>
    </row>
    <row r="1796" s="14" customFormat="1">
      <c r="A1796" s="14"/>
      <c r="B1796" s="266"/>
      <c r="C1796" s="267"/>
      <c r="D1796" s="257" t="s">
        <v>260</v>
      </c>
      <c r="E1796" s="268" t="s">
        <v>1</v>
      </c>
      <c r="F1796" s="269" t="s">
        <v>2228</v>
      </c>
      <c r="G1796" s="267"/>
      <c r="H1796" s="270">
        <v>7.6299999999999999</v>
      </c>
      <c r="I1796" s="271"/>
      <c r="J1796" s="267"/>
      <c r="K1796" s="267"/>
      <c r="L1796" s="272"/>
      <c r="M1796" s="273"/>
      <c r="N1796" s="274"/>
      <c r="O1796" s="274"/>
      <c r="P1796" s="274"/>
      <c r="Q1796" s="274"/>
      <c r="R1796" s="274"/>
      <c r="S1796" s="274"/>
      <c r="T1796" s="275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T1796" s="276" t="s">
        <v>260</v>
      </c>
      <c r="AU1796" s="276" t="s">
        <v>86</v>
      </c>
      <c r="AV1796" s="14" t="s">
        <v>86</v>
      </c>
      <c r="AW1796" s="14" t="s">
        <v>31</v>
      </c>
      <c r="AX1796" s="14" t="s">
        <v>76</v>
      </c>
      <c r="AY1796" s="276" t="s">
        <v>251</v>
      </c>
    </row>
    <row r="1797" s="13" customFormat="1">
      <c r="A1797" s="13"/>
      <c r="B1797" s="255"/>
      <c r="C1797" s="256"/>
      <c r="D1797" s="257" t="s">
        <v>260</v>
      </c>
      <c r="E1797" s="258" t="s">
        <v>1</v>
      </c>
      <c r="F1797" s="259" t="s">
        <v>737</v>
      </c>
      <c r="G1797" s="256"/>
      <c r="H1797" s="258" t="s">
        <v>1</v>
      </c>
      <c r="I1797" s="260"/>
      <c r="J1797" s="256"/>
      <c r="K1797" s="256"/>
      <c r="L1797" s="261"/>
      <c r="M1797" s="262"/>
      <c r="N1797" s="263"/>
      <c r="O1797" s="263"/>
      <c r="P1797" s="263"/>
      <c r="Q1797" s="263"/>
      <c r="R1797" s="263"/>
      <c r="S1797" s="263"/>
      <c r="T1797" s="264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65" t="s">
        <v>260</v>
      </c>
      <c r="AU1797" s="265" t="s">
        <v>86</v>
      </c>
      <c r="AV1797" s="13" t="s">
        <v>84</v>
      </c>
      <c r="AW1797" s="13" t="s">
        <v>31</v>
      </c>
      <c r="AX1797" s="13" t="s">
        <v>76</v>
      </c>
      <c r="AY1797" s="265" t="s">
        <v>251</v>
      </c>
    </row>
    <row r="1798" s="14" customFormat="1">
      <c r="A1798" s="14"/>
      <c r="B1798" s="266"/>
      <c r="C1798" s="267"/>
      <c r="D1798" s="257" t="s">
        <v>260</v>
      </c>
      <c r="E1798" s="268" t="s">
        <v>1</v>
      </c>
      <c r="F1798" s="269" t="s">
        <v>2229</v>
      </c>
      <c r="G1798" s="267"/>
      <c r="H1798" s="270">
        <v>3.75</v>
      </c>
      <c r="I1798" s="271"/>
      <c r="J1798" s="267"/>
      <c r="K1798" s="267"/>
      <c r="L1798" s="272"/>
      <c r="M1798" s="273"/>
      <c r="N1798" s="274"/>
      <c r="O1798" s="274"/>
      <c r="P1798" s="274"/>
      <c r="Q1798" s="274"/>
      <c r="R1798" s="274"/>
      <c r="S1798" s="274"/>
      <c r="T1798" s="275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76" t="s">
        <v>260</v>
      </c>
      <c r="AU1798" s="276" t="s">
        <v>86</v>
      </c>
      <c r="AV1798" s="14" t="s">
        <v>86</v>
      </c>
      <c r="AW1798" s="14" t="s">
        <v>31</v>
      </c>
      <c r="AX1798" s="14" t="s">
        <v>76</v>
      </c>
      <c r="AY1798" s="276" t="s">
        <v>251</v>
      </c>
    </row>
    <row r="1799" s="14" customFormat="1">
      <c r="A1799" s="14"/>
      <c r="B1799" s="266"/>
      <c r="C1799" s="267"/>
      <c r="D1799" s="257" t="s">
        <v>260</v>
      </c>
      <c r="E1799" s="268" t="s">
        <v>1</v>
      </c>
      <c r="F1799" s="269" t="s">
        <v>2230</v>
      </c>
      <c r="G1799" s="267"/>
      <c r="H1799" s="270">
        <v>8.75</v>
      </c>
      <c r="I1799" s="271"/>
      <c r="J1799" s="267"/>
      <c r="K1799" s="267"/>
      <c r="L1799" s="272"/>
      <c r="M1799" s="273"/>
      <c r="N1799" s="274"/>
      <c r="O1799" s="274"/>
      <c r="P1799" s="274"/>
      <c r="Q1799" s="274"/>
      <c r="R1799" s="274"/>
      <c r="S1799" s="274"/>
      <c r="T1799" s="275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76" t="s">
        <v>260</v>
      </c>
      <c r="AU1799" s="276" t="s">
        <v>86</v>
      </c>
      <c r="AV1799" s="14" t="s">
        <v>86</v>
      </c>
      <c r="AW1799" s="14" t="s">
        <v>31</v>
      </c>
      <c r="AX1799" s="14" t="s">
        <v>76</v>
      </c>
      <c r="AY1799" s="276" t="s">
        <v>251</v>
      </c>
    </row>
    <row r="1800" s="14" customFormat="1">
      <c r="A1800" s="14"/>
      <c r="B1800" s="266"/>
      <c r="C1800" s="267"/>
      <c r="D1800" s="257" t="s">
        <v>260</v>
      </c>
      <c r="E1800" s="268" t="s">
        <v>1</v>
      </c>
      <c r="F1800" s="269" t="s">
        <v>2231</v>
      </c>
      <c r="G1800" s="267"/>
      <c r="H1800" s="270">
        <v>3.8300000000000001</v>
      </c>
      <c r="I1800" s="271"/>
      <c r="J1800" s="267"/>
      <c r="K1800" s="267"/>
      <c r="L1800" s="272"/>
      <c r="M1800" s="273"/>
      <c r="N1800" s="274"/>
      <c r="O1800" s="274"/>
      <c r="P1800" s="274"/>
      <c r="Q1800" s="274"/>
      <c r="R1800" s="274"/>
      <c r="S1800" s="274"/>
      <c r="T1800" s="275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T1800" s="276" t="s">
        <v>260</v>
      </c>
      <c r="AU1800" s="276" t="s">
        <v>86</v>
      </c>
      <c r="AV1800" s="14" t="s">
        <v>86</v>
      </c>
      <c r="AW1800" s="14" t="s">
        <v>31</v>
      </c>
      <c r="AX1800" s="14" t="s">
        <v>76</v>
      </c>
      <c r="AY1800" s="276" t="s">
        <v>251</v>
      </c>
    </row>
    <row r="1801" s="13" customFormat="1">
      <c r="A1801" s="13"/>
      <c r="B1801" s="255"/>
      <c r="C1801" s="256"/>
      <c r="D1801" s="257" t="s">
        <v>260</v>
      </c>
      <c r="E1801" s="258" t="s">
        <v>1</v>
      </c>
      <c r="F1801" s="259" t="s">
        <v>727</v>
      </c>
      <c r="G1801" s="256"/>
      <c r="H1801" s="258" t="s">
        <v>1</v>
      </c>
      <c r="I1801" s="260"/>
      <c r="J1801" s="256"/>
      <c r="K1801" s="256"/>
      <c r="L1801" s="261"/>
      <c r="M1801" s="262"/>
      <c r="N1801" s="263"/>
      <c r="O1801" s="263"/>
      <c r="P1801" s="263"/>
      <c r="Q1801" s="263"/>
      <c r="R1801" s="263"/>
      <c r="S1801" s="263"/>
      <c r="T1801" s="264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T1801" s="265" t="s">
        <v>260</v>
      </c>
      <c r="AU1801" s="265" t="s">
        <v>86</v>
      </c>
      <c r="AV1801" s="13" t="s">
        <v>84</v>
      </c>
      <c r="AW1801" s="13" t="s">
        <v>31</v>
      </c>
      <c r="AX1801" s="13" t="s">
        <v>76</v>
      </c>
      <c r="AY1801" s="265" t="s">
        <v>251</v>
      </c>
    </row>
    <row r="1802" s="14" customFormat="1">
      <c r="A1802" s="14"/>
      <c r="B1802" s="266"/>
      <c r="C1802" s="267"/>
      <c r="D1802" s="257" t="s">
        <v>260</v>
      </c>
      <c r="E1802" s="268" t="s">
        <v>1</v>
      </c>
      <c r="F1802" s="269" t="s">
        <v>2232</v>
      </c>
      <c r="G1802" s="267"/>
      <c r="H1802" s="270">
        <v>3.6699999999999999</v>
      </c>
      <c r="I1802" s="271"/>
      <c r="J1802" s="267"/>
      <c r="K1802" s="267"/>
      <c r="L1802" s="272"/>
      <c r="M1802" s="273"/>
      <c r="N1802" s="274"/>
      <c r="O1802" s="274"/>
      <c r="P1802" s="274"/>
      <c r="Q1802" s="274"/>
      <c r="R1802" s="274"/>
      <c r="S1802" s="274"/>
      <c r="T1802" s="275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T1802" s="276" t="s">
        <v>260</v>
      </c>
      <c r="AU1802" s="276" t="s">
        <v>86</v>
      </c>
      <c r="AV1802" s="14" t="s">
        <v>86</v>
      </c>
      <c r="AW1802" s="14" t="s">
        <v>31</v>
      </c>
      <c r="AX1802" s="14" t="s">
        <v>76</v>
      </c>
      <c r="AY1802" s="276" t="s">
        <v>251</v>
      </c>
    </row>
    <row r="1803" s="14" customFormat="1">
      <c r="A1803" s="14"/>
      <c r="B1803" s="266"/>
      <c r="C1803" s="267"/>
      <c r="D1803" s="257" t="s">
        <v>260</v>
      </c>
      <c r="E1803" s="268" t="s">
        <v>1</v>
      </c>
      <c r="F1803" s="269" t="s">
        <v>2233</v>
      </c>
      <c r="G1803" s="267"/>
      <c r="H1803" s="270">
        <v>1.4299999999999999</v>
      </c>
      <c r="I1803" s="271"/>
      <c r="J1803" s="267"/>
      <c r="K1803" s="267"/>
      <c r="L1803" s="272"/>
      <c r="M1803" s="273"/>
      <c r="N1803" s="274"/>
      <c r="O1803" s="274"/>
      <c r="P1803" s="274"/>
      <c r="Q1803" s="274"/>
      <c r="R1803" s="274"/>
      <c r="S1803" s="274"/>
      <c r="T1803" s="275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76" t="s">
        <v>260</v>
      </c>
      <c r="AU1803" s="276" t="s">
        <v>86</v>
      </c>
      <c r="AV1803" s="14" t="s">
        <v>86</v>
      </c>
      <c r="AW1803" s="14" t="s">
        <v>31</v>
      </c>
      <c r="AX1803" s="14" t="s">
        <v>76</v>
      </c>
      <c r="AY1803" s="276" t="s">
        <v>251</v>
      </c>
    </row>
    <row r="1804" s="14" customFormat="1">
      <c r="A1804" s="14"/>
      <c r="B1804" s="266"/>
      <c r="C1804" s="267"/>
      <c r="D1804" s="257" t="s">
        <v>260</v>
      </c>
      <c r="E1804" s="268" t="s">
        <v>1</v>
      </c>
      <c r="F1804" s="269" t="s">
        <v>2234</v>
      </c>
      <c r="G1804" s="267"/>
      <c r="H1804" s="270">
        <v>1.4299999999999999</v>
      </c>
      <c r="I1804" s="271"/>
      <c r="J1804" s="267"/>
      <c r="K1804" s="267"/>
      <c r="L1804" s="272"/>
      <c r="M1804" s="273"/>
      <c r="N1804" s="274"/>
      <c r="O1804" s="274"/>
      <c r="P1804" s="274"/>
      <c r="Q1804" s="274"/>
      <c r="R1804" s="274"/>
      <c r="S1804" s="274"/>
      <c r="T1804" s="275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76" t="s">
        <v>260</v>
      </c>
      <c r="AU1804" s="276" t="s">
        <v>86</v>
      </c>
      <c r="AV1804" s="14" t="s">
        <v>86</v>
      </c>
      <c r="AW1804" s="14" t="s">
        <v>31</v>
      </c>
      <c r="AX1804" s="14" t="s">
        <v>76</v>
      </c>
      <c r="AY1804" s="276" t="s">
        <v>251</v>
      </c>
    </row>
    <row r="1805" s="14" customFormat="1">
      <c r="A1805" s="14"/>
      <c r="B1805" s="266"/>
      <c r="C1805" s="267"/>
      <c r="D1805" s="257" t="s">
        <v>260</v>
      </c>
      <c r="E1805" s="268" t="s">
        <v>1</v>
      </c>
      <c r="F1805" s="269" t="s">
        <v>2235</v>
      </c>
      <c r="G1805" s="267"/>
      <c r="H1805" s="270">
        <v>1.4299999999999999</v>
      </c>
      <c r="I1805" s="271"/>
      <c r="J1805" s="267"/>
      <c r="K1805" s="267"/>
      <c r="L1805" s="272"/>
      <c r="M1805" s="273"/>
      <c r="N1805" s="274"/>
      <c r="O1805" s="274"/>
      <c r="P1805" s="274"/>
      <c r="Q1805" s="274"/>
      <c r="R1805" s="274"/>
      <c r="S1805" s="274"/>
      <c r="T1805" s="275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76" t="s">
        <v>260</v>
      </c>
      <c r="AU1805" s="276" t="s">
        <v>86</v>
      </c>
      <c r="AV1805" s="14" t="s">
        <v>86</v>
      </c>
      <c r="AW1805" s="14" t="s">
        <v>31</v>
      </c>
      <c r="AX1805" s="14" t="s">
        <v>76</v>
      </c>
      <c r="AY1805" s="276" t="s">
        <v>251</v>
      </c>
    </row>
    <row r="1806" s="2" customFormat="1" ht="14.4" customHeight="1">
      <c r="A1806" s="39"/>
      <c r="B1806" s="40"/>
      <c r="C1806" s="243" t="s">
        <v>2240</v>
      </c>
      <c r="D1806" s="243" t="s">
        <v>253</v>
      </c>
      <c r="E1806" s="244" t="s">
        <v>2241</v>
      </c>
      <c r="F1806" s="245" t="s">
        <v>2242</v>
      </c>
      <c r="G1806" s="246" t="s">
        <v>149</v>
      </c>
      <c r="H1806" s="247">
        <v>208.36000000000001</v>
      </c>
      <c r="I1806" s="248"/>
      <c r="J1806" s="247">
        <f>ROUND(I1806*H1806,2)</f>
        <v>0</v>
      </c>
      <c r="K1806" s="245" t="s">
        <v>257</v>
      </c>
      <c r="L1806" s="45"/>
      <c r="M1806" s="249" t="s">
        <v>1</v>
      </c>
      <c r="N1806" s="250" t="s">
        <v>41</v>
      </c>
      <c r="O1806" s="92"/>
      <c r="P1806" s="251">
        <f>O1806*H1806</f>
        <v>0</v>
      </c>
      <c r="Q1806" s="251">
        <v>0.00012</v>
      </c>
      <c r="R1806" s="251">
        <f>Q1806*H1806</f>
        <v>0.025003200000000003</v>
      </c>
      <c r="S1806" s="251">
        <v>0</v>
      </c>
      <c r="T1806" s="252">
        <f>S1806*H1806</f>
        <v>0</v>
      </c>
      <c r="U1806" s="39"/>
      <c r="V1806" s="39"/>
      <c r="W1806" s="39"/>
      <c r="X1806" s="39"/>
      <c r="Y1806" s="39"/>
      <c r="Z1806" s="39"/>
      <c r="AA1806" s="39"/>
      <c r="AB1806" s="39"/>
      <c r="AC1806" s="39"/>
      <c r="AD1806" s="39"/>
      <c r="AE1806" s="39"/>
      <c r="AR1806" s="253" t="s">
        <v>344</v>
      </c>
      <c r="AT1806" s="253" t="s">
        <v>253</v>
      </c>
      <c r="AU1806" s="253" t="s">
        <v>86</v>
      </c>
      <c r="AY1806" s="18" t="s">
        <v>251</v>
      </c>
      <c r="BE1806" s="254">
        <f>IF(N1806="základní",J1806,0)</f>
        <v>0</v>
      </c>
      <c r="BF1806" s="254">
        <f>IF(N1806="snížená",J1806,0)</f>
        <v>0</v>
      </c>
      <c r="BG1806" s="254">
        <f>IF(N1806="zákl. přenesená",J1806,0)</f>
        <v>0</v>
      </c>
      <c r="BH1806" s="254">
        <f>IF(N1806="sníž. přenesená",J1806,0)</f>
        <v>0</v>
      </c>
      <c r="BI1806" s="254">
        <f>IF(N1806="nulová",J1806,0)</f>
        <v>0</v>
      </c>
      <c r="BJ1806" s="18" t="s">
        <v>84</v>
      </c>
      <c r="BK1806" s="254">
        <f>ROUND(I1806*H1806,2)</f>
        <v>0</v>
      </c>
      <c r="BL1806" s="18" t="s">
        <v>344</v>
      </c>
      <c r="BM1806" s="253" t="s">
        <v>2243</v>
      </c>
    </row>
    <row r="1807" s="13" customFormat="1">
      <c r="A1807" s="13"/>
      <c r="B1807" s="255"/>
      <c r="C1807" s="256"/>
      <c r="D1807" s="257" t="s">
        <v>260</v>
      </c>
      <c r="E1807" s="258" t="s">
        <v>1</v>
      </c>
      <c r="F1807" s="259" t="s">
        <v>2213</v>
      </c>
      <c r="G1807" s="256"/>
      <c r="H1807" s="258" t="s">
        <v>1</v>
      </c>
      <c r="I1807" s="260"/>
      <c r="J1807" s="256"/>
      <c r="K1807" s="256"/>
      <c r="L1807" s="261"/>
      <c r="M1807" s="262"/>
      <c r="N1807" s="263"/>
      <c r="O1807" s="263"/>
      <c r="P1807" s="263"/>
      <c r="Q1807" s="263"/>
      <c r="R1807" s="263"/>
      <c r="S1807" s="263"/>
      <c r="T1807" s="264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T1807" s="265" t="s">
        <v>260</v>
      </c>
      <c r="AU1807" s="265" t="s">
        <v>86</v>
      </c>
      <c r="AV1807" s="13" t="s">
        <v>84</v>
      </c>
      <c r="AW1807" s="13" t="s">
        <v>31</v>
      </c>
      <c r="AX1807" s="13" t="s">
        <v>76</v>
      </c>
      <c r="AY1807" s="265" t="s">
        <v>251</v>
      </c>
    </row>
    <row r="1808" s="14" customFormat="1">
      <c r="A1808" s="14"/>
      <c r="B1808" s="266"/>
      <c r="C1808" s="267"/>
      <c r="D1808" s="257" t="s">
        <v>260</v>
      </c>
      <c r="E1808" s="268" t="s">
        <v>1</v>
      </c>
      <c r="F1808" s="269" t="s">
        <v>2177</v>
      </c>
      <c r="G1808" s="267"/>
      <c r="H1808" s="270">
        <v>102</v>
      </c>
      <c r="I1808" s="271"/>
      <c r="J1808" s="267"/>
      <c r="K1808" s="267"/>
      <c r="L1808" s="272"/>
      <c r="M1808" s="273"/>
      <c r="N1808" s="274"/>
      <c r="O1808" s="274"/>
      <c r="P1808" s="274"/>
      <c r="Q1808" s="274"/>
      <c r="R1808" s="274"/>
      <c r="S1808" s="274"/>
      <c r="T1808" s="275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76" t="s">
        <v>260</v>
      </c>
      <c r="AU1808" s="276" t="s">
        <v>86</v>
      </c>
      <c r="AV1808" s="14" t="s">
        <v>86</v>
      </c>
      <c r="AW1808" s="14" t="s">
        <v>31</v>
      </c>
      <c r="AX1808" s="14" t="s">
        <v>76</v>
      </c>
      <c r="AY1808" s="276" t="s">
        <v>251</v>
      </c>
    </row>
    <row r="1809" s="14" customFormat="1">
      <c r="A1809" s="14"/>
      <c r="B1809" s="266"/>
      <c r="C1809" s="267"/>
      <c r="D1809" s="257" t="s">
        <v>260</v>
      </c>
      <c r="E1809" s="268" t="s">
        <v>1</v>
      </c>
      <c r="F1809" s="269" t="s">
        <v>2214</v>
      </c>
      <c r="G1809" s="267"/>
      <c r="H1809" s="270">
        <v>3</v>
      </c>
      <c r="I1809" s="271"/>
      <c r="J1809" s="267"/>
      <c r="K1809" s="267"/>
      <c r="L1809" s="272"/>
      <c r="M1809" s="273"/>
      <c r="N1809" s="274"/>
      <c r="O1809" s="274"/>
      <c r="P1809" s="274"/>
      <c r="Q1809" s="274"/>
      <c r="R1809" s="274"/>
      <c r="S1809" s="274"/>
      <c r="T1809" s="275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T1809" s="276" t="s">
        <v>260</v>
      </c>
      <c r="AU1809" s="276" t="s">
        <v>86</v>
      </c>
      <c r="AV1809" s="14" t="s">
        <v>86</v>
      </c>
      <c r="AW1809" s="14" t="s">
        <v>31</v>
      </c>
      <c r="AX1809" s="14" t="s">
        <v>76</v>
      </c>
      <c r="AY1809" s="276" t="s">
        <v>251</v>
      </c>
    </row>
    <row r="1810" s="13" customFormat="1">
      <c r="A1810" s="13"/>
      <c r="B1810" s="255"/>
      <c r="C1810" s="256"/>
      <c r="D1810" s="257" t="s">
        <v>260</v>
      </c>
      <c r="E1810" s="258" t="s">
        <v>1</v>
      </c>
      <c r="F1810" s="259" t="s">
        <v>2174</v>
      </c>
      <c r="G1810" s="256"/>
      <c r="H1810" s="258" t="s">
        <v>1</v>
      </c>
      <c r="I1810" s="260"/>
      <c r="J1810" s="256"/>
      <c r="K1810" s="256"/>
      <c r="L1810" s="261"/>
      <c r="M1810" s="262"/>
      <c r="N1810" s="263"/>
      <c r="O1810" s="263"/>
      <c r="P1810" s="263"/>
      <c r="Q1810" s="263"/>
      <c r="R1810" s="263"/>
      <c r="S1810" s="263"/>
      <c r="T1810" s="264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65" t="s">
        <v>260</v>
      </c>
      <c r="AU1810" s="265" t="s">
        <v>86</v>
      </c>
      <c r="AV1810" s="13" t="s">
        <v>84</v>
      </c>
      <c r="AW1810" s="13" t="s">
        <v>31</v>
      </c>
      <c r="AX1810" s="13" t="s">
        <v>76</v>
      </c>
      <c r="AY1810" s="265" t="s">
        <v>251</v>
      </c>
    </row>
    <row r="1811" s="14" customFormat="1">
      <c r="A1811" s="14"/>
      <c r="B1811" s="266"/>
      <c r="C1811" s="267"/>
      <c r="D1811" s="257" t="s">
        <v>260</v>
      </c>
      <c r="E1811" s="268" t="s">
        <v>1</v>
      </c>
      <c r="F1811" s="269" t="s">
        <v>2175</v>
      </c>
      <c r="G1811" s="267"/>
      <c r="H1811" s="270">
        <v>13</v>
      </c>
      <c r="I1811" s="271"/>
      <c r="J1811" s="267"/>
      <c r="K1811" s="267"/>
      <c r="L1811" s="272"/>
      <c r="M1811" s="273"/>
      <c r="N1811" s="274"/>
      <c r="O1811" s="274"/>
      <c r="P1811" s="274"/>
      <c r="Q1811" s="274"/>
      <c r="R1811" s="274"/>
      <c r="S1811" s="274"/>
      <c r="T1811" s="275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T1811" s="276" t="s">
        <v>260</v>
      </c>
      <c r="AU1811" s="276" t="s">
        <v>86</v>
      </c>
      <c r="AV1811" s="14" t="s">
        <v>86</v>
      </c>
      <c r="AW1811" s="14" t="s">
        <v>31</v>
      </c>
      <c r="AX1811" s="14" t="s">
        <v>76</v>
      </c>
      <c r="AY1811" s="276" t="s">
        <v>251</v>
      </c>
    </row>
    <row r="1812" s="13" customFormat="1">
      <c r="A1812" s="13"/>
      <c r="B1812" s="255"/>
      <c r="C1812" s="256"/>
      <c r="D1812" s="257" t="s">
        <v>260</v>
      </c>
      <c r="E1812" s="258" t="s">
        <v>1</v>
      </c>
      <c r="F1812" s="259" t="s">
        <v>2219</v>
      </c>
      <c r="G1812" s="256"/>
      <c r="H1812" s="258" t="s">
        <v>1</v>
      </c>
      <c r="I1812" s="260"/>
      <c r="J1812" s="256"/>
      <c r="K1812" s="256"/>
      <c r="L1812" s="261"/>
      <c r="M1812" s="262"/>
      <c r="N1812" s="263"/>
      <c r="O1812" s="263"/>
      <c r="P1812" s="263"/>
      <c r="Q1812" s="263"/>
      <c r="R1812" s="263"/>
      <c r="S1812" s="263"/>
      <c r="T1812" s="264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65" t="s">
        <v>260</v>
      </c>
      <c r="AU1812" s="265" t="s">
        <v>86</v>
      </c>
      <c r="AV1812" s="13" t="s">
        <v>84</v>
      </c>
      <c r="AW1812" s="13" t="s">
        <v>31</v>
      </c>
      <c r="AX1812" s="13" t="s">
        <v>76</v>
      </c>
      <c r="AY1812" s="265" t="s">
        <v>251</v>
      </c>
    </row>
    <row r="1813" s="14" customFormat="1">
      <c r="A1813" s="14"/>
      <c r="B1813" s="266"/>
      <c r="C1813" s="267"/>
      <c r="D1813" s="257" t="s">
        <v>260</v>
      </c>
      <c r="E1813" s="268" t="s">
        <v>1</v>
      </c>
      <c r="F1813" s="269" t="s">
        <v>2220</v>
      </c>
      <c r="G1813" s="267"/>
      <c r="H1813" s="270">
        <v>8.6099999999999994</v>
      </c>
      <c r="I1813" s="271"/>
      <c r="J1813" s="267"/>
      <c r="K1813" s="267"/>
      <c r="L1813" s="272"/>
      <c r="M1813" s="273"/>
      <c r="N1813" s="274"/>
      <c r="O1813" s="274"/>
      <c r="P1813" s="274"/>
      <c r="Q1813" s="274"/>
      <c r="R1813" s="274"/>
      <c r="S1813" s="274"/>
      <c r="T1813" s="275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76" t="s">
        <v>260</v>
      </c>
      <c r="AU1813" s="276" t="s">
        <v>86</v>
      </c>
      <c r="AV1813" s="14" t="s">
        <v>86</v>
      </c>
      <c r="AW1813" s="14" t="s">
        <v>31</v>
      </c>
      <c r="AX1813" s="14" t="s">
        <v>76</v>
      </c>
      <c r="AY1813" s="276" t="s">
        <v>251</v>
      </c>
    </row>
    <row r="1814" s="13" customFormat="1">
      <c r="A1814" s="13"/>
      <c r="B1814" s="255"/>
      <c r="C1814" s="256"/>
      <c r="D1814" s="257" t="s">
        <v>260</v>
      </c>
      <c r="E1814" s="258" t="s">
        <v>1</v>
      </c>
      <c r="F1814" s="259" t="s">
        <v>2221</v>
      </c>
      <c r="G1814" s="256"/>
      <c r="H1814" s="258" t="s">
        <v>1</v>
      </c>
      <c r="I1814" s="260"/>
      <c r="J1814" s="256"/>
      <c r="K1814" s="256"/>
      <c r="L1814" s="261"/>
      <c r="M1814" s="262"/>
      <c r="N1814" s="263"/>
      <c r="O1814" s="263"/>
      <c r="P1814" s="263"/>
      <c r="Q1814" s="263"/>
      <c r="R1814" s="263"/>
      <c r="S1814" s="263"/>
      <c r="T1814" s="264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65" t="s">
        <v>260</v>
      </c>
      <c r="AU1814" s="265" t="s">
        <v>86</v>
      </c>
      <c r="AV1814" s="13" t="s">
        <v>84</v>
      </c>
      <c r="AW1814" s="13" t="s">
        <v>31</v>
      </c>
      <c r="AX1814" s="13" t="s">
        <v>76</v>
      </c>
      <c r="AY1814" s="265" t="s">
        <v>251</v>
      </c>
    </row>
    <row r="1815" s="14" customFormat="1">
      <c r="A1815" s="14"/>
      <c r="B1815" s="266"/>
      <c r="C1815" s="267"/>
      <c r="D1815" s="257" t="s">
        <v>260</v>
      </c>
      <c r="E1815" s="268" t="s">
        <v>1</v>
      </c>
      <c r="F1815" s="269" t="s">
        <v>2222</v>
      </c>
      <c r="G1815" s="267"/>
      <c r="H1815" s="270">
        <v>9.8399999999999999</v>
      </c>
      <c r="I1815" s="271"/>
      <c r="J1815" s="267"/>
      <c r="K1815" s="267"/>
      <c r="L1815" s="272"/>
      <c r="M1815" s="273"/>
      <c r="N1815" s="274"/>
      <c r="O1815" s="274"/>
      <c r="P1815" s="274"/>
      <c r="Q1815" s="274"/>
      <c r="R1815" s="274"/>
      <c r="S1815" s="274"/>
      <c r="T1815" s="275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T1815" s="276" t="s">
        <v>260</v>
      </c>
      <c r="AU1815" s="276" t="s">
        <v>86</v>
      </c>
      <c r="AV1815" s="14" t="s">
        <v>86</v>
      </c>
      <c r="AW1815" s="14" t="s">
        <v>31</v>
      </c>
      <c r="AX1815" s="14" t="s">
        <v>76</v>
      </c>
      <c r="AY1815" s="276" t="s">
        <v>251</v>
      </c>
    </row>
    <row r="1816" s="14" customFormat="1">
      <c r="A1816" s="14"/>
      <c r="B1816" s="266"/>
      <c r="C1816" s="267"/>
      <c r="D1816" s="257" t="s">
        <v>260</v>
      </c>
      <c r="E1816" s="268" t="s">
        <v>1</v>
      </c>
      <c r="F1816" s="269" t="s">
        <v>2223</v>
      </c>
      <c r="G1816" s="267"/>
      <c r="H1816" s="270">
        <v>11.029999999999999</v>
      </c>
      <c r="I1816" s="271"/>
      <c r="J1816" s="267"/>
      <c r="K1816" s="267"/>
      <c r="L1816" s="272"/>
      <c r="M1816" s="273"/>
      <c r="N1816" s="274"/>
      <c r="O1816" s="274"/>
      <c r="P1816" s="274"/>
      <c r="Q1816" s="274"/>
      <c r="R1816" s="274"/>
      <c r="S1816" s="274"/>
      <c r="T1816" s="275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T1816" s="276" t="s">
        <v>260</v>
      </c>
      <c r="AU1816" s="276" t="s">
        <v>86</v>
      </c>
      <c r="AV1816" s="14" t="s">
        <v>86</v>
      </c>
      <c r="AW1816" s="14" t="s">
        <v>31</v>
      </c>
      <c r="AX1816" s="14" t="s">
        <v>76</v>
      </c>
      <c r="AY1816" s="276" t="s">
        <v>251</v>
      </c>
    </row>
    <row r="1817" s="14" customFormat="1">
      <c r="A1817" s="14"/>
      <c r="B1817" s="266"/>
      <c r="C1817" s="267"/>
      <c r="D1817" s="257" t="s">
        <v>260</v>
      </c>
      <c r="E1817" s="268" t="s">
        <v>1</v>
      </c>
      <c r="F1817" s="269" t="s">
        <v>2224</v>
      </c>
      <c r="G1817" s="267"/>
      <c r="H1817" s="270">
        <v>17.75</v>
      </c>
      <c r="I1817" s="271"/>
      <c r="J1817" s="267"/>
      <c r="K1817" s="267"/>
      <c r="L1817" s="272"/>
      <c r="M1817" s="273"/>
      <c r="N1817" s="274"/>
      <c r="O1817" s="274"/>
      <c r="P1817" s="274"/>
      <c r="Q1817" s="274"/>
      <c r="R1817" s="274"/>
      <c r="S1817" s="274"/>
      <c r="T1817" s="275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T1817" s="276" t="s">
        <v>260</v>
      </c>
      <c r="AU1817" s="276" t="s">
        <v>86</v>
      </c>
      <c r="AV1817" s="14" t="s">
        <v>86</v>
      </c>
      <c r="AW1817" s="14" t="s">
        <v>31</v>
      </c>
      <c r="AX1817" s="14" t="s">
        <v>76</v>
      </c>
      <c r="AY1817" s="276" t="s">
        <v>251</v>
      </c>
    </row>
    <row r="1818" s="14" customFormat="1">
      <c r="A1818" s="14"/>
      <c r="B1818" s="266"/>
      <c r="C1818" s="267"/>
      <c r="D1818" s="257" t="s">
        <v>260</v>
      </c>
      <c r="E1818" s="268" t="s">
        <v>1</v>
      </c>
      <c r="F1818" s="269" t="s">
        <v>2225</v>
      </c>
      <c r="G1818" s="267"/>
      <c r="H1818" s="270">
        <v>1</v>
      </c>
      <c r="I1818" s="271"/>
      <c r="J1818" s="267"/>
      <c r="K1818" s="267"/>
      <c r="L1818" s="272"/>
      <c r="M1818" s="273"/>
      <c r="N1818" s="274"/>
      <c r="O1818" s="274"/>
      <c r="P1818" s="274"/>
      <c r="Q1818" s="274"/>
      <c r="R1818" s="274"/>
      <c r="S1818" s="274"/>
      <c r="T1818" s="275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T1818" s="276" t="s">
        <v>260</v>
      </c>
      <c r="AU1818" s="276" t="s">
        <v>86</v>
      </c>
      <c r="AV1818" s="14" t="s">
        <v>86</v>
      </c>
      <c r="AW1818" s="14" t="s">
        <v>31</v>
      </c>
      <c r="AX1818" s="14" t="s">
        <v>76</v>
      </c>
      <c r="AY1818" s="276" t="s">
        <v>251</v>
      </c>
    </row>
    <row r="1819" s="14" customFormat="1">
      <c r="A1819" s="14"/>
      <c r="B1819" s="266"/>
      <c r="C1819" s="267"/>
      <c r="D1819" s="257" t="s">
        <v>260</v>
      </c>
      <c r="E1819" s="268" t="s">
        <v>1</v>
      </c>
      <c r="F1819" s="269" t="s">
        <v>2226</v>
      </c>
      <c r="G1819" s="267"/>
      <c r="H1819" s="270">
        <v>8.9299999999999997</v>
      </c>
      <c r="I1819" s="271"/>
      <c r="J1819" s="267"/>
      <c r="K1819" s="267"/>
      <c r="L1819" s="272"/>
      <c r="M1819" s="273"/>
      <c r="N1819" s="274"/>
      <c r="O1819" s="274"/>
      <c r="P1819" s="274"/>
      <c r="Q1819" s="274"/>
      <c r="R1819" s="274"/>
      <c r="S1819" s="274"/>
      <c r="T1819" s="275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T1819" s="276" t="s">
        <v>260</v>
      </c>
      <c r="AU1819" s="276" t="s">
        <v>86</v>
      </c>
      <c r="AV1819" s="14" t="s">
        <v>86</v>
      </c>
      <c r="AW1819" s="14" t="s">
        <v>31</v>
      </c>
      <c r="AX1819" s="14" t="s">
        <v>76</v>
      </c>
      <c r="AY1819" s="276" t="s">
        <v>251</v>
      </c>
    </row>
    <row r="1820" s="14" customFormat="1">
      <c r="A1820" s="14"/>
      <c r="B1820" s="266"/>
      <c r="C1820" s="267"/>
      <c r="D1820" s="257" t="s">
        <v>260</v>
      </c>
      <c r="E1820" s="268" t="s">
        <v>1</v>
      </c>
      <c r="F1820" s="269" t="s">
        <v>2227</v>
      </c>
      <c r="G1820" s="267"/>
      <c r="H1820" s="270">
        <v>1.28</v>
      </c>
      <c r="I1820" s="271"/>
      <c r="J1820" s="267"/>
      <c r="K1820" s="267"/>
      <c r="L1820" s="272"/>
      <c r="M1820" s="273"/>
      <c r="N1820" s="274"/>
      <c r="O1820" s="274"/>
      <c r="P1820" s="274"/>
      <c r="Q1820" s="274"/>
      <c r="R1820" s="274"/>
      <c r="S1820" s="274"/>
      <c r="T1820" s="275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76" t="s">
        <v>260</v>
      </c>
      <c r="AU1820" s="276" t="s">
        <v>86</v>
      </c>
      <c r="AV1820" s="14" t="s">
        <v>86</v>
      </c>
      <c r="AW1820" s="14" t="s">
        <v>31</v>
      </c>
      <c r="AX1820" s="14" t="s">
        <v>76</v>
      </c>
      <c r="AY1820" s="276" t="s">
        <v>251</v>
      </c>
    </row>
    <row r="1821" s="13" customFormat="1">
      <c r="A1821" s="13"/>
      <c r="B1821" s="255"/>
      <c r="C1821" s="256"/>
      <c r="D1821" s="257" t="s">
        <v>260</v>
      </c>
      <c r="E1821" s="258" t="s">
        <v>1</v>
      </c>
      <c r="F1821" s="259" t="s">
        <v>727</v>
      </c>
      <c r="G1821" s="256"/>
      <c r="H1821" s="258" t="s">
        <v>1</v>
      </c>
      <c r="I1821" s="260"/>
      <c r="J1821" s="256"/>
      <c r="K1821" s="256"/>
      <c r="L1821" s="261"/>
      <c r="M1821" s="262"/>
      <c r="N1821" s="263"/>
      <c r="O1821" s="263"/>
      <c r="P1821" s="263"/>
      <c r="Q1821" s="263"/>
      <c r="R1821" s="263"/>
      <c r="S1821" s="263"/>
      <c r="T1821" s="264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T1821" s="265" t="s">
        <v>260</v>
      </c>
      <c r="AU1821" s="265" t="s">
        <v>86</v>
      </c>
      <c r="AV1821" s="13" t="s">
        <v>84</v>
      </c>
      <c r="AW1821" s="13" t="s">
        <v>31</v>
      </c>
      <c r="AX1821" s="13" t="s">
        <v>76</v>
      </c>
      <c r="AY1821" s="265" t="s">
        <v>251</v>
      </c>
    </row>
    <row r="1822" s="14" customFormat="1">
      <c r="A1822" s="14"/>
      <c r="B1822" s="266"/>
      <c r="C1822" s="267"/>
      <c r="D1822" s="257" t="s">
        <v>260</v>
      </c>
      <c r="E1822" s="268" t="s">
        <v>1</v>
      </c>
      <c r="F1822" s="269" t="s">
        <v>2228</v>
      </c>
      <c r="G1822" s="267"/>
      <c r="H1822" s="270">
        <v>7.6299999999999999</v>
      </c>
      <c r="I1822" s="271"/>
      <c r="J1822" s="267"/>
      <c r="K1822" s="267"/>
      <c r="L1822" s="272"/>
      <c r="M1822" s="273"/>
      <c r="N1822" s="274"/>
      <c r="O1822" s="274"/>
      <c r="P1822" s="274"/>
      <c r="Q1822" s="274"/>
      <c r="R1822" s="274"/>
      <c r="S1822" s="274"/>
      <c r="T1822" s="275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T1822" s="276" t="s">
        <v>260</v>
      </c>
      <c r="AU1822" s="276" t="s">
        <v>86</v>
      </c>
      <c r="AV1822" s="14" t="s">
        <v>86</v>
      </c>
      <c r="AW1822" s="14" t="s">
        <v>31</v>
      </c>
      <c r="AX1822" s="14" t="s">
        <v>76</v>
      </c>
      <c r="AY1822" s="276" t="s">
        <v>251</v>
      </c>
    </row>
    <row r="1823" s="13" customFormat="1">
      <c r="A1823" s="13"/>
      <c r="B1823" s="255"/>
      <c r="C1823" s="256"/>
      <c r="D1823" s="257" t="s">
        <v>260</v>
      </c>
      <c r="E1823" s="258" t="s">
        <v>1</v>
      </c>
      <c r="F1823" s="259" t="s">
        <v>737</v>
      </c>
      <c r="G1823" s="256"/>
      <c r="H1823" s="258" t="s">
        <v>1</v>
      </c>
      <c r="I1823" s="260"/>
      <c r="J1823" s="256"/>
      <c r="K1823" s="256"/>
      <c r="L1823" s="261"/>
      <c r="M1823" s="262"/>
      <c r="N1823" s="263"/>
      <c r="O1823" s="263"/>
      <c r="P1823" s="263"/>
      <c r="Q1823" s="263"/>
      <c r="R1823" s="263"/>
      <c r="S1823" s="263"/>
      <c r="T1823" s="264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T1823" s="265" t="s">
        <v>260</v>
      </c>
      <c r="AU1823" s="265" t="s">
        <v>86</v>
      </c>
      <c r="AV1823" s="13" t="s">
        <v>84</v>
      </c>
      <c r="AW1823" s="13" t="s">
        <v>31</v>
      </c>
      <c r="AX1823" s="13" t="s">
        <v>76</v>
      </c>
      <c r="AY1823" s="265" t="s">
        <v>251</v>
      </c>
    </row>
    <row r="1824" s="14" customFormat="1">
      <c r="A1824" s="14"/>
      <c r="B1824" s="266"/>
      <c r="C1824" s="267"/>
      <c r="D1824" s="257" t="s">
        <v>260</v>
      </c>
      <c r="E1824" s="268" t="s">
        <v>1</v>
      </c>
      <c r="F1824" s="269" t="s">
        <v>2229</v>
      </c>
      <c r="G1824" s="267"/>
      <c r="H1824" s="270">
        <v>3.75</v>
      </c>
      <c r="I1824" s="271"/>
      <c r="J1824" s="267"/>
      <c r="K1824" s="267"/>
      <c r="L1824" s="272"/>
      <c r="M1824" s="273"/>
      <c r="N1824" s="274"/>
      <c r="O1824" s="274"/>
      <c r="P1824" s="274"/>
      <c r="Q1824" s="274"/>
      <c r="R1824" s="274"/>
      <c r="S1824" s="274"/>
      <c r="T1824" s="275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T1824" s="276" t="s">
        <v>260</v>
      </c>
      <c r="AU1824" s="276" t="s">
        <v>86</v>
      </c>
      <c r="AV1824" s="14" t="s">
        <v>86</v>
      </c>
      <c r="AW1824" s="14" t="s">
        <v>31</v>
      </c>
      <c r="AX1824" s="14" t="s">
        <v>76</v>
      </c>
      <c r="AY1824" s="276" t="s">
        <v>251</v>
      </c>
    </row>
    <row r="1825" s="14" customFormat="1">
      <c r="A1825" s="14"/>
      <c r="B1825" s="266"/>
      <c r="C1825" s="267"/>
      <c r="D1825" s="257" t="s">
        <v>260</v>
      </c>
      <c r="E1825" s="268" t="s">
        <v>1</v>
      </c>
      <c r="F1825" s="269" t="s">
        <v>2230</v>
      </c>
      <c r="G1825" s="267"/>
      <c r="H1825" s="270">
        <v>8.75</v>
      </c>
      <c r="I1825" s="271"/>
      <c r="J1825" s="267"/>
      <c r="K1825" s="267"/>
      <c r="L1825" s="272"/>
      <c r="M1825" s="273"/>
      <c r="N1825" s="274"/>
      <c r="O1825" s="274"/>
      <c r="P1825" s="274"/>
      <c r="Q1825" s="274"/>
      <c r="R1825" s="274"/>
      <c r="S1825" s="274"/>
      <c r="T1825" s="275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276" t="s">
        <v>260</v>
      </c>
      <c r="AU1825" s="276" t="s">
        <v>86</v>
      </c>
      <c r="AV1825" s="14" t="s">
        <v>86</v>
      </c>
      <c r="AW1825" s="14" t="s">
        <v>31</v>
      </c>
      <c r="AX1825" s="14" t="s">
        <v>76</v>
      </c>
      <c r="AY1825" s="276" t="s">
        <v>251</v>
      </c>
    </row>
    <row r="1826" s="14" customFormat="1">
      <c r="A1826" s="14"/>
      <c r="B1826" s="266"/>
      <c r="C1826" s="267"/>
      <c r="D1826" s="257" t="s">
        <v>260</v>
      </c>
      <c r="E1826" s="268" t="s">
        <v>1</v>
      </c>
      <c r="F1826" s="269" t="s">
        <v>2231</v>
      </c>
      <c r="G1826" s="267"/>
      <c r="H1826" s="270">
        <v>3.8300000000000001</v>
      </c>
      <c r="I1826" s="271"/>
      <c r="J1826" s="267"/>
      <c r="K1826" s="267"/>
      <c r="L1826" s="272"/>
      <c r="M1826" s="273"/>
      <c r="N1826" s="274"/>
      <c r="O1826" s="274"/>
      <c r="P1826" s="274"/>
      <c r="Q1826" s="274"/>
      <c r="R1826" s="274"/>
      <c r="S1826" s="274"/>
      <c r="T1826" s="275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T1826" s="276" t="s">
        <v>260</v>
      </c>
      <c r="AU1826" s="276" t="s">
        <v>86</v>
      </c>
      <c r="AV1826" s="14" t="s">
        <v>86</v>
      </c>
      <c r="AW1826" s="14" t="s">
        <v>31</v>
      </c>
      <c r="AX1826" s="14" t="s">
        <v>76</v>
      </c>
      <c r="AY1826" s="276" t="s">
        <v>251</v>
      </c>
    </row>
    <row r="1827" s="13" customFormat="1">
      <c r="A1827" s="13"/>
      <c r="B1827" s="255"/>
      <c r="C1827" s="256"/>
      <c r="D1827" s="257" t="s">
        <v>260</v>
      </c>
      <c r="E1827" s="258" t="s">
        <v>1</v>
      </c>
      <c r="F1827" s="259" t="s">
        <v>727</v>
      </c>
      <c r="G1827" s="256"/>
      <c r="H1827" s="258" t="s">
        <v>1</v>
      </c>
      <c r="I1827" s="260"/>
      <c r="J1827" s="256"/>
      <c r="K1827" s="256"/>
      <c r="L1827" s="261"/>
      <c r="M1827" s="262"/>
      <c r="N1827" s="263"/>
      <c r="O1827" s="263"/>
      <c r="P1827" s="263"/>
      <c r="Q1827" s="263"/>
      <c r="R1827" s="263"/>
      <c r="S1827" s="263"/>
      <c r="T1827" s="264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65" t="s">
        <v>260</v>
      </c>
      <c r="AU1827" s="265" t="s">
        <v>86</v>
      </c>
      <c r="AV1827" s="13" t="s">
        <v>84</v>
      </c>
      <c r="AW1827" s="13" t="s">
        <v>31</v>
      </c>
      <c r="AX1827" s="13" t="s">
        <v>76</v>
      </c>
      <c r="AY1827" s="265" t="s">
        <v>251</v>
      </c>
    </row>
    <row r="1828" s="14" customFormat="1">
      <c r="A1828" s="14"/>
      <c r="B1828" s="266"/>
      <c r="C1828" s="267"/>
      <c r="D1828" s="257" t="s">
        <v>260</v>
      </c>
      <c r="E1828" s="268" t="s">
        <v>1</v>
      </c>
      <c r="F1828" s="269" t="s">
        <v>2232</v>
      </c>
      <c r="G1828" s="267"/>
      <c r="H1828" s="270">
        <v>3.6699999999999999</v>
      </c>
      <c r="I1828" s="271"/>
      <c r="J1828" s="267"/>
      <c r="K1828" s="267"/>
      <c r="L1828" s="272"/>
      <c r="M1828" s="273"/>
      <c r="N1828" s="274"/>
      <c r="O1828" s="274"/>
      <c r="P1828" s="274"/>
      <c r="Q1828" s="274"/>
      <c r="R1828" s="274"/>
      <c r="S1828" s="274"/>
      <c r="T1828" s="275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T1828" s="276" t="s">
        <v>260</v>
      </c>
      <c r="AU1828" s="276" t="s">
        <v>86</v>
      </c>
      <c r="AV1828" s="14" t="s">
        <v>86</v>
      </c>
      <c r="AW1828" s="14" t="s">
        <v>31</v>
      </c>
      <c r="AX1828" s="14" t="s">
        <v>76</v>
      </c>
      <c r="AY1828" s="276" t="s">
        <v>251</v>
      </c>
    </row>
    <row r="1829" s="14" customFormat="1">
      <c r="A1829" s="14"/>
      <c r="B1829" s="266"/>
      <c r="C1829" s="267"/>
      <c r="D1829" s="257" t="s">
        <v>260</v>
      </c>
      <c r="E1829" s="268" t="s">
        <v>1</v>
      </c>
      <c r="F1829" s="269" t="s">
        <v>2233</v>
      </c>
      <c r="G1829" s="267"/>
      <c r="H1829" s="270">
        <v>1.4299999999999999</v>
      </c>
      <c r="I1829" s="271"/>
      <c r="J1829" s="267"/>
      <c r="K1829" s="267"/>
      <c r="L1829" s="272"/>
      <c r="M1829" s="273"/>
      <c r="N1829" s="274"/>
      <c r="O1829" s="274"/>
      <c r="P1829" s="274"/>
      <c r="Q1829" s="274"/>
      <c r="R1829" s="274"/>
      <c r="S1829" s="274"/>
      <c r="T1829" s="275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T1829" s="276" t="s">
        <v>260</v>
      </c>
      <c r="AU1829" s="276" t="s">
        <v>86</v>
      </c>
      <c r="AV1829" s="14" t="s">
        <v>86</v>
      </c>
      <c r="AW1829" s="14" t="s">
        <v>31</v>
      </c>
      <c r="AX1829" s="14" t="s">
        <v>76</v>
      </c>
      <c r="AY1829" s="276" t="s">
        <v>251</v>
      </c>
    </row>
    <row r="1830" s="14" customFormat="1">
      <c r="A1830" s="14"/>
      <c r="B1830" s="266"/>
      <c r="C1830" s="267"/>
      <c r="D1830" s="257" t="s">
        <v>260</v>
      </c>
      <c r="E1830" s="268" t="s">
        <v>1</v>
      </c>
      <c r="F1830" s="269" t="s">
        <v>2234</v>
      </c>
      <c r="G1830" s="267"/>
      <c r="H1830" s="270">
        <v>1.4299999999999999</v>
      </c>
      <c r="I1830" s="271"/>
      <c r="J1830" s="267"/>
      <c r="K1830" s="267"/>
      <c r="L1830" s="272"/>
      <c r="M1830" s="273"/>
      <c r="N1830" s="274"/>
      <c r="O1830" s="274"/>
      <c r="P1830" s="274"/>
      <c r="Q1830" s="274"/>
      <c r="R1830" s="274"/>
      <c r="S1830" s="274"/>
      <c r="T1830" s="275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76" t="s">
        <v>260</v>
      </c>
      <c r="AU1830" s="276" t="s">
        <v>86</v>
      </c>
      <c r="AV1830" s="14" t="s">
        <v>86</v>
      </c>
      <c r="AW1830" s="14" t="s">
        <v>31</v>
      </c>
      <c r="AX1830" s="14" t="s">
        <v>76</v>
      </c>
      <c r="AY1830" s="276" t="s">
        <v>251</v>
      </c>
    </row>
    <row r="1831" s="14" customFormat="1">
      <c r="A1831" s="14"/>
      <c r="B1831" s="266"/>
      <c r="C1831" s="267"/>
      <c r="D1831" s="257" t="s">
        <v>260</v>
      </c>
      <c r="E1831" s="268" t="s">
        <v>1</v>
      </c>
      <c r="F1831" s="269" t="s">
        <v>2235</v>
      </c>
      <c r="G1831" s="267"/>
      <c r="H1831" s="270">
        <v>1.4299999999999999</v>
      </c>
      <c r="I1831" s="271"/>
      <c r="J1831" s="267"/>
      <c r="K1831" s="267"/>
      <c r="L1831" s="272"/>
      <c r="M1831" s="273"/>
      <c r="N1831" s="274"/>
      <c r="O1831" s="274"/>
      <c r="P1831" s="274"/>
      <c r="Q1831" s="274"/>
      <c r="R1831" s="274"/>
      <c r="S1831" s="274"/>
      <c r="T1831" s="275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T1831" s="276" t="s">
        <v>260</v>
      </c>
      <c r="AU1831" s="276" t="s">
        <v>86</v>
      </c>
      <c r="AV1831" s="14" t="s">
        <v>86</v>
      </c>
      <c r="AW1831" s="14" t="s">
        <v>31</v>
      </c>
      <c r="AX1831" s="14" t="s">
        <v>76</v>
      </c>
      <c r="AY1831" s="276" t="s">
        <v>251</v>
      </c>
    </row>
    <row r="1832" s="15" customFormat="1">
      <c r="A1832" s="15"/>
      <c r="B1832" s="277"/>
      <c r="C1832" s="278"/>
      <c r="D1832" s="257" t="s">
        <v>260</v>
      </c>
      <c r="E1832" s="279" t="s">
        <v>1</v>
      </c>
      <c r="F1832" s="280" t="s">
        <v>264</v>
      </c>
      <c r="G1832" s="278"/>
      <c r="H1832" s="281">
        <v>208.36000000000001</v>
      </c>
      <c r="I1832" s="282"/>
      <c r="J1832" s="278"/>
      <c r="K1832" s="278"/>
      <c r="L1832" s="283"/>
      <c r="M1832" s="284"/>
      <c r="N1832" s="285"/>
      <c r="O1832" s="285"/>
      <c r="P1832" s="285"/>
      <c r="Q1832" s="285"/>
      <c r="R1832" s="285"/>
      <c r="S1832" s="285"/>
      <c r="T1832" s="286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T1832" s="287" t="s">
        <v>260</v>
      </c>
      <c r="AU1832" s="287" t="s">
        <v>86</v>
      </c>
      <c r="AV1832" s="15" t="s">
        <v>258</v>
      </c>
      <c r="AW1832" s="15" t="s">
        <v>31</v>
      </c>
      <c r="AX1832" s="15" t="s">
        <v>84</v>
      </c>
      <c r="AY1832" s="287" t="s">
        <v>251</v>
      </c>
    </row>
    <row r="1833" s="2" customFormat="1" ht="14.4" customHeight="1">
      <c r="A1833" s="39"/>
      <c r="B1833" s="40"/>
      <c r="C1833" s="243" t="s">
        <v>2244</v>
      </c>
      <c r="D1833" s="243" t="s">
        <v>253</v>
      </c>
      <c r="E1833" s="244" t="s">
        <v>2245</v>
      </c>
      <c r="F1833" s="245" t="s">
        <v>2246</v>
      </c>
      <c r="G1833" s="246" t="s">
        <v>149</v>
      </c>
      <c r="H1833" s="247">
        <v>2133.3400000000001</v>
      </c>
      <c r="I1833" s="248"/>
      <c r="J1833" s="247">
        <f>ROUND(I1833*H1833,2)</f>
        <v>0</v>
      </c>
      <c r="K1833" s="245" t="s">
        <v>257</v>
      </c>
      <c r="L1833" s="45"/>
      <c r="M1833" s="249" t="s">
        <v>1</v>
      </c>
      <c r="N1833" s="250" t="s">
        <v>41</v>
      </c>
      <c r="O1833" s="92"/>
      <c r="P1833" s="251">
        <f>O1833*H1833</f>
        <v>0</v>
      </c>
      <c r="Q1833" s="251">
        <v>0.00020000000000000001</v>
      </c>
      <c r="R1833" s="251">
        <f>Q1833*H1833</f>
        <v>0.42666800000000005</v>
      </c>
      <c r="S1833" s="251">
        <v>0</v>
      </c>
      <c r="T1833" s="252">
        <f>S1833*H1833</f>
        <v>0</v>
      </c>
      <c r="U1833" s="39"/>
      <c r="V1833" s="39"/>
      <c r="W1833" s="39"/>
      <c r="X1833" s="39"/>
      <c r="Y1833" s="39"/>
      <c r="Z1833" s="39"/>
      <c r="AA1833" s="39"/>
      <c r="AB1833" s="39"/>
      <c r="AC1833" s="39"/>
      <c r="AD1833" s="39"/>
      <c r="AE1833" s="39"/>
      <c r="AR1833" s="253" t="s">
        <v>344</v>
      </c>
      <c r="AT1833" s="253" t="s">
        <v>253</v>
      </c>
      <c r="AU1833" s="253" t="s">
        <v>86</v>
      </c>
      <c r="AY1833" s="18" t="s">
        <v>251</v>
      </c>
      <c r="BE1833" s="254">
        <f>IF(N1833="základní",J1833,0)</f>
        <v>0</v>
      </c>
      <c r="BF1833" s="254">
        <f>IF(N1833="snížená",J1833,0)</f>
        <v>0</v>
      </c>
      <c r="BG1833" s="254">
        <f>IF(N1833="zákl. přenesená",J1833,0)</f>
        <v>0</v>
      </c>
      <c r="BH1833" s="254">
        <f>IF(N1833="sníž. přenesená",J1833,0)</f>
        <v>0</v>
      </c>
      <c r="BI1833" s="254">
        <f>IF(N1833="nulová",J1833,0)</f>
        <v>0</v>
      </c>
      <c r="BJ1833" s="18" t="s">
        <v>84</v>
      </c>
      <c r="BK1833" s="254">
        <f>ROUND(I1833*H1833,2)</f>
        <v>0</v>
      </c>
      <c r="BL1833" s="18" t="s">
        <v>344</v>
      </c>
      <c r="BM1833" s="253" t="s">
        <v>2247</v>
      </c>
    </row>
    <row r="1834" s="13" customFormat="1">
      <c r="A1834" s="13"/>
      <c r="B1834" s="255"/>
      <c r="C1834" s="256"/>
      <c r="D1834" s="257" t="s">
        <v>260</v>
      </c>
      <c r="E1834" s="258" t="s">
        <v>1</v>
      </c>
      <c r="F1834" s="259" t="s">
        <v>2248</v>
      </c>
      <c r="G1834" s="256"/>
      <c r="H1834" s="258" t="s">
        <v>1</v>
      </c>
      <c r="I1834" s="260"/>
      <c r="J1834" s="256"/>
      <c r="K1834" s="256"/>
      <c r="L1834" s="261"/>
      <c r="M1834" s="262"/>
      <c r="N1834" s="263"/>
      <c r="O1834" s="263"/>
      <c r="P1834" s="263"/>
      <c r="Q1834" s="263"/>
      <c r="R1834" s="263"/>
      <c r="S1834" s="263"/>
      <c r="T1834" s="264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65" t="s">
        <v>260</v>
      </c>
      <c r="AU1834" s="265" t="s">
        <v>86</v>
      </c>
      <c r="AV1834" s="13" t="s">
        <v>84</v>
      </c>
      <c r="AW1834" s="13" t="s">
        <v>31</v>
      </c>
      <c r="AX1834" s="13" t="s">
        <v>76</v>
      </c>
      <c r="AY1834" s="265" t="s">
        <v>251</v>
      </c>
    </row>
    <row r="1835" s="14" customFormat="1">
      <c r="A1835" s="14"/>
      <c r="B1835" s="266"/>
      <c r="C1835" s="267"/>
      <c r="D1835" s="257" t="s">
        <v>260</v>
      </c>
      <c r="E1835" s="268" t="s">
        <v>1</v>
      </c>
      <c r="F1835" s="269" t="s">
        <v>2249</v>
      </c>
      <c r="G1835" s="267"/>
      <c r="H1835" s="270">
        <v>2060.6700000000001</v>
      </c>
      <c r="I1835" s="271"/>
      <c r="J1835" s="267"/>
      <c r="K1835" s="267"/>
      <c r="L1835" s="272"/>
      <c r="M1835" s="273"/>
      <c r="N1835" s="274"/>
      <c r="O1835" s="274"/>
      <c r="P1835" s="274"/>
      <c r="Q1835" s="274"/>
      <c r="R1835" s="274"/>
      <c r="S1835" s="274"/>
      <c r="T1835" s="275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76" t="s">
        <v>260</v>
      </c>
      <c r="AU1835" s="276" t="s">
        <v>86</v>
      </c>
      <c r="AV1835" s="14" t="s">
        <v>86</v>
      </c>
      <c r="AW1835" s="14" t="s">
        <v>31</v>
      </c>
      <c r="AX1835" s="14" t="s">
        <v>76</v>
      </c>
      <c r="AY1835" s="276" t="s">
        <v>251</v>
      </c>
    </row>
    <row r="1836" s="14" customFormat="1">
      <c r="A1836" s="14"/>
      <c r="B1836" s="266"/>
      <c r="C1836" s="267"/>
      <c r="D1836" s="257" t="s">
        <v>260</v>
      </c>
      <c r="E1836" s="268" t="s">
        <v>1</v>
      </c>
      <c r="F1836" s="269" t="s">
        <v>2250</v>
      </c>
      <c r="G1836" s="267"/>
      <c r="H1836" s="270">
        <v>54.649999999999999</v>
      </c>
      <c r="I1836" s="271"/>
      <c r="J1836" s="267"/>
      <c r="K1836" s="267"/>
      <c r="L1836" s="272"/>
      <c r="M1836" s="273"/>
      <c r="N1836" s="274"/>
      <c r="O1836" s="274"/>
      <c r="P1836" s="274"/>
      <c r="Q1836" s="274"/>
      <c r="R1836" s="274"/>
      <c r="S1836" s="274"/>
      <c r="T1836" s="275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T1836" s="276" t="s">
        <v>260</v>
      </c>
      <c r="AU1836" s="276" t="s">
        <v>86</v>
      </c>
      <c r="AV1836" s="14" t="s">
        <v>86</v>
      </c>
      <c r="AW1836" s="14" t="s">
        <v>31</v>
      </c>
      <c r="AX1836" s="14" t="s">
        <v>76</v>
      </c>
      <c r="AY1836" s="276" t="s">
        <v>251</v>
      </c>
    </row>
    <row r="1837" s="14" customFormat="1">
      <c r="A1837" s="14"/>
      <c r="B1837" s="266"/>
      <c r="C1837" s="267"/>
      <c r="D1837" s="257" t="s">
        <v>260</v>
      </c>
      <c r="E1837" s="268" t="s">
        <v>1</v>
      </c>
      <c r="F1837" s="269" t="s">
        <v>500</v>
      </c>
      <c r="G1837" s="267"/>
      <c r="H1837" s="270">
        <v>-8.8000000000000007</v>
      </c>
      <c r="I1837" s="271"/>
      <c r="J1837" s="267"/>
      <c r="K1837" s="267"/>
      <c r="L1837" s="272"/>
      <c r="M1837" s="273"/>
      <c r="N1837" s="274"/>
      <c r="O1837" s="274"/>
      <c r="P1837" s="274"/>
      <c r="Q1837" s="274"/>
      <c r="R1837" s="274"/>
      <c r="S1837" s="274"/>
      <c r="T1837" s="275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76" t="s">
        <v>260</v>
      </c>
      <c r="AU1837" s="276" t="s">
        <v>86</v>
      </c>
      <c r="AV1837" s="14" t="s">
        <v>86</v>
      </c>
      <c r="AW1837" s="14" t="s">
        <v>31</v>
      </c>
      <c r="AX1837" s="14" t="s">
        <v>76</v>
      </c>
      <c r="AY1837" s="276" t="s">
        <v>251</v>
      </c>
    </row>
    <row r="1838" s="14" customFormat="1">
      <c r="A1838" s="14"/>
      <c r="B1838" s="266"/>
      <c r="C1838" s="267"/>
      <c r="D1838" s="257" t="s">
        <v>260</v>
      </c>
      <c r="E1838" s="268" t="s">
        <v>1</v>
      </c>
      <c r="F1838" s="269" t="s">
        <v>501</v>
      </c>
      <c r="G1838" s="267"/>
      <c r="H1838" s="270">
        <v>3.6600000000000001</v>
      </c>
      <c r="I1838" s="271"/>
      <c r="J1838" s="267"/>
      <c r="K1838" s="267"/>
      <c r="L1838" s="272"/>
      <c r="M1838" s="273"/>
      <c r="N1838" s="274"/>
      <c r="O1838" s="274"/>
      <c r="P1838" s="274"/>
      <c r="Q1838" s="274"/>
      <c r="R1838" s="274"/>
      <c r="S1838" s="274"/>
      <c r="T1838" s="275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T1838" s="276" t="s">
        <v>260</v>
      </c>
      <c r="AU1838" s="276" t="s">
        <v>86</v>
      </c>
      <c r="AV1838" s="14" t="s">
        <v>86</v>
      </c>
      <c r="AW1838" s="14" t="s">
        <v>31</v>
      </c>
      <c r="AX1838" s="14" t="s">
        <v>76</v>
      </c>
      <c r="AY1838" s="276" t="s">
        <v>251</v>
      </c>
    </row>
    <row r="1839" s="14" customFormat="1">
      <c r="A1839" s="14"/>
      <c r="B1839" s="266"/>
      <c r="C1839" s="267"/>
      <c r="D1839" s="257" t="s">
        <v>260</v>
      </c>
      <c r="E1839" s="268" t="s">
        <v>1</v>
      </c>
      <c r="F1839" s="269" t="s">
        <v>581</v>
      </c>
      <c r="G1839" s="267"/>
      <c r="H1839" s="270">
        <v>28.239999999999998</v>
      </c>
      <c r="I1839" s="271"/>
      <c r="J1839" s="267"/>
      <c r="K1839" s="267"/>
      <c r="L1839" s="272"/>
      <c r="M1839" s="273"/>
      <c r="N1839" s="274"/>
      <c r="O1839" s="274"/>
      <c r="P1839" s="274"/>
      <c r="Q1839" s="274"/>
      <c r="R1839" s="274"/>
      <c r="S1839" s="274"/>
      <c r="T1839" s="275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276" t="s">
        <v>260</v>
      </c>
      <c r="AU1839" s="276" t="s">
        <v>86</v>
      </c>
      <c r="AV1839" s="14" t="s">
        <v>86</v>
      </c>
      <c r="AW1839" s="14" t="s">
        <v>31</v>
      </c>
      <c r="AX1839" s="14" t="s">
        <v>76</v>
      </c>
      <c r="AY1839" s="276" t="s">
        <v>251</v>
      </c>
    </row>
    <row r="1840" s="14" customFormat="1">
      <c r="A1840" s="14"/>
      <c r="B1840" s="266"/>
      <c r="C1840" s="267"/>
      <c r="D1840" s="257" t="s">
        <v>260</v>
      </c>
      <c r="E1840" s="268" t="s">
        <v>1</v>
      </c>
      <c r="F1840" s="269" t="s">
        <v>582</v>
      </c>
      <c r="G1840" s="267"/>
      <c r="H1840" s="270">
        <v>-7.2000000000000002</v>
      </c>
      <c r="I1840" s="271"/>
      <c r="J1840" s="267"/>
      <c r="K1840" s="267"/>
      <c r="L1840" s="272"/>
      <c r="M1840" s="273"/>
      <c r="N1840" s="274"/>
      <c r="O1840" s="274"/>
      <c r="P1840" s="274"/>
      <c r="Q1840" s="274"/>
      <c r="R1840" s="274"/>
      <c r="S1840" s="274"/>
      <c r="T1840" s="275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T1840" s="276" t="s">
        <v>260</v>
      </c>
      <c r="AU1840" s="276" t="s">
        <v>86</v>
      </c>
      <c r="AV1840" s="14" t="s">
        <v>86</v>
      </c>
      <c r="AW1840" s="14" t="s">
        <v>31</v>
      </c>
      <c r="AX1840" s="14" t="s">
        <v>76</v>
      </c>
      <c r="AY1840" s="276" t="s">
        <v>251</v>
      </c>
    </row>
    <row r="1841" s="14" customFormat="1">
      <c r="A1841" s="14"/>
      <c r="B1841" s="266"/>
      <c r="C1841" s="267"/>
      <c r="D1841" s="257" t="s">
        <v>260</v>
      </c>
      <c r="E1841" s="268" t="s">
        <v>1</v>
      </c>
      <c r="F1841" s="269" t="s">
        <v>583</v>
      </c>
      <c r="G1841" s="267"/>
      <c r="H1841" s="270">
        <v>2.1200000000000001</v>
      </c>
      <c r="I1841" s="271"/>
      <c r="J1841" s="267"/>
      <c r="K1841" s="267"/>
      <c r="L1841" s="272"/>
      <c r="M1841" s="273"/>
      <c r="N1841" s="274"/>
      <c r="O1841" s="274"/>
      <c r="P1841" s="274"/>
      <c r="Q1841" s="274"/>
      <c r="R1841" s="274"/>
      <c r="S1841" s="274"/>
      <c r="T1841" s="275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276" t="s">
        <v>260</v>
      </c>
      <c r="AU1841" s="276" t="s">
        <v>86</v>
      </c>
      <c r="AV1841" s="14" t="s">
        <v>86</v>
      </c>
      <c r="AW1841" s="14" t="s">
        <v>31</v>
      </c>
      <c r="AX1841" s="14" t="s">
        <v>76</v>
      </c>
      <c r="AY1841" s="276" t="s">
        <v>251</v>
      </c>
    </row>
    <row r="1842" s="15" customFormat="1">
      <c r="A1842" s="15"/>
      <c r="B1842" s="277"/>
      <c r="C1842" s="278"/>
      <c r="D1842" s="257" t="s">
        <v>260</v>
      </c>
      <c r="E1842" s="279" t="s">
        <v>1</v>
      </c>
      <c r="F1842" s="280" t="s">
        <v>264</v>
      </c>
      <c r="G1842" s="278"/>
      <c r="H1842" s="281">
        <v>2133.3399999999997</v>
      </c>
      <c r="I1842" s="282"/>
      <c r="J1842" s="278"/>
      <c r="K1842" s="278"/>
      <c r="L1842" s="283"/>
      <c r="M1842" s="284"/>
      <c r="N1842" s="285"/>
      <c r="O1842" s="285"/>
      <c r="P1842" s="285"/>
      <c r="Q1842" s="285"/>
      <c r="R1842" s="285"/>
      <c r="S1842" s="285"/>
      <c r="T1842" s="286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T1842" s="287" t="s">
        <v>260</v>
      </c>
      <c r="AU1842" s="287" t="s">
        <v>86</v>
      </c>
      <c r="AV1842" s="15" t="s">
        <v>258</v>
      </c>
      <c r="AW1842" s="15" t="s">
        <v>31</v>
      </c>
      <c r="AX1842" s="15" t="s">
        <v>84</v>
      </c>
      <c r="AY1842" s="287" t="s">
        <v>251</v>
      </c>
    </row>
    <row r="1843" s="2" customFormat="1" ht="14.4" customHeight="1">
      <c r="A1843" s="39"/>
      <c r="B1843" s="40"/>
      <c r="C1843" s="243" t="s">
        <v>2251</v>
      </c>
      <c r="D1843" s="243" t="s">
        <v>253</v>
      </c>
      <c r="E1843" s="244" t="s">
        <v>2252</v>
      </c>
      <c r="F1843" s="245" t="s">
        <v>2253</v>
      </c>
      <c r="G1843" s="246" t="s">
        <v>149</v>
      </c>
      <c r="H1843" s="247">
        <v>2060.6700000000001</v>
      </c>
      <c r="I1843" s="248"/>
      <c r="J1843" s="247">
        <f>ROUND(I1843*H1843,2)</f>
        <v>0</v>
      </c>
      <c r="K1843" s="245" t="s">
        <v>257</v>
      </c>
      <c r="L1843" s="45"/>
      <c r="M1843" s="249" t="s">
        <v>1</v>
      </c>
      <c r="N1843" s="250" t="s">
        <v>41</v>
      </c>
      <c r="O1843" s="92"/>
      <c r="P1843" s="251">
        <f>O1843*H1843</f>
        <v>0</v>
      </c>
      <c r="Q1843" s="251">
        <v>0.00040999999999999999</v>
      </c>
      <c r="R1843" s="251">
        <f>Q1843*H1843</f>
        <v>0.84487469999999998</v>
      </c>
      <c r="S1843" s="251">
        <v>0</v>
      </c>
      <c r="T1843" s="252">
        <f>S1843*H1843</f>
        <v>0</v>
      </c>
      <c r="U1843" s="39"/>
      <c r="V1843" s="39"/>
      <c r="W1843" s="39"/>
      <c r="X1843" s="39"/>
      <c r="Y1843" s="39"/>
      <c r="Z1843" s="39"/>
      <c r="AA1843" s="39"/>
      <c r="AB1843" s="39"/>
      <c r="AC1843" s="39"/>
      <c r="AD1843" s="39"/>
      <c r="AE1843" s="39"/>
      <c r="AR1843" s="253" t="s">
        <v>344</v>
      </c>
      <c r="AT1843" s="253" t="s">
        <v>253</v>
      </c>
      <c r="AU1843" s="253" t="s">
        <v>86</v>
      </c>
      <c r="AY1843" s="18" t="s">
        <v>251</v>
      </c>
      <c r="BE1843" s="254">
        <f>IF(N1843="základní",J1843,0)</f>
        <v>0</v>
      </c>
      <c r="BF1843" s="254">
        <f>IF(N1843="snížená",J1843,0)</f>
        <v>0</v>
      </c>
      <c r="BG1843" s="254">
        <f>IF(N1843="zákl. přenesená",J1843,0)</f>
        <v>0</v>
      </c>
      <c r="BH1843" s="254">
        <f>IF(N1843="sníž. přenesená",J1843,0)</f>
        <v>0</v>
      </c>
      <c r="BI1843" s="254">
        <f>IF(N1843="nulová",J1843,0)</f>
        <v>0</v>
      </c>
      <c r="BJ1843" s="18" t="s">
        <v>84</v>
      </c>
      <c r="BK1843" s="254">
        <f>ROUND(I1843*H1843,2)</f>
        <v>0</v>
      </c>
      <c r="BL1843" s="18" t="s">
        <v>344</v>
      </c>
      <c r="BM1843" s="253" t="s">
        <v>2254</v>
      </c>
    </row>
    <row r="1844" s="13" customFormat="1">
      <c r="A1844" s="13"/>
      <c r="B1844" s="255"/>
      <c r="C1844" s="256"/>
      <c r="D1844" s="257" t="s">
        <v>260</v>
      </c>
      <c r="E1844" s="258" t="s">
        <v>1</v>
      </c>
      <c r="F1844" s="259" t="s">
        <v>2182</v>
      </c>
      <c r="G1844" s="256"/>
      <c r="H1844" s="258" t="s">
        <v>1</v>
      </c>
      <c r="I1844" s="260"/>
      <c r="J1844" s="256"/>
      <c r="K1844" s="256"/>
      <c r="L1844" s="261"/>
      <c r="M1844" s="262"/>
      <c r="N1844" s="263"/>
      <c r="O1844" s="263"/>
      <c r="P1844" s="263"/>
      <c r="Q1844" s="263"/>
      <c r="R1844" s="263"/>
      <c r="S1844" s="263"/>
      <c r="T1844" s="264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T1844" s="265" t="s">
        <v>260</v>
      </c>
      <c r="AU1844" s="265" t="s">
        <v>86</v>
      </c>
      <c r="AV1844" s="13" t="s">
        <v>84</v>
      </c>
      <c r="AW1844" s="13" t="s">
        <v>31</v>
      </c>
      <c r="AX1844" s="13" t="s">
        <v>76</v>
      </c>
      <c r="AY1844" s="265" t="s">
        <v>251</v>
      </c>
    </row>
    <row r="1845" s="14" customFormat="1">
      <c r="A1845" s="14"/>
      <c r="B1845" s="266"/>
      <c r="C1845" s="267"/>
      <c r="D1845" s="257" t="s">
        <v>260</v>
      </c>
      <c r="E1845" s="268" t="s">
        <v>1</v>
      </c>
      <c r="F1845" s="269" t="s">
        <v>2255</v>
      </c>
      <c r="G1845" s="267"/>
      <c r="H1845" s="270">
        <v>75.879999999999995</v>
      </c>
      <c r="I1845" s="271"/>
      <c r="J1845" s="267"/>
      <c r="K1845" s="267"/>
      <c r="L1845" s="272"/>
      <c r="M1845" s="273"/>
      <c r="N1845" s="274"/>
      <c r="O1845" s="274"/>
      <c r="P1845" s="274"/>
      <c r="Q1845" s="274"/>
      <c r="R1845" s="274"/>
      <c r="S1845" s="274"/>
      <c r="T1845" s="275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T1845" s="276" t="s">
        <v>260</v>
      </c>
      <c r="AU1845" s="276" t="s">
        <v>86</v>
      </c>
      <c r="AV1845" s="14" t="s">
        <v>86</v>
      </c>
      <c r="AW1845" s="14" t="s">
        <v>31</v>
      </c>
      <c r="AX1845" s="14" t="s">
        <v>76</v>
      </c>
      <c r="AY1845" s="276" t="s">
        <v>251</v>
      </c>
    </row>
    <row r="1846" s="13" customFormat="1">
      <c r="A1846" s="13"/>
      <c r="B1846" s="255"/>
      <c r="C1846" s="256"/>
      <c r="D1846" s="257" t="s">
        <v>260</v>
      </c>
      <c r="E1846" s="258" t="s">
        <v>1</v>
      </c>
      <c r="F1846" s="259" t="s">
        <v>2256</v>
      </c>
      <c r="G1846" s="256"/>
      <c r="H1846" s="258" t="s">
        <v>1</v>
      </c>
      <c r="I1846" s="260"/>
      <c r="J1846" s="256"/>
      <c r="K1846" s="256"/>
      <c r="L1846" s="261"/>
      <c r="M1846" s="262"/>
      <c r="N1846" s="263"/>
      <c r="O1846" s="263"/>
      <c r="P1846" s="263"/>
      <c r="Q1846" s="263"/>
      <c r="R1846" s="263"/>
      <c r="S1846" s="263"/>
      <c r="T1846" s="264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65" t="s">
        <v>260</v>
      </c>
      <c r="AU1846" s="265" t="s">
        <v>86</v>
      </c>
      <c r="AV1846" s="13" t="s">
        <v>84</v>
      </c>
      <c r="AW1846" s="13" t="s">
        <v>31</v>
      </c>
      <c r="AX1846" s="13" t="s">
        <v>76</v>
      </c>
      <c r="AY1846" s="265" t="s">
        <v>251</v>
      </c>
    </row>
    <row r="1847" s="14" customFormat="1">
      <c r="A1847" s="14"/>
      <c r="B1847" s="266"/>
      <c r="C1847" s="267"/>
      <c r="D1847" s="257" t="s">
        <v>260</v>
      </c>
      <c r="E1847" s="268" t="s">
        <v>1</v>
      </c>
      <c r="F1847" s="269" t="s">
        <v>2257</v>
      </c>
      <c r="G1847" s="267"/>
      <c r="H1847" s="270">
        <v>28.129999999999999</v>
      </c>
      <c r="I1847" s="271"/>
      <c r="J1847" s="267"/>
      <c r="K1847" s="267"/>
      <c r="L1847" s="272"/>
      <c r="M1847" s="273"/>
      <c r="N1847" s="274"/>
      <c r="O1847" s="274"/>
      <c r="P1847" s="274"/>
      <c r="Q1847" s="274"/>
      <c r="R1847" s="274"/>
      <c r="S1847" s="274"/>
      <c r="T1847" s="275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T1847" s="276" t="s">
        <v>260</v>
      </c>
      <c r="AU1847" s="276" t="s">
        <v>86</v>
      </c>
      <c r="AV1847" s="14" t="s">
        <v>86</v>
      </c>
      <c r="AW1847" s="14" t="s">
        <v>31</v>
      </c>
      <c r="AX1847" s="14" t="s">
        <v>76</v>
      </c>
      <c r="AY1847" s="276" t="s">
        <v>251</v>
      </c>
    </row>
    <row r="1848" s="13" customFormat="1">
      <c r="A1848" s="13"/>
      <c r="B1848" s="255"/>
      <c r="C1848" s="256"/>
      <c r="D1848" s="257" t="s">
        <v>260</v>
      </c>
      <c r="E1848" s="258" t="s">
        <v>1</v>
      </c>
      <c r="F1848" s="259" t="s">
        <v>2258</v>
      </c>
      <c r="G1848" s="256"/>
      <c r="H1848" s="258" t="s">
        <v>1</v>
      </c>
      <c r="I1848" s="260"/>
      <c r="J1848" s="256"/>
      <c r="K1848" s="256"/>
      <c r="L1848" s="261"/>
      <c r="M1848" s="262"/>
      <c r="N1848" s="263"/>
      <c r="O1848" s="263"/>
      <c r="P1848" s="263"/>
      <c r="Q1848" s="263"/>
      <c r="R1848" s="263"/>
      <c r="S1848" s="263"/>
      <c r="T1848" s="264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65" t="s">
        <v>260</v>
      </c>
      <c r="AU1848" s="265" t="s">
        <v>86</v>
      </c>
      <c r="AV1848" s="13" t="s">
        <v>84</v>
      </c>
      <c r="AW1848" s="13" t="s">
        <v>31</v>
      </c>
      <c r="AX1848" s="13" t="s">
        <v>76</v>
      </c>
      <c r="AY1848" s="265" t="s">
        <v>251</v>
      </c>
    </row>
    <row r="1849" s="14" customFormat="1">
      <c r="A1849" s="14"/>
      <c r="B1849" s="266"/>
      <c r="C1849" s="267"/>
      <c r="D1849" s="257" t="s">
        <v>260</v>
      </c>
      <c r="E1849" s="268" t="s">
        <v>1</v>
      </c>
      <c r="F1849" s="269" t="s">
        <v>2259</v>
      </c>
      <c r="G1849" s="267"/>
      <c r="H1849" s="270">
        <v>109.15000000000001</v>
      </c>
      <c r="I1849" s="271"/>
      <c r="J1849" s="267"/>
      <c r="K1849" s="267"/>
      <c r="L1849" s="272"/>
      <c r="M1849" s="273"/>
      <c r="N1849" s="274"/>
      <c r="O1849" s="274"/>
      <c r="P1849" s="274"/>
      <c r="Q1849" s="274"/>
      <c r="R1849" s="274"/>
      <c r="S1849" s="274"/>
      <c r="T1849" s="275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76" t="s">
        <v>260</v>
      </c>
      <c r="AU1849" s="276" t="s">
        <v>86</v>
      </c>
      <c r="AV1849" s="14" t="s">
        <v>86</v>
      </c>
      <c r="AW1849" s="14" t="s">
        <v>31</v>
      </c>
      <c r="AX1849" s="14" t="s">
        <v>76</v>
      </c>
      <c r="AY1849" s="276" t="s">
        <v>251</v>
      </c>
    </row>
    <row r="1850" s="14" customFormat="1">
      <c r="A1850" s="14"/>
      <c r="B1850" s="266"/>
      <c r="C1850" s="267"/>
      <c r="D1850" s="257" t="s">
        <v>260</v>
      </c>
      <c r="E1850" s="268" t="s">
        <v>1</v>
      </c>
      <c r="F1850" s="269" t="s">
        <v>2260</v>
      </c>
      <c r="G1850" s="267"/>
      <c r="H1850" s="270">
        <v>21.399999999999999</v>
      </c>
      <c r="I1850" s="271"/>
      <c r="J1850" s="267"/>
      <c r="K1850" s="267"/>
      <c r="L1850" s="272"/>
      <c r="M1850" s="273"/>
      <c r="N1850" s="274"/>
      <c r="O1850" s="274"/>
      <c r="P1850" s="274"/>
      <c r="Q1850" s="274"/>
      <c r="R1850" s="274"/>
      <c r="S1850" s="274"/>
      <c r="T1850" s="275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T1850" s="276" t="s">
        <v>260</v>
      </c>
      <c r="AU1850" s="276" t="s">
        <v>86</v>
      </c>
      <c r="AV1850" s="14" t="s">
        <v>86</v>
      </c>
      <c r="AW1850" s="14" t="s">
        <v>31</v>
      </c>
      <c r="AX1850" s="14" t="s">
        <v>76</v>
      </c>
      <c r="AY1850" s="276" t="s">
        <v>251</v>
      </c>
    </row>
    <row r="1851" s="13" customFormat="1">
      <c r="A1851" s="13"/>
      <c r="B1851" s="255"/>
      <c r="C1851" s="256"/>
      <c r="D1851" s="257" t="s">
        <v>260</v>
      </c>
      <c r="E1851" s="258" t="s">
        <v>1</v>
      </c>
      <c r="F1851" s="259" t="s">
        <v>2261</v>
      </c>
      <c r="G1851" s="256"/>
      <c r="H1851" s="258" t="s">
        <v>1</v>
      </c>
      <c r="I1851" s="260"/>
      <c r="J1851" s="256"/>
      <c r="K1851" s="256"/>
      <c r="L1851" s="261"/>
      <c r="M1851" s="262"/>
      <c r="N1851" s="263"/>
      <c r="O1851" s="263"/>
      <c r="P1851" s="263"/>
      <c r="Q1851" s="263"/>
      <c r="R1851" s="263"/>
      <c r="S1851" s="263"/>
      <c r="T1851" s="264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265" t="s">
        <v>260</v>
      </c>
      <c r="AU1851" s="265" t="s">
        <v>86</v>
      </c>
      <c r="AV1851" s="13" t="s">
        <v>84</v>
      </c>
      <c r="AW1851" s="13" t="s">
        <v>31</v>
      </c>
      <c r="AX1851" s="13" t="s">
        <v>76</v>
      </c>
      <c r="AY1851" s="265" t="s">
        <v>251</v>
      </c>
    </row>
    <row r="1852" s="14" customFormat="1">
      <c r="A1852" s="14"/>
      <c r="B1852" s="266"/>
      <c r="C1852" s="267"/>
      <c r="D1852" s="257" t="s">
        <v>260</v>
      </c>
      <c r="E1852" s="268" t="s">
        <v>1</v>
      </c>
      <c r="F1852" s="269" t="s">
        <v>2262</v>
      </c>
      <c r="G1852" s="267"/>
      <c r="H1852" s="270">
        <v>40.259999999999998</v>
      </c>
      <c r="I1852" s="271"/>
      <c r="J1852" s="267"/>
      <c r="K1852" s="267"/>
      <c r="L1852" s="272"/>
      <c r="M1852" s="273"/>
      <c r="N1852" s="274"/>
      <c r="O1852" s="274"/>
      <c r="P1852" s="274"/>
      <c r="Q1852" s="274"/>
      <c r="R1852" s="274"/>
      <c r="S1852" s="274"/>
      <c r="T1852" s="275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76" t="s">
        <v>260</v>
      </c>
      <c r="AU1852" s="276" t="s">
        <v>86</v>
      </c>
      <c r="AV1852" s="14" t="s">
        <v>86</v>
      </c>
      <c r="AW1852" s="14" t="s">
        <v>31</v>
      </c>
      <c r="AX1852" s="14" t="s">
        <v>76</v>
      </c>
      <c r="AY1852" s="276" t="s">
        <v>251</v>
      </c>
    </row>
    <row r="1853" s="13" customFormat="1">
      <c r="A1853" s="13"/>
      <c r="B1853" s="255"/>
      <c r="C1853" s="256"/>
      <c r="D1853" s="257" t="s">
        <v>260</v>
      </c>
      <c r="E1853" s="258" t="s">
        <v>1</v>
      </c>
      <c r="F1853" s="259" t="s">
        <v>2263</v>
      </c>
      <c r="G1853" s="256"/>
      <c r="H1853" s="258" t="s">
        <v>1</v>
      </c>
      <c r="I1853" s="260"/>
      <c r="J1853" s="256"/>
      <c r="K1853" s="256"/>
      <c r="L1853" s="261"/>
      <c r="M1853" s="262"/>
      <c r="N1853" s="263"/>
      <c r="O1853" s="263"/>
      <c r="P1853" s="263"/>
      <c r="Q1853" s="263"/>
      <c r="R1853" s="263"/>
      <c r="S1853" s="263"/>
      <c r="T1853" s="264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65" t="s">
        <v>260</v>
      </c>
      <c r="AU1853" s="265" t="s">
        <v>86</v>
      </c>
      <c r="AV1853" s="13" t="s">
        <v>84</v>
      </c>
      <c r="AW1853" s="13" t="s">
        <v>31</v>
      </c>
      <c r="AX1853" s="13" t="s">
        <v>76</v>
      </c>
      <c r="AY1853" s="265" t="s">
        <v>251</v>
      </c>
    </row>
    <row r="1854" s="14" customFormat="1">
      <c r="A1854" s="14"/>
      <c r="B1854" s="266"/>
      <c r="C1854" s="267"/>
      <c r="D1854" s="257" t="s">
        <v>260</v>
      </c>
      <c r="E1854" s="268" t="s">
        <v>1</v>
      </c>
      <c r="F1854" s="269" t="s">
        <v>2264</v>
      </c>
      <c r="G1854" s="267"/>
      <c r="H1854" s="270">
        <v>20.850000000000001</v>
      </c>
      <c r="I1854" s="271"/>
      <c r="J1854" s="267"/>
      <c r="K1854" s="267"/>
      <c r="L1854" s="272"/>
      <c r="M1854" s="273"/>
      <c r="N1854" s="274"/>
      <c r="O1854" s="274"/>
      <c r="P1854" s="274"/>
      <c r="Q1854" s="274"/>
      <c r="R1854" s="274"/>
      <c r="S1854" s="274"/>
      <c r="T1854" s="275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T1854" s="276" t="s">
        <v>260</v>
      </c>
      <c r="AU1854" s="276" t="s">
        <v>86</v>
      </c>
      <c r="AV1854" s="14" t="s">
        <v>86</v>
      </c>
      <c r="AW1854" s="14" t="s">
        <v>31</v>
      </c>
      <c r="AX1854" s="14" t="s">
        <v>76</v>
      </c>
      <c r="AY1854" s="276" t="s">
        <v>251</v>
      </c>
    </row>
    <row r="1855" s="14" customFormat="1">
      <c r="A1855" s="14"/>
      <c r="B1855" s="266"/>
      <c r="C1855" s="267"/>
      <c r="D1855" s="257" t="s">
        <v>260</v>
      </c>
      <c r="E1855" s="268" t="s">
        <v>1</v>
      </c>
      <c r="F1855" s="269" t="s">
        <v>2265</v>
      </c>
      <c r="G1855" s="267"/>
      <c r="H1855" s="270">
        <v>66.120000000000005</v>
      </c>
      <c r="I1855" s="271"/>
      <c r="J1855" s="267"/>
      <c r="K1855" s="267"/>
      <c r="L1855" s="272"/>
      <c r="M1855" s="273"/>
      <c r="N1855" s="274"/>
      <c r="O1855" s="274"/>
      <c r="P1855" s="274"/>
      <c r="Q1855" s="274"/>
      <c r="R1855" s="274"/>
      <c r="S1855" s="274"/>
      <c r="T1855" s="275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76" t="s">
        <v>260</v>
      </c>
      <c r="AU1855" s="276" t="s">
        <v>86</v>
      </c>
      <c r="AV1855" s="14" t="s">
        <v>86</v>
      </c>
      <c r="AW1855" s="14" t="s">
        <v>31</v>
      </c>
      <c r="AX1855" s="14" t="s">
        <v>76</v>
      </c>
      <c r="AY1855" s="276" t="s">
        <v>251</v>
      </c>
    </row>
    <row r="1856" s="14" customFormat="1">
      <c r="A1856" s="14"/>
      <c r="B1856" s="266"/>
      <c r="C1856" s="267"/>
      <c r="D1856" s="257" t="s">
        <v>260</v>
      </c>
      <c r="E1856" s="268" t="s">
        <v>1</v>
      </c>
      <c r="F1856" s="269" t="s">
        <v>2266</v>
      </c>
      <c r="G1856" s="267"/>
      <c r="H1856" s="270">
        <v>74.329999999999998</v>
      </c>
      <c r="I1856" s="271"/>
      <c r="J1856" s="267"/>
      <c r="K1856" s="267"/>
      <c r="L1856" s="272"/>
      <c r="M1856" s="273"/>
      <c r="N1856" s="274"/>
      <c r="O1856" s="274"/>
      <c r="P1856" s="274"/>
      <c r="Q1856" s="274"/>
      <c r="R1856" s="274"/>
      <c r="S1856" s="274"/>
      <c r="T1856" s="275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T1856" s="276" t="s">
        <v>260</v>
      </c>
      <c r="AU1856" s="276" t="s">
        <v>86</v>
      </c>
      <c r="AV1856" s="14" t="s">
        <v>86</v>
      </c>
      <c r="AW1856" s="14" t="s">
        <v>31</v>
      </c>
      <c r="AX1856" s="14" t="s">
        <v>76</v>
      </c>
      <c r="AY1856" s="276" t="s">
        <v>251</v>
      </c>
    </row>
    <row r="1857" s="14" customFormat="1">
      <c r="A1857" s="14"/>
      <c r="B1857" s="266"/>
      <c r="C1857" s="267"/>
      <c r="D1857" s="257" t="s">
        <v>260</v>
      </c>
      <c r="E1857" s="268" t="s">
        <v>1</v>
      </c>
      <c r="F1857" s="269" t="s">
        <v>2267</v>
      </c>
      <c r="G1857" s="267"/>
      <c r="H1857" s="270">
        <v>114.2</v>
      </c>
      <c r="I1857" s="271"/>
      <c r="J1857" s="267"/>
      <c r="K1857" s="267"/>
      <c r="L1857" s="272"/>
      <c r="M1857" s="273"/>
      <c r="N1857" s="274"/>
      <c r="O1857" s="274"/>
      <c r="P1857" s="274"/>
      <c r="Q1857" s="274"/>
      <c r="R1857" s="274"/>
      <c r="S1857" s="274"/>
      <c r="T1857" s="275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T1857" s="276" t="s">
        <v>260</v>
      </c>
      <c r="AU1857" s="276" t="s">
        <v>86</v>
      </c>
      <c r="AV1857" s="14" t="s">
        <v>86</v>
      </c>
      <c r="AW1857" s="14" t="s">
        <v>31</v>
      </c>
      <c r="AX1857" s="14" t="s">
        <v>76</v>
      </c>
      <c r="AY1857" s="276" t="s">
        <v>251</v>
      </c>
    </row>
    <row r="1858" s="14" customFormat="1">
      <c r="A1858" s="14"/>
      <c r="B1858" s="266"/>
      <c r="C1858" s="267"/>
      <c r="D1858" s="257" t="s">
        <v>260</v>
      </c>
      <c r="E1858" s="268" t="s">
        <v>1</v>
      </c>
      <c r="F1858" s="269" t="s">
        <v>2268</v>
      </c>
      <c r="G1858" s="267"/>
      <c r="H1858" s="270">
        <v>43.189999999999998</v>
      </c>
      <c r="I1858" s="271"/>
      <c r="J1858" s="267"/>
      <c r="K1858" s="267"/>
      <c r="L1858" s="272"/>
      <c r="M1858" s="273"/>
      <c r="N1858" s="274"/>
      <c r="O1858" s="274"/>
      <c r="P1858" s="274"/>
      <c r="Q1858" s="274"/>
      <c r="R1858" s="274"/>
      <c r="S1858" s="274"/>
      <c r="T1858" s="275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76" t="s">
        <v>260</v>
      </c>
      <c r="AU1858" s="276" t="s">
        <v>86</v>
      </c>
      <c r="AV1858" s="14" t="s">
        <v>86</v>
      </c>
      <c r="AW1858" s="14" t="s">
        <v>31</v>
      </c>
      <c r="AX1858" s="14" t="s">
        <v>76</v>
      </c>
      <c r="AY1858" s="276" t="s">
        <v>251</v>
      </c>
    </row>
    <row r="1859" s="14" customFormat="1">
      <c r="A1859" s="14"/>
      <c r="B1859" s="266"/>
      <c r="C1859" s="267"/>
      <c r="D1859" s="257" t="s">
        <v>260</v>
      </c>
      <c r="E1859" s="268" t="s">
        <v>1</v>
      </c>
      <c r="F1859" s="269" t="s">
        <v>2269</v>
      </c>
      <c r="G1859" s="267"/>
      <c r="H1859" s="270">
        <v>26.199999999999999</v>
      </c>
      <c r="I1859" s="271"/>
      <c r="J1859" s="267"/>
      <c r="K1859" s="267"/>
      <c r="L1859" s="272"/>
      <c r="M1859" s="273"/>
      <c r="N1859" s="274"/>
      <c r="O1859" s="274"/>
      <c r="P1859" s="274"/>
      <c r="Q1859" s="274"/>
      <c r="R1859" s="274"/>
      <c r="S1859" s="274"/>
      <c r="T1859" s="275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T1859" s="276" t="s">
        <v>260</v>
      </c>
      <c r="AU1859" s="276" t="s">
        <v>86</v>
      </c>
      <c r="AV1859" s="14" t="s">
        <v>86</v>
      </c>
      <c r="AW1859" s="14" t="s">
        <v>31</v>
      </c>
      <c r="AX1859" s="14" t="s">
        <v>76</v>
      </c>
      <c r="AY1859" s="276" t="s">
        <v>251</v>
      </c>
    </row>
    <row r="1860" s="13" customFormat="1">
      <c r="A1860" s="13"/>
      <c r="B1860" s="255"/>
      <c r="C1860" s="256"/>
      <c r="D1860" s="257" t="s">
        <v>260</v>
      </c>
      <c r="E1860" s="258" t="s">
        <v>1</v>
      </c>
      <c r="F1860" s="259" t="s">
        <v>2270</v>
      </c>
      <c r="G1860" s="256"/>
      <c r="H1860" s="258" t="s">
        <v>1</v>
      </c>
      <c r="I1860" s="260"/>
      <c r="J1860" s="256"/>
      <c r="K1860" s="256"/>
      <c r="L1860" s="261"/>
      <c r="M1860" s="262"/>
      <c r="N1860" s="263"/>
      <c r="O1860" s="263"/>
      <c r="P1860" s="263"/>
      <c r="Q1860" s="263"/>
      <c r="R1860" s="263"/>
      <c r="S1860" s="263"/>
      <c r="T1860" s="264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65" t="s">
        <v>260</v>
      </c>
      <c r="AU1860" s="265" t="s">
        <v>86</v>
      </c>
      <c r="AV1860" s="13" t="s">
        <v>84</v>
      </c>
      <c r="AW1860" s="13" t="s">
        <v>31</v>
      </c>
      <c r="AX1860" s="13" t="s">
        <v>76</v>
      </c>
      <c r="AY1860" s="265" t="s">
        <v>251</v>
      </c>
    </row>
    <row r="1861" s="14" customFormat="1">
      <c r="A1861" s="14"/>
      <c r="B1861" s="266"/>
      <c r="C1861" s="267"/>
      <c r="D1861" s="257" t="s">
        <v>260</v>
      </c>
      <c r="E1861" s="268" t="s">
        <v>1</v>
      </c>
      <c r="F1861" s="269" t="s">
        <v>2271</v>
      </c>
      <c r="G1861" s="267"/>
      <c r="H1861" s="270">
        <v>113.98</v>
      </c>
      <c r="I1861" s="271"/>
      <c r="J1861" s="267"/>
      <c r="K1861" s="267"/>
      <c r="L1861" s="272"/>
      <c r="M1861" s="273"/>
      <c r="N1861" s="274"/>
      <c r="O1861" s="274"/>
      <c r="P1861" s="274"/>
      <c r="Q1861" s="274"/>
      <c r="R1861" s="274"/>
      <c r="S1861" s="274"/>
      <c r="T1861" s="275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76" t="s">
        <v>260</v>
      </c>
      <c r="AU1861" s="276" t="s">
        <v>86</v>
      </c>
      <c r="AV1861" s="14" t="s">
        <v>86</v>
      </c>
      <c r="AW1861" s="14" t="s">
        <v>31</v>
      </c>
      <c r="AX1861" s="14" t="s">
        <v>76</v>
      </c>
      <c r="AY1861" s="276" t="s">
        <v>251</v>
      </c>
    </row>
    <row r="1862" s="14" customFormat="1">
      <c r="A1862" s="14"/>
      <c r="B1862" s="266"/>
      <c r="C1862" s="267"/>
      <c r="D1862" s="257" t="s">
        <v>260</v>
      </c>
      <c r="E1862" s="268" t="s">
        <v>1</v>
      </c>
      <c r="F1862" s="269" t="s">
        <v>2272</v>
      </c>
      <c r="G1862" s="267"/>
      <c r="H1862" s="270">
        <v>-0.14999999999999999</v>
      </c>
      <c r="I1862" s="271"/>
      <c r="J1862" s="267"/>
      <c r="K1862" s="267"/>
      <c r="L1862" s="272"/>
      <c r="M1862" s="273"/>
      <c r="N1862" s="274"/>
      <c r="O1862" s="274"/>
      <c r="P1862" s="274"/>
      <c r="Q1862" s="274"/>
      <c r="R1862" s="274"/>
      <c r="S1862" s="274"/>
      <c r="T1862" s="275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T1862" s="276" t="s">
        <v>260</v>
      </c>
      <c r="AU1862" s="276" t="s">
        <v>86</v>
      </c>
      <c r="AV1862" s="14" t="s">
        <v>86</v>
      </c>
      <c r="AW1862" s="14" t="s">
        <v>31</v>
      </c>
      <c r="AX1862" s="14" t="s">
        <v>76</v>
      </c>
      <c r="AY1862" s="276" t="s">
        <v>251</v>
      </c>
    </row>
    <row r="1863" s="14" customFormat="1">
      <c r="A1863" s="14"/>
      <c r="B1863" s="266"/>
      <c r="C1863" s="267"/>
      <c r="D1863" s="257" t="s">
        <v>260</v>
      </c>
      <c r="E1863" s="268" t="s">
        <v>1</v>
      </c>
      <c r="F1863" s="269" t="s">
        <v>2273</v>
      </c>
      <c r="G1863" s="267"/>
      <c r="H1863" s="270">
        <v>37.369999999999997</v>
      </c>
      <c r="I1863" s="271"/>
      <c r="J1863" s="267"/>
      <c r="K1863" s="267"/>
      <c r="L1863" s="272"/>
      <c r="M1863" s="273"/>
      <c r="N1863" s="274"/>
      <c r="O1863" s="274"/>
      <c r="P1863" s="274"/>
      <c r="Q1863" s="274"/>
      <c r="R1863" s="274"/>
      <c r="S1863" s="274"/>
      <c r="T1863" s="275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76" t="s">
        <v>260</v>
      </c>
      <c r="AU1863" s="276" t="s">
        <v>86</v>
      </c>
      <c r="AV1863" s="14" t="s">
        <v>86</v>
      </c>
      <c r="AW1863" s="14" t="s">
        <v>31</v>
      </c>
      <c r="AX1863" s="14" t="s">
        <v>76</v>
      </c>
      <c r="AY1863" s="276" t="s">
        <v>251</v>
      </c>
    </row>
    <row r="1864" s="14" customFormat="1">
      <c r="A1864" s="14"/>
      <c r="B1864" s="266"/>
      <c r="C1864" s="267"/>
      <c r="D1864" s="257" t="s">
        <v>260</v>
      </c>
      <c r="E1864" s="268" t="s">
        <v>1</v>
      </c>
      <c r="F1864" s="269" t="s">
        <v>2274</v>
      </c>
      <c r="G1864" s="267"/>
      <c r="H1864" s="270">
        <v>50.200000000000003</v>
      </c>
      <c r="I1864" s="271"/>
      <c r="J1864" s="267"/>
      <c r="K1864" s="267"/>
      <c r="L1864" s="272"/>
      <c r="M1864" s="273"/>
      <c r="N1864" s="274"/>
      <c r="O1864" s="274"/>
      <c r="P1864" s="274"/>
      <c r="Q1864" s="274"/>
      <c r="R1864" s="274"/>
      <c r="S1864" s="274"/>
      <c r="T1864" s="275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T1864" s="276" t="s">
        <v>260</v>
      </c>
      <c r="AU1864" s="276" t="s">
        <v>86</v>
      </c>
      <c r="AV1864" s="14" t="s">
        <v>86</v>
      </c>
      <c r="AW1864" s="14" t="s">
        <v>31</v>
      </c>
      <c r="AX1864" s="14" t="s">
        <v>76</v>
      </c>
      <c r="AY1864" s="276" t="s">
        <v>251</v>
      </c>
    </row>
    <row r="1865" s="13" customFormat="1">
      <c r="A1865" s="13"/>
      <c r="B1865" s="255"/>
      <c r="C1865" s="256"/>
      <c r="D1865" s="257" t="s">
        <v>260</v>
      </c>
      <c r="E1865" s="258" t="s">
        <v>1</v>
      </c>
      <c r="F1865" s="259" t="s">
        <v>1825</v>
      </c>
      <c r="G1865" s="256"/>
      <c r="H1865" s="258" t="s">
        <v>1</v>
      </c>
      <c r="I1865" s="260"/>
      <c r="J1865" s="256"/>
      <c r="K1865" s="256"/>
      <c r="L1865" s="261"/>
      <c r="M1865" s="262"/>
      <c r="N1865" s="263"/>
      <c r="O1865" s="263"/>
      <c r="P1865" s="263"/>
      <c r="Q1865" s="263"/>
      <c r="R1865" s="263"/>
      <c r="S1865" s="263"/>
      <c r="T1865" s="264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T1865" s="265" t="s">
        <v>260</v>
      </c>
      <c r="AU1865" s="265" t="s">
        <v>86</v>
      </c>
      <c r="AV1865" s="13" t="s">
        <v>84</v>
      </c>
      <c r="AW1865" s="13" t="s">
        <v>31</v>
      </c>
      <c r="AX1865" s="13" t="s">
        <v>76</v>
      </c>
      <c r="AY1865" s="265" t="s">
        <v>251</v>
      </c>
    </row>
    <row r="1866" s="14" customFormat="1">
      <c r="A1866" s="14"/>
      <c r="B1866" s="266"/>
      <c r="C1866" s="267"/>
      <c r="D1866" s="257" t="s">
        <v>260</v>
      </c>
      <c r="E1866" s="268" t="s">
        <v>1</v>
      </c>
      <c r="F1866" s="269" t="s">
        <v>2275</v>
      </c>
      <c r="G1866" s="267"/>
      <c r="H1866" s="270">
        <v>78.109999999999999</v>
      </c>
      <c r="I1866" s="271"/>
      <c r="J1866" s="267"/>
      <c r="K1866" s="267"/>
      <c r="L1866" s="272"/>
      <c r="M1866" s="273"/>
      <c r="N1866" s="274"/>
      <c r="O1866" s="274"/>
      <c r="P1866" s="274"/>
      <c r="Q1866" s="274"/>
      <c r="R1866" s="274"/>
      <c r="S1866" s="274"/>
      <c r="T1866" s="275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T1866" s="276" t="s">
        <v>260</v>
      </c>
      <c r="AU1866" s="276" t="s">
        <v>86</v>
      </c>
      <c r="AV1866" s="14" t="s">
        <v>86</v>
      </c>
      <c r="AW1866" s="14" t="s">
        <v>31</v>
      </c>
      <c r="AX1866" s="14" t="s">
        <v>76</v>
      </c>
      <c r="AY1866" s="276" t="s">
        <v>251</v>
      </c>
    </row>
    <row r="1867" s="14" customFormat="1">
      <c r="A1867" s="14"/>
      <c r="B1867" s="266"/>
      <c r="C1867" s="267"/>
      <c r="D1867" s="257" t="s">
        <v>260</v>
      </c>
      <c r="E1867" s="268" t="s">
        <v>1</v>
      </c>
      <c r="F1867" s="269" t="s">
        <v>2276</v>
      </c>
      <c r="G1867" s="267"/>
      <c r="H1867" s="270">
        <v>16.309999999999999</v>
      </c>
      <c r="I1867" s="271"/>
      <c r="J1867" s="267"/>
      <c r="K1867" s="267"/>
      <c r="L1867" s="272"/>
      <c r="M1867" s="273"/>
      <c r="N1867" s="274"/>
      <c r="O1867" s="274"/>
      <c r="P1867" s="274"/>
      <c r="Q1867" s="274"/>
      <c r="R1867" s="274"/>
      <c r="S1867" s="274"/>
      <c r="T1867" s="275"/>
      <c r="U1867" s="14"/>
      <c r="V1867" s="14"/>
      <c r="W1867" s="14"/>
      <c r="X1867" s="14"/>
      <c r="Y1867" s="14"/>
      <c r="Z1867" s="14"/>
      <c r="AA1867" s="14"/>
      <c r="AB1867" s="14"/>
      <c r="AC1867" s="14"/>
      <c r="AD1867" s="14"/>
      <c r="AE1867" s="14"/>
      <c r="AT1867" s="276" t="s">
        <v>260</v>
      </c>
      <c r="AU1867" s="276" t="s">
        <v>86</v>
      </c>
      <c r="AV1867" s="14" t="s">
        <v>86</v>
      </c>
      <c r="AW1867" s="14" t="s">
        <v>31</v>
      </c>
      <c r="AX1867" s="14" t="s">
        <v>76</v>
      </c>
      <c r="AY1867" s="276" t="s">
        <v>251</v>
      </c>
    </row>
    <row r="1868" s="14" customFormat="1">
      <c r="A1868" s="14"/>
      <c r="B1868" s="266"/>
      <c r="C1868" s="267"/>
      <c r="D1868" s="257" t="s">
        <v>260</v>
      </c>
      <c r="E1868" s="268" t="s">
        <v>1</v>
      </c>
      <c r="F1868" s="269" t="s">
        <v>2277</v>
      </c>
      <c r="G1868" s="267"/>
      <c r="H1868" s="270">
        <v>56.789999999999999</v>
      </c>
      <c r="I1868" s="271"/>
      <c r="J1868" s="267"/>
      <c r="K1868" s="267"/>
      <c r="L1868" s="272"/>
      <c r="M1868" s="273"/>
      <c r="N1868" s="274"/>
      <c r="O1868" s="274"/>
      <c r="P1868" s="274"/>
      <c r="Q1868" s="274"/>
      <c r="R1868" s="274"/>
      <c r="S1868" s="274"/>
      <c r="T1868" s="275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T1868" s="276" t="s">
        <v>260</v>
      </c>
      <c r="AU1868" s="276" t="s">
        <v>86</v>
      </c>
      <c r="AV1868" s="14" t="s">
        <v>86</v>
      </c>
      <c r="AW1868" s="14" t="s">
        <v>31</v>
      </c>
      <c r="AX1868" s="14" t="s">
        <v>76</v>
      </c>
      <c r="AY1868" s="276" t="s">
        <v>251</v>
      </c>
    </row>
    <row r="1869" s="14" customFormat="1">
      <c r="A1869" s="14"/>
      <c r="B1869" s="266"/>
      <c r="C1869" s="267"/>
      <c r="D1869" s="257" t="s">
        <v>260</v>
      </c>
      <c r="E1869" s="268" t="s">
        <v>1</v>
      </c>
      <c r="F1869" s="269" t="s">
        <v>2278</v>
      </c>
      <c r="G1869" s="267"/>
      <c r="H1869" s="270">
        <v>27.02</v>
      </c>
      <c r="I1869" s="271"/>
      <c r="J1869" s="267"/>
      <c r="K1869" s="267"/>
      <c r="L1869" s="272"/>
      <c r="M1869" s="273"/>
      <c r="N1869" s="274"/>
      <c r="O1869" s="274"/>
      <c r="P1869" s="274"/>
      <c r="Q1869" s="274"/>
      <c r="R1869" s="274"/>
      <c r="S1869" s="274"/>
      <c r="T1869" s="275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T1869" s="276" t="s">
        <v>260</v>
      </c>
      <c r="AU1869" s="276" t="s">
        <v>86</v>
      </c>
      <c r="AV1869" s="14" t="s">
        <v>86</v>
      </c>
      <c r="AW1869" s="14" t="s">
        <v>31</v>
      </c>
      <c r="AX1869" s="14" t="s">
        <v>76</v>
      </c>
      <c r="AY1869" s="276" t="s">
        <v>251</v>
      </c>
    </row>
    <row r="1870" s="14" customFormat="1">
      <c r="A1870" s="14"/>
      <c r="B1870" s="266"/>
      <c r="C1870" s="267"/>
      <c r="D1870" s="257" t="s">
        <v>260</v>
      </c>
      <c r="E1870" s="268" t="s">
        <v>1</v>
      </c>
      <c r="F1870" s="269" t="s">
        <v>2250</v>
      </c>
      <c r="G1870" s="267"/>
      <c r="H1870" s="270">
        <v>54.649999999999999</v>
      </c>
      <c r="I1870" s="271"/>
      <c r="J1870" s="267"/>
      <c r="K1870" s="267"/>
      <c r="L1870" s="272"/>
      <c r="M1870" s="273"/>
      <c r="N1870" s="274"/>
      <c r="O1870" s="274"/>
      <c r="P1870" s="274"/>
      <c r="Q1870" s="274"/>
      <c r="R1870" s="274"/>
      <c r="S1870" s="274"/>
      <c r="T1870" s="275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T1870" s="276" t="s">
        <v>260</v>
      </c>
      <c r="AU1870" s="276" t="s">
        <v>86</v>
      </c>
      <c r="AV1870" s="14" t="s">
        <v>86</v>
      </c>
      <c r="AW1870" s="14" t="s">
        <v>31</v>
      </c>
      <c r="AX1870" s="14" t="s">
        <v>76</v>
      </c>
      <c r="AY1870" s="276" t="s">
        <v>251</v>
      </c>
    </row>
    <row r="1871" s="14" customFormat="1">
      <c r="A1871" s="14"/>
      <c r="B1871" s="266"/>
      <c r="C1871" s="267"/>
      <c r="D1871" s="257" t="s">
        <v>260</v>
      </c>
      <c r="E1871" s="268" t="s">
        <v>1</v>
      </c>
      <c r="F1871" s="269" t="s">
        <v>500</v>
      </c>
      <c r="G1871" s="267"/>
      <c r="H1871" s="270">
        <v>-8.8000000000000007</v>
      </c>
      <c r="I1871" s="271"/>
      <c r="J1871" s="267"/>
      <c r="K1871" s="267"/>
      <c r="L1871" s="272"/>
      <c r="M1871" s="273"/>
      <c r="N1871" s="274"/>
      <c r="O1871" s="274"/>
      <c r="P1871" s="274"/>
      <c r="Q1871" s="274"/>
      <c r="R1871" s="274"/>
      <c r="S1871" s="274"/>
      <c r="T1871" s="275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T1871" s="276" t="s">
        <v>260</v>
      </c>
      <c r="AU1871" s="276" t="s">
        <v>86</v>
      </c>
      <c r="AV1871" s="14" t="s">
        <v>86</v>
      </c>
      <c r="AW1871" s="14" t="s">
        <v>31</v>
      </c>
      <c r="AX1871" s="14" t="s">
        <v>76</v>
      </c>
      <c r="AY1871" s="276" t="s">
        <v>251</v>
      </c>
    </row>
    <row r="1872" s="14" customFormat="1">
      <c r="A1872" s="14"/>
      <c r="B1872" s="266"/>
      <c r="C1872" s="267"/>
      <c r="D1872" s="257" t="s">
        <v>260</v>
      </c>
      <c r="E1872" s="268" t="s">
        <v>1</v>
      </c>
      <c r="F1872" s="269" t="s">
        <v>501</v>
      </c>
      <c r="G1872" s="267"/>
      <c r="H1872" s="270">
        <v>3.6600000000000001</v>
      </c>
      <c r="I1872" s="271"/>
      <c r="J1872" s="267"/>
      <c r="K1872" s="267"/>
      <c r="L1872" s="272"/>
      <c r="M1872" s="273"/>
      <c r="N1872" s="274"/>
      <c r="O1872" s="274"/>
      <c r="P1872" s="274"/>
      <c r="Q1872" s="274"/>
      <c r="R1872" s="274"/>
      <c r="S1872" s="274"/>
      <c r="T1872" s="275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76" t="s">
        <v>260</v>
      </c>
      <c r="AU1872" s="276" t="s">
        <v>86</v>
      </c>
      <c r="AV1872" s="14" t="s">
        <v>86</v>
      </c>
      <c r="AW1872" s="14" t="s">
        <v>31</v>
      </c>
      <c r="AX1872" s="14" t="s">
        <v>76</v>
      </c>
      <c r="AY1872" s="276" t="s">
        <v>251</v>
      </c>
    </row>
    <row r="1873" s="14" customFormat="1">
      <c r="A1873" s="14"/>
      <c r="B1873" s="266"/>
      <c r="C1873" s="267"/>
      <c r="D1873" s="257" t="s">
        <v>260</v>
      </c>
      <c r="E1873" s="268" t="s">
        <v>1</v>
      </c>
      <c r="F1873" s="269" t="s">
        <v>581</v>
      </c>
      <c r="G1873" s="267"/>
      <c r="H1873" s="270">
        <v>28.239999999999998</v>
      </c>
      <c r="I1873" s="271"/>
      <c r="J1873" s="267"/>
      <c r="K1873" s="267"/>
      <c r="L1873" s="272"/>
      <c r="M1873" s="273"/>
      <c r="N1873" s="274"/>
      <c r="O1873" s="274"/>
      <c r="P1873" s="274"/>
      <c r="Q1873" s="274"/>
      <c r="R1873" s="274"/>
      <c r="S1873" s="274"/>
      <c r="T1873" s="275"/>
      <c r="U1873" s="14"/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T1873" s="276" t="s">
        <v>260</v>
      </c>
      <c r="AU1873" s="276" t="s">
        <v>86</v>
      </c>
      <c r="AV1873" s="14" t="s">
        <v>86</v>
      </c>
      <c r="AW1873" s="14" t="s">
        <v>31</v>
      </c>
      <c r="AX1873" s="14" t="s">
        <v>76</v>
      </c>
      <c r="AY1873" s="276" t="s">
        <v>251</v>
      </c>
    </row>
    <row r="1874" s="14" customFormat="1">
      <c r="A1874" s="14"/>
      <c r="B1874" s="266"/>
      <c r="C1874" s="267"/>
      <c r="D1874" s="257" t="s">
        <v>260</v>
      </c>
      <c r="E1874" s="268" t="s">
        <v>1</v>
      </c>
      <c r="F1874" s="269" t="s">
        <v>582</v>
      </c>
      <c r="G1874" s="267"/>
      <c r="H1874" s="270">
        <v>-7.2000000000000002</v>
      </c>
      <c r="I1874" s="271"/>
      <c r="J1874" s="267"/>
      <c r="K1874" s="267"/>
      <c r="L1874" s="272"/>
      <c r="M1874" s="273"/>
      <c r="N1874" s="274"/>
      <c r="O1874" s="274"/>
      <c r="P1874" s="274"/>
      <c r="Q1874" s="274"/>
      <c r="R1874" s="274"/>
      <c r="S1874" s="274"/>
      <c r="T1874" s="275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76" t="s">
        <v>260</v>
      </c>
      <c r="AU1874" s="276" t="s">
        <v>86</v>
      </c>
      <c r="AV1874" s="14" t="s">
        <v>86</v>
      </c>
      <c r="AW1874" s="14" t="s">
        <v>31</v>
      </c>
      <c r="AX1874" s="14" t="s">
        <v>76</v>
      </c>
      <c r="AY1874" s="276" t="s">
        <v>251</v>
      </c>
    </row>
    <row r="1875" s="14" customFormat="1">
      <c r="A1875" s="14"/>
      <c r="B1875" s="266"/>
      <c r="C1875" s="267"/>
      <c r="D1875" s="257" t="s">
        <v>260</v>
      </c>
      <c r="E1875" s="268" t="s">
        <v>1</v>
      </c>
      <c r="F1875" s="269" t="s">
        <v>583</v>
      </c>
      <c r="G1875" s="267"/>
      <c r="H1875" s="270">
        <v>2.1200000000000001</v>
      </c>
      <c r="I1875" s="271"/>
      <c r="J1875" s="267"/>
      <c r="K1875" s="267"/>
      <c r="L1875" s="272"/>
      <c r="M1875" s="273"/>
      <c r="N1875" s="274"/>
      <c r="O1875" s="274"/>
      <c r="P1875" s="274"/>
      <c r="Q1875" s="274"/>
      <c r="R1875" s="274"/>
      <c r="S1875" s="274"/>
      <c r="T1875" s="275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T1875" s="276" t="s">
        <v>260</v>
      </c>
      <c r="AU1875" s="276" t="s">
        <v>86</v>
      </c>
      <c r="AV1875" s="14" t="s">
        <v>86</v>
      </c>
      <c r="AW1875" s="14" t="s">
        <v>31</v>
      </c>
      <c r="AX1875" s="14" t="s">
        <v>76</v>
      </c>
      <c r="AY1875" s="276" t="s">
        <v>251</v>
      </c>
    </row>
    <row r="1876" s="16" customFormat="1">
      <c r="A1876" s="16"/>
      <c r="B1876" s="297"/>
      <c r="C1876" s="298"/>
      <c r="D1876" s="257" t="s">
        <v>260</v>
      </c>
      <c r="E1876" s="299" t="s">
        <v>1</v>
      </c>
      <c r="F1876" s="300" t="s">
        <v>566</v>
      </c>
      <c r="G1876" s="298"/>
      <c r="H1876" s="301">
        <v>1072.01</v>
      </c>
      <c r="I1876" s="302"/>
      <c r="J1876" s="298"/>
      <c r="K1876" s="298"/>
      <c r="L1876" s="303"/>
      <c r="M1876" s="304"/>
      <c r="N1876" s="305"/>
      <c r="O1876" s="305"/>
      <c r="P1876" s="305"/>
      <c r="Q1876" s="305"/>
      <c r="R1876" s="305"/>
      <c r="S1876" s="305"/>
      <c r="T1876" s="306"/>
      <c r="U1876" s="16"/>
      <c r="V1876" s="16"/>
      <c r="W1876" s="16"/>
      <c r="X1876" s="16"/>
      <c r="Y1876" s="16"/>
      <c r="Z1876" s="16"/>
      <c r="AA1876" s="16"/>
      <c r="AB1876" s="16"/>
      <c r="AC1876" s="16"/>
      <c r="AD1876" s="16"/>
      <c r="AE1876" s="16"/>
      <c r="AT1876" s="307" t="s">
        <v>260</v>
      </c>
      <c r="AU1876" s="307" t="s">
        <v>86</v>
      </c>
      <c r="AV1876" s="16" t="s">
        <v>271</v>
      </c>
      <c r="AW1876" s="16" t="s">
        <v>31</v>
      </c>
      <c r="AX1876" s="16" t="s">
        <v>76</v>
      </c>
      <c r="AY1876" s="307" t="s">
        <v>251</v>
      </c>
    </row>
    <row r="1877" s="13" customFormat="1">
      <c r="A1877" s="13"/>
      <c r="B1877" s="255"/>
      <c r="C1877" s="256"/>
      <c r="D1877" s="257" t="s">
        <v>260</v>
      </c>
      <c r="E1877" s="258" t="s">
        <v>1</v>
      </c>
      <c r="F1877" s="259" t="s">
        <v>462</v>
      </c>
      <c r="G1877" s="256"/>
      <c r="H1877" s="258" t="s">
        <v>1</v>
      </c>
      <c r="I1877" s="260"/>
      <c r="J1877" s="256"/>
      <c r="K1877" s="256"/>
      <c r="L1877" s="261"/>
      <c r="M1877" s="262"/>
      <c r="N1877" s="263"/>
      <c r="O1877" s="263"/>
      <c r="P1877" s="263"/>
      <c r="Q1877" s="263"/>
      <c r="R1877" s="263"/>
      <c r="S1877" s="263"/>
      <c r="T1877" s="264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65" t="s">
        <v>260</v>
      </c>
      <c r="AU1877" s="265" t="s">
        <v>86</v>
      </c>
      <c r="AV1877" s="13" t="s">
        <v>84</v>
      </c>
      <c r="AW1877" s="13" t="s">
        <v>31</v>
      </c>
      <c r="AX1877" s="13" t="s">
        <v>76</v>
      </c>
      <c r="AY1877" s="265" t="s">
        <v>251</v>
      </c>
    </row>
    <row r="1878" s="13" customFormat="1">
      <c r="A1878" s="13"/>
      <c r="B1878" s="255"/>
      <c r="C1878" s="256"/>
      <c r="D1878" s="257" t="s">
        <v>260</v>
      </c>
      <c r="E1878" s="258" t="s">
        <v>1</v>
      </c>
      <c r="F1878" s="259" t="s">
        <v>1232</v>
      </c>
      <c r="G1878" s="256"/>
      <c r="H1878" s="258" t="s">
        <v>1</v>
      </c>
      <c r="I1878" s="260"/>
      <c r="J1878" s="256"/>
      <c r="K1878" s="256"/>
      <c r="L1878" s="261"/>
      <c r="M1878" s="262"/>
      <c r="N1878" s="263"/>
      <c r="O1878" s="263"/>
      <c r="P1878" s="263"/>
      <c r="Q1878" s="263"/>
      <c r="R1878" s="263"/>
      <c r="S1878" s="263"/>
      <c r="T1878" s="264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T1878" s="265" t="s">
        <v>260</v>
      </c>
      <c r="AU1878" s="265" t="s">
        <v>86</v>
      </c>
      <c r="AV1878" s="13" t="s">
        <v>84</v>
      </c>
      <c r="AW1878" s="13" t="s">
        <v>31</v>
      </c>
      <c r="AX1878" s="13" t="s">
        <v>76</v>
      </c>
      <c r="AY1878" s="265" t="s">
        <v>251</v>
      </c>
    </row>
    <row r="1879" s="14" customFormat="1">
      <c r="A1879" s="14"/>
      <c r="B1879" s="266"/>
      <c r="C1879" s="267"/>
      <c r="D1879" s="257" t="s">
        <v>260</v>
      </c>
      <c r="E1879" s="268" t="s">
        <v>1</v>
      </c>
      <c r="F1879" s="269" t="s">
        <v>2279</v>
      </c>
      <c r="G1879" s="267"/>
      <c r="H1879" s="270">
        <v>126.42</v>
      </c>
      <c r="I1879" s="271"/>
      <c r="J1879" s="267"/>
      <c r="K1879" s="267"/>
      <c r="L1879" s="272"/>
      <c r="M1879" s="273"/>
      <c r="N1879" s="274"/>
      <c r="O1879" s="274"/>
      <c r="P1879" s="274"/>
      <c r="Q1879" s="274"/>
      <c r="R1879" s="274"/>
      <c r="S1879" s="274"/>
      <c r="T1879" s="275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T1879" s="276" t="s">
        <v>260</v>
      </c>
      <c r="AU1879" s="276" t="s">
        <v>86</v>
      </c>
      <c r="AV1879" s="14" t="s">
        <v>86</v>
      </c>
      <c r="AW1879" s="14" t="s">
        <v>31</v>
      </c>
      <c r="AX1879" s="14" t="s">
        <v>76</v>
      </c>
      <c r="AY1879" s="276" t="s">
        <v>251</v>
      </c>
    </row>
    <row r="1880" s="14" customFormat="1">
      <c r="A1880" s="14"/>
      <c r="B1880" s="266"/>
      <c r="C1880" s="267"/>
      <c r="D1880" s="257" t="s">
        <v>260</v>
      </c>
      <c r="E1880" s="268" t="s">
        <v>1</v>
      </c>
      <c r="F1880" s="269" t="s">
        <v>2280</v>
      </c>
      <c r="G1880" s="267"/>
      <c r="H1880" s="270">
        <v>128.09999999999999</v>
      </c>
      <c r="I1880" s="271"/>
      <c r="J1880" s="267"/>
      <c r="K1880" s="267"/>
      <c r="L1880" s="272"/>
      <c r="M1880" s="273"/>
      <c r="N1880" s="274"/>
      <c r="O1880" s="274"/>
      <c r="P1880" s="274"/>
      <c r="Q1880" s="274"/>
      <c r="R1880" s="274"/>
      <c r="S1880" s="274"/>
      <c r="T1880" s="275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T1880" s="276" t="s">
        <v>260</v>
      </c>
      <c r="AU1880" s="276" t="s">
        <v>86</v>
      </c>
      <c r="AV1880" s="14" t="s">
        <v>86</v>
      </c>
      <c r="AW1880" s="14" t="s">
        <v>31</v>
      </c>
      <c r="AX1880" s="14" t="s">
        <v>76</v>
      </c>
      <c r="AY1880" s="276" t="s">
        <v>251</v>
      </c>
    </row>
    <row r="1881" s="14" customFormat="1">
      <c r="A1881" s="14"/>
      <c r="B1881" s="266"/>
      <c r="C1881" s="267"/>
      <c r="D1881" s="257" t="s">
        <v>260</v>
      </c>
      <c r="E1881" s="268" t="s">
        <v>1</v>
      </c>
      <c r="F1881" s="269" t="s">
        <v>2281</v>
      </c>
      <c r="G1881" s="267"/>
      <c r="H1881" s="270">
        <v>42.020000000000003</v>
      </c>
      <c r="I1881" s="271"/>
      <c r="J1881" s="267"/>
      <c r="K1881" s="267"/>
      <c r="L1881" s="272"/>
      <c r="M1881" s="273"/>
      <c r="N1881" s="274"/>
      <c r="O1881" s="274"/>
      <c r="P1881" s="274"/>
      <c r="Q1881" s="274"/>
      <c r="R1881" s="274"/>
      <c r="S1881" s="274"/>
      <c r="T1881" s="275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T1881" s="276" t="s">
        <v>260</v>
      </c>
      <c r="AU1881" s="276" t="s">
        <v>86</v>
      </c>
      <c r="AV1881" s="14" t="s">
        <v>86</v>
      </c>
      <c r="AW1881" s="14" t="s">
        <v>31</v>
      </c>
      <c r="AX1881" s="14" t="s">
        <v>76</v>
      </c>
      <c r="AY1881" s="276" t="s">
        <v>251</v>
      </c>
    </row>
    <row r="1882" s="13" customFormat="1">
      <c r="A1882" s="13"/>
      <c r="B1882" s="255"/>
      <c r="C1882" s="256"/>
      <c r="D1882" s="257" t="s">
        <v>260</v>
      </c>
      <c r="E1882" s="258" t="s">
        <v>1</v>
      </c>
      <c r="F1882" s="259" t="s">
        <v>1959</v>
      </c>
      <c r="G1882" s="256"/>
      <c r="H1882" s="258" t="s">
        <v>1</v>
      </c>
      <c r="I1882" s="260"/>
      <c r="J1882" s="256"/>
      <c r="K1882" s="256"/>
      <c r="L1882" s="261"/>
      <c r="M1882" s="262"/>
      <c r="N1882" s="263"/>
      <c r="O1882" s="263"/>
      <c r="P1882" s="263"/>
      <c r="Q1882" s="263"/>
      <c r="R1882" s="263"/>
      <c r="S1882" s="263"/>
      <c r="T1882" s="264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T1882" s="265" t="s">
        <v>260</v>
      </c>
      <c r="AU1882" s="265" t="s">
        <v>86</v>
      </c>
      <c r="AV1882" s="13" t="s">
        <v>84</v>
      </c>
      <c r="AW1882" s="13" t="s">
        <v>31</v>
      </c>
      <c r="AX1882" s="13" t="s">
        <v>76</v>
      </c>
      <c r="AY1882" s="265" t="s">
        <v>251</v>
      </c>
    </row>
    <row r="1883" s="14" customFormat="1">
      <c r="A1883" s="14"/>
      <c r="B1883" s="266"/>
      <c r="C1883" s="267"/>
      <c r="D1883" s="257" t="s">
        <v>260</v>
      </c>
      <c r="E1883" s="268" t="s">
        <v>1</v>
      </c>
      <c r="F1883" s="269" t="s">
        <v>2282</v>
      </c>
      <c r="G1883" s="267"/>
      <c r="H1883" s="270">
        <v>122.56</v>
      </c>
      <c r="I1883" s="271"/>
      <c r="J1883" s="267"/>
      <c r="K1883" s="267"/>
      <c r="L1883" s="272"/>
      <c r="M1883" s="273"/>
      <c r="N1883" s="274"/>
      <c r="O1883" s="274"/>
      <c r="P1883" s="274"/>
      <c r="Q1883" s="274"/>
      <c r="R1883" s="274"/>
      <c r="S1883" s="274"/>
      <c r="T1883" s="275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T1883" s="276" t="s">
        <v>260</v>
      </c>
      <c r="AU1883" s="276" t="s">
        <v>86</v>
      </c>
      <c r="AV1883" s="14" t="s">
        <v>86</v>
      </c>
      <c r="AW1883" s="14" t="s">
        <v>31</v>
      </c>
      <c r="AX1883" s="14" t="s">
        <v>76</v>
      </c>
      <c r="AY1883" s="276" t="s">
        <v>251</v>
      </c>
    </row>
    <row r="1884" s="14" customFormat="1">
      <c r="A1884" s="14"/>
      <c r="B1884" s="266"/>
      <c r="C1884" s="267"/>
      <c r="D1884" s="257" t="s">
        <v>260</v>
      </c>
      <c r="E1884" s="268" t="s">
        <v>1</v>
      </c>
      <c r="F1884" s="269" t="s">
        <v>2283</v>
      </c>
      <c r="G1884" s="267"/>
      <c r="H1884" s="270">
        <v>37.5</v>
      </c>
      <c r="I1884" s="271"/>
      <c r="J1884" s="267"/>
      <c r="K1884" s="267"/>
      <c r="L1884" s="272"/>
      <c r="M1884" s="273"/>
      <c r="N1884" s="274"/>
      <c r="O1884" s="274"/>
      <c r="P1884" s="274"/>
      <c r="Q1884" s="274"/>
      <c r="R1884" s="274"/>
      <c r="S1884" s="274"/>
      <c r="T1884" s="275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T1884" s="276" t="s">
        <v>260</v>
      </c>
      <c r="AU1884" s="276" t="s">
        <v>86</v>
      </c>
      <c r="AV1884" s="14" t="s">
        <v>86</v>
      </c>
      <c r="AW1884" s="14" t="s">
        <v>31</v>
      </c>
      <c r="AX1884" s="14" t="s">
        <v>76</v>
      </c>
      <c r="AY1884" s="276" t="s">
        <v>251</v>
      </c>
    </row>
    <row r="1885" s="13" customFormat="1">
      <c r="A1885" s="13"/>
      <c r="B1885" s="255"/>
      <c r="C1885" s="256"/>
      <c r="D1885" s="257" t="s">
        <v>260</v>
      </c>
      <c r="E1885" s="258" t="s">
        <v>1</v>
      </c>
      <c r="F1885" s="259" t="s">
        <v>1832</v>
      </c>
      <c r="G1885" s="256"/>
      <c r="H1885" s="258" t="s">
        <v>1</v>
      </c>
      <c r="I1885" s="260"/>
      <c r="J1885" s="256"/>
      <c r="K1885" s="256"/>
      <c r="L1885" s="261"/>
      <c r="M1885" s="262"/>
      <c r="N1885" s="263"/>
      <c r="O1885" s="263"/>
      <c r="P1885" s="263"/>
      <c r="Q1885" s="263"/>
      <c r="R1885" s="263"/>
      <c r="S1885" s="263"/>
      <c r="T1885" s="264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65" t="s">
        <v>260</v>
      </c>
      <c r="AU1885" s="265" t="s">
        <v>86</v>
      </c>
      <c r="AV1885" s="13" t="s">
        <v>84</v>
      </c>
      <c r="AW1885" s="13" t="s">
        <v>31</v>
      </c>
      <c r="AX1885" s="13" t="s">
        <v>76</v>
      </c>
      <c r="AY1885" s="265" t="s">
        <v>251</v>
      </c>
    </row>
    <row r="1886" s="14" customFormat="1">
      <c r="A1886" s="14"/>
      <c r="B1886" s="266"/>
      <c r="C1886" s="267"/>
      <c r="D1886" s="257" t="s">
        <v>260</v>
      </c>
      <c r="E1886" s="268" t="s">
        <v>1</v>
      </c>
      <c r="F1886" s="269" t="s">
        <v>2284</v>
      </c>
      <c r="G1886" s="267"/>
      <c r="H1886" s="270">
        <v>61.799999999999997</v>
      </c>
      <c r="I1886" s="271"/>
      <c r="J1886" s="267"/>
      <c r="K1886" s="267"/>
      <c r="L1886" s="272"/>
      <c r="M1886" s="273"/>
      <c r="N1886" s="274"/>
      <c r="O1886" s="274"/>
      <c r="P1886" s="274"/>
      <c r="Q1886" s="274"/>
      <c r="R1886" s="274"/>
      <c r="S1886" s="274"/>
      <c r="T1886" s="275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T1886" s="276" t="s">
        <v>260</v>
      </c>
      <c r="AU1886" s="276" t="s">
        <v>86</v>
      </c>
      <c r="AV1886" s="14" t="s">
        <v>86</v>
      </c>
      <c r="AW1886" s="14" t="s">
        <v>31</v>
      </c>
      <c r="AX1886" s="14" t="s">
        <v>76</v>
      </c>
      <c r="AY1886" s="276" t="s">
        <v>251</v>
      </c>
    </row>
    <row r="1887" s="13" customFormat="1">
      <c r="A1887" s="13"/>
      <c r="B1887" s="255"/>
      <c r="C1887" s="256"/>
      <c r="D1887" s="257" t="s">
        <v>260</v>
      </c>
      <c r="E1887" s="258" t="s">
        <v>1</v>
      </c>
      <c r="F1887" s="259" t="s">
        <v>1962</v>
      </c>
      <c r="G1887" s="256"/>
      <c r="H1887" s="258" t="s">
        <v>1</v>
      </c>
      <c r="I1887" s="260"/>
      <c r="J1887" s="256"/>
      <c r="K1887" s="256"/>
      <c r="L1887" s="261"/>
      <c r="M1887" s="262"/>
      <c r="N1887" s="263"/>
      <c r="O1887" s="263"/>
      <c r="P1887" s="263"/>
      <c r="Q1887" s="263"/>
      <c r="R1887" s="263"/>
      <c r="S1887" s="263"/>
      <c r="T1887" s="264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T1887" s="265" t="s">
        <v>260</v>
      </c>
      <c r="AU1887" s="265" t="s">
        <v>86</v>
      </c>
      <c r="AV1887" s="13" t="s">
        <v>84</v>
      </c>
      <c r="AW1887" s="13" t="s">
        <v>31</v>
      </c>
      <c r="AX1887" s="13" t="s">
        <v>76</v>
      </c>
      <c r="AY1887" s="265" t="s">
        <v>251</v>
      </c>
    </row>
    <row r="1888" s="14" customFormat="1">
      <c r="A1888" s="14"/>
      <c r="B1888" s="266"/>
      <c r="C1888" s="267"/>
      <c r="D1888" s="257" t="s">
        <v>260</v>
      </c>
      <c r="E1888" s="268" t="s">
        <v>1</v>
      </c>
      <c r="F1888" s="269" t="s">
        <v>2285</v>
      </c>
      <c r="G1888" s="267"/>
      <c r="H1888" s="270">
        <v>117.90000000000001</v>
      </c>
      <c r="I1888" s="271"/>
      <c r="J1888" s="267"/>
      <c r="K1888" s="267"/>
      <c r="L1888" s="272"/>
      <c r="M1888" s="273"/>
      <c r="N1888" s="274"/>
      <c r="O1888" s="274"/>
      <c r="P1888" s="274"/>
      <c r="Q1888" s="274"/>
      <c r="R1888" s="274"/>
      <c r="S1888" s="274"/>
      <c r="T1888" s="275"/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T1888" s="276" t="s">
        <v>260</v>
      </c>
      <c r="AU1888" s="276" t="s">
        <v>86</v>
      </c>
      <c r="AV1888" s="14" t="s">
        <v>86</v>
      </c>
      <c r="AW1888" s="14" t="s">
        <v>31</v>
      </c>
      <c r="AX1888" s="14" t="s">
        <v>76</v>
      </c>
      <c r="AY1888" s="276" t="s">
        <v>251</v>
      </c>
    </row>
    <row r="1889" s="14" customFormat="1">
      <c r="A1889" s="14"/>
      <c r="B1889" s="266"/>
      <c r="C1889" s="267"/>
      <c r="D1889" s="257" t="s">
        <v>260</v>
      </c>
      <c r="E1889" s="268" t="s">
        <v>1</v>
      </c>
      <c r="F1889" s="269" t="s">
        <v>2286</v>
      </c>
      <c r="G1889" s="267"/>
      <c r="H1889" s="270">
        <v>246.65000000000001</v>
      </c>
      <c r="I1889" s="271"/>
      <c r="J1889" s="267"/>
      <c r="K1889" s="267"/>
      <c r="L1889" s="272"/>
      <c r="M1889" s="273"/>
      <c r="N1889" s="274"/>
      <c r="O1889" s="274"/>
      <c r="P1889" s="274"/>
      <c r="Q1889" s="274"/>
      <c r="R1889" s="274"/>
      <c r="S1889" s="274"/>
      <c r="T1889" s="275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T1889" s="276" t="s">
        <v>260</v>
      </c>
      <c r="AU1889" s="276" t="s">
        <v>86</v>
      </c>
      <c r="AV1889" s="14" t="s">
        <v>86</v>
      </c>
      <c r="AW1889" s="14" t="s">
        <v>31</v>
      </c>
      <c r="AX1889" s="14" t="s">
        <v>76</v>
      </c>
      <c r="AY1889" s="276" t="s">
        <v>251</v>
      </c>
    </row>
    <row r="1890" s="13" customFormat="1">
      <c r="A1890" s="13"/>
      <c r="B1890" s="255"/>
      <c r="C1890" s="256"/>
      <c r="D1890" s="257" t="s">
        <v>260</v>
      </c>
      <c r="E1890" s="258" t="s">
        <v>1</v>
      </c>
      <c r="F1890" s="259" t="s">
        <v>2010</v>
      </c>
      <c r="G1890" s="256"/>
      <c r="H1890" s="258" t="s">
        <v>1</v>
      </c>
      <c r="I1890" s="260"/>
      <c r="J1890" s="256"/>
      <c r="K1890" s="256"/>
      <c r="L1890" s="261"/>
      <c r="M1890" s="262"/>
      <c r="N1890" s="263"/>
      <c r="O1890" s="263"/>
      <c r="P1890" s="263"/>
      <c r="Q1890" s="263"/>
      <c r="R1890" s="263"/>
      <c r="S1890" s="263"/>
      <c r="T1890" s="264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65" t="s">
        <v>260</v>
      </c>
      <c r="AU1890" s="265" t="s">
        <v>86</v>
      </c>
      <c r="AV1890" s="13" t="s">
        <v>84</v>
      </c>
      <c r="AW1890" s="13" t="s">
        <v>31</v>
      </c>
      <c r="AX1890" s="13" t="s">
        <v>76</v>
      </c>
      <c r="AY1890" s="265" t="s">
        <v>251</v>
      </c>
    </row>
    <row r="1891" s="14" customFormat="1">
      <c r="A1891" s="14"/>
      <c r="B1891" s="266"/>
      <c r="C1891" s="267"/>
      <c r="D1891" s="257" t="s">
        <v>260</v>
      </c>
      <c r="E1891" s="268" t="s">
        <v>1</v>
      </c>
      <c r="F1891" s="269" t="s">
        <v>2287</v>
      </c>
      <c r="G1891" s="267"/>
      <c r="H1891" s="270">
        <v>72.849999999999994</v>
      </c>
      <c r="I1891" s="271"/>
      <c r="J1891" s="267"/>
      <c r="K1891" s="267"/>
      <c r="L1891" s="272"/>
      <c r="M1891" s="273"/>
      <c r="N1891" s="274"/>
      <c r="O1891" s="274"/>
      <c r="P1891" s="274"/>
      <c r="Q1891" s="274"/>
      <c r="R1891" s="274"/>
      <c r="S1891" s="274"/>
      <c r="T1891" s="275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76" t="s">
        <v>260</v>
      </c>
      <c r="AU1891" s="276" t="s">
        <v>86</v>
      </c>
      <c r="AV1891" s="14" t="s">
        <v>86</v>
      </c>
      <c r="AW1891" s="14" t="s">
        <v>31</v>
      </c>
      <c r="AX1891" s="14" t="s">
        <v>76</v>
      </c>
      <c r="AY1891" s="276" t="s">
        <v>251</v>
      </c>
    </row>
    <row r="1892" s="14" customFormat="1">
      <c r="A1892" s="14"/>
      <c r="B1892" s="266"/>
      <c r="C1892" s="267"/>
      <c r="D1892" s="257" t="s">
        <v>260</v>
      </c>
      <c r="E1892" s="268" t="s">
        <v>1</v>
      </c>
      <c r="F1892" s="269" t="s">
        <v>2288</v>
      </c>
      <c r="G1892" s="267"/>
      <c r="H1892" s="270">
        <v>53.75</v>
      </c>
      <c r="I1892" s="271"/>
      <c r="J1892" s="267"/>
      <c r="K1892" s="267"/>
      <c r="L1892" s="272"/>
      <c r="M1892" s="273"/>
      <c r="N1892" s="274"/>
      <c r="O1892" s="274"/>
      <c r="P1892" s="274"/>
      <c r="Q1892" s="274"/>
      <c r="R1892" s="274"/>
      <c r="S1892" s="274"/>
      <c r="T1892" s="275"/>
      <c r="U1892" s="14"/>
      <c r="V1892" s="14"/>
      <c r="W1892" s="14"/>
      <c r="X1892" s="14"/>
      <c r="Y1892" s="14"/>
      <c r="Z1892" s="14"/>
      <c r="AA1892" s="14"/>
      <c r="AB1892" s="14"/>
      <c r="AC1892" s="14"/>
      <c r="AD1892" s="14"/>
      <c r="AE1892" s="14"/>
      <c r="AT1892" s="276" t="s">
        <v>260</v>
      </c>
      <c r="AU1892" s="276" t="s">
        <v>86</v>
      </c>
      <c r="AV1892" s="14" t="s">
        <v>86</v>
      </c>
      <c r="AW1892" s="14" t="s">
        <v>31</v>
      </c>
      <c r="AX1892" s="14" t="s">
        <v>76</v>
      </c>
      <c r="AY1892" s="276" t="s">
        <v>251</v>
      </c>
    </row>
    <row r="1893" s="13" customFormat="1">
      <c r="A1893" s="13"/>
      <c r="B1893" s="255"/>
      <c r="C1893" s="256"/>
      <c r="D1893" s="257" t="s">
        <v>260</v>
      </c>
      <c r="E1893" s="258" t="s">
        <v>1</v>
      </c>
      <c r="F1893" s="259" t="s">
        <v>1992</v>
      </c>
      <c r="G1893" s="256"/>
      <c r="H1893" s="258" t="s">
        <v>1</v>
      </c>
      <c r="I1893" s="260"/>
      <c r="J1893" s="256"/>
      <c r="K1893" s="256"/>
      <c r="L1893" s="261"/>
      <c r="M1893" s="262"/>
      <c r="N1893" s="263"/>
      <c r="O1893" s="263"/>
      <c r="P1893" s="263"/>
      <c r="Q1893" s="263"/>
      <c r="R1893" s="263"/>
      <c r="S1893" s="263"/>
      <c r="T1893" s="264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T1893" s="265" t="s">
        <v>260</v>
      </c>
      <c r="AU1893" s="265" t="s">
        <v>86</v>
      </c>
      <c r="AV1893" s="13" t="s">
        <v>84</v>
      </c>
      <c r="AW1893" s="13" t="s">
        <v>31</v>
      </c>
      <c r="AX1893" s="13" t="s">
        <v>76</v>
      </c>
      <c r="AY1893" s="265" t="s">
        <v>251</v>
      </c>
    </row>
    <row r="1894" s="14" customFormat="1">
      <c r="A1894" s="14"/>
      <c r="B1894" s="266"/>
      <c r="C1894" s="267"/>
      <c r="D1894" s="257" t="s">
        <v>260</v>
      </c>
      <c r="E1894" s="268" t="s">
        <v>1</v>
      </c>
      <c r="F1894" s="269" t="s">
        <v>2289</v>
      </c>
      <c r="G1894" s="267"/>
      <c r="H1894" s="270">
        <v>17.850000000000001</v>
      </c>
      <c r="I1894" s="271"/>
      <c r="J1894" s="267"/>
      <c r="K1894" s="267"/>
      <c r="L1894" s="272"/>
      <c r="M1894" s="273"/>
      <c r="N1894" s="274"/>
      <c r="O1894" s="274"/>
      <c r="P1894" s="274"/>
      <c r="Q1894" s="274"/>
      <c r="R1894" s="274"/>
      <c r="S1894" s="274"/>
      <c r="T1894" s="275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T1894" s="276" t="s">
        <v>260</v>
      </c>
      <c r="AU1894" s="276" t="s">
        <v>86</v>
      </c>
      <c r="AV1894" s="14" t="s">
        <v>86</v>
      </c>
      <c r="AW1894" s="14" t="s">
        <v>31</v>
      </c>
      <c r="AX1894" s="14" t="s">
        <v>76</v>
      </c>
      <c r="AY1894" s="276" t="s">
        <v>251</v>
      </c>
    </row>
    <row r="1895" s="13" customFormat="1">
      <c r="A1895" s="13"/>
      <c r="B1895" s="255"/>
      <c r="C1895" s="256"/>
      <c r="D1895" s="257" t="s">
        <v>260</v>
      </c>
      <c r="E1895" s="258" t="s">
        <v>1</v>
      </c>
      <c r="F1895" s="259" t="s">
        <v>2290</v>
      </c>
      <c r="G1895" s="256"/>
      <c r="H1895" s="258" t="s">
        <v>1</v>
      </c>
      <c r="I1895" s="260"/>
      <c r="J1895" s="256"/>
      <c r="K1895" s="256"/>
      <c r="L1895" s="261"/>
      <c r="M1895" s="262"/>
      <c r="N1895" s="263"/>
      <c r="O1895" s="263"/>
      <c r="P1895" s="263"/>
      <c r="Q1895" s="263"/>
      <c r="R1895" s="263"/>
      <c r="S1895" s="263"/>
      <c r="T1895" s="264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T1895" s="265" t="s">
        <v>260</v>
      </c>
      <c r="AU1895" s="265" t="s">
        <v>86</v>
      </c>
      <c r="AV1895" s="13" t="s">
        <v>84</v>
      </c>
      <c r="AW1895" s="13" t="s">
        <v>31</v>
      </c>
      <c r="AX1895" s="13" t="s">
        <v>76</v>
      </c>
      <c r="AY1895" s="265" t="s">
        <v>251</v>
      </c>
    </row>
    <row r="1896" s="14" customFormat="1">
      <c r="A1896" s="14"/>
      <c r="B1896" s="266"/>
      <c r="C1896" s="267"/>
      <c r="D1896" s="257" t="s">
        <v>260</v>
      </c>
      <c r="E1896" s="268" t="s">
        <v>1</v>
      </c>
      <c r="F1896" s="269" t="s">
        <v>2291</v>
      </c>
      <c r="G1896" s="267"/>
      <c r="H1896" s="270">
        <v>21.18</v>
      </c>
      <c r="I1896" s="271"/>
      <c r="J1896" s="267"/>
      <c r="K1896" s="267"/>
      <c r="L1896" s="272"/>
      <c r="M1896" s="273"/>
      <c r="N1896" s="274"/>
      <c r="O1896" s="274"/>
      <c r="P1896" s="274"/>
      <c r="Q1896" s="274"/>
      <c r="R1896" s="274"/>
      <c r="S1896" s="274"/>
      <c r="T1896" s="275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T1896" s="276" t="s">
        <v>260</v>
      </c>
      <c r="AU1896" s="276" t="s">
        <v>86</v>
      </c>
      <c r="AV1896" s="14" t="s">
        <v>86</v>
      </c>
      <c r="AW1896" s="14" t="s">
        <v>31</v>
      </c>
      <c r="AX1896" s="14" t="s">
        <v>76</v>
      </c>
      <c r="AY1896" s="276" t="s">
        <v>251</v>
      </c>
    </row>
    <row r="1897" s="13" customFormat="1">
      <c r="A1897" s="13"/>
      <c r="B1897" s="255"/>
      <c r="C1897" s="256"/>
      <c r="D1897" s="257" t="s">
        <v>260</v>
      </c>
      <c r="E1897" s="258" t="s">
        <v>1</v>
      </c>
      <c r="F1897" s="259" t="s">
        <v>567</v>
      </c>
      <c r="G1897" s="256"/>
      <c r="H1897" s="258" t="s">
        <v>1</v>
      </c>
      <c r="I1897" s="260"/>
      <c r="J1897" s="256"/>
      <c r="K1897" s="256"/>
      <c r="L1897" s="261"/>
      <c r="M1897" s="262"/>
      <c r="N1897" s="263"/>
      <c r="O1897" s="263"/>
      <c r="P1897" s="263"/>
      <c r="Q1897" s="263"/>
      <c r="R1897" s="263"/>
      <c r="S1897" s="263"/>
      <c r="T1897" s="264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265" t="s">
        <v>260</v>
      </c>
      <c r="AU1897" s="265" t="s">
        <v>86</v>
      </c>
      <c r="AV1897" s="13" t="s">
        <v>84</v>
      </c>
      <c r="AW1897" s="13" t="s">
        <v>31</v>
      </c>
      <c r="AX1897" s="13" t="s">
        <v>76</v>
      </c>
      <c r="AY1897" s="265" t="s">
        <v>251</v>
      </c>
    </row>
    <row r="1898" s="14" customFormat="1">
      <c r="A1898" s="14"/>
      <c r="B1898" s="266"/>
      <c r="C1898" s="267"/>
      <c r="D1898" s="257" t="s">
        <v>260</v>
      </c>
      <c r="E1898" s="268" t="s">
        <v>1</v>
      </c>
      <c r="F1898" s="269" t="s">
        <v>2292</v>
      </c>
      <c r="G1898" s="267"/>
      <c r="H1898" s="270">
        <v>-92.920000000000002</v>
      </c>
      <c r="I1898" s="271"/>
      <c r="J1898" s="267"/>
      <c r="K1898" s="267"/>
      <c r="L1898" s="272"/>
      <c r="M1898" s="273"/>
      <c r="N1898" s="274"/>
      <c r="O1898" s="274"/>
      <c r="P1898" s="274"/>
      <c r="Q1898" s="274"/>
      <c r="R1898" s="274"/>
      <c r="S1898" s="274"/>
      <c r="T1898" s="275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T1898" s="276" t="s">
        <v>260</v>
      </c>
      <c r="AU1898" s="276" t="s">
        <v>86</v>
      </c>
      <c r="AV1898" s="14" t="s">
        <v>86</v>
      </c>
      <c r="AW1898" s="14" t="s">
        <v>31</v>
      </c>
      <c r="AX1898" s="14" t="s">
        <v>76</v>
      </c>
      <c r="AY1898" s="276" t="s">
        <v>251</v>
      </c>
    </row>
    <row r="1899" s="14" customFormat="1">
      <c r="A1899" s="14"/>
      <c r="B1899" s="266"/>
      <c r="C1899" s="267"/>
      <c r="D1899" s="257" t="s">
        <v>260</v>
      </c>
      <c r="E1899" s="268" t="s">
        <v>1</v>
      </c>
      <c r="F1899" s="269" t="s">
        <v>2293</v>
      </c>
      <c r="G1899" s="267"/>
      <c r="H1899" s="270">
        <v>32.170000000000002</v>
      </c>
      <c r="I1899" s="271"/>
      <c r="J1899" s="267"/>
      <c r="K1899" s="267"/>
      <c r="L1899" s="272"/>
      <c r="M1899" s="273"/>
      <c r="N1899" s="274"/>
      <c r="O1899" s="274"/>
      <c r="P1899" s="274"/>
      <c r="Q1899" s="274"/>
      <c r="R1899" s="274"/>
      <c r="S1899" s="274"/>
      <c r="T1899" s="275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T1899" s="276" t="s">
        <v>260</v>
      </c>
      <c r="AU1899" s="276" t="s">
        <v>86</v>
      </c>
      <c r="AV1899" s="14" t="s">
        <v>86</v>
      </c>
      <c r="AW1899" s="14" t="s">
        <v>31</v>
      </c>
      <c r="AX1899" s="14" t="s">
        <v>76</v>
      </c>
      <c r="AY1899" s="276" t="s">
        <v>251</v>
      </c>
    </row>
    <row r="1900" s="14" customFormat="1">
      <c r="A1900" s="14"/>
      <c r="B1900" s="266"/>
      <c r="C1900" s="267"/>
      <c r="D1900" s="257" t="s">
        <v>260</v>
      </c>
      <c r="E1900" s="268" t="s">
        <v>1</v>
      </c>
      <c r="F1900" s="269" t="s">
        <v>2294</v>
      </c>
      <c r="G1900" s="267"/>
      <c r="H1900" s="270">
        <v>0.82999999999999996</v>
      </c>
      <c r="I1900" s="271"/>
      <c r="J1900" s="267"/>
      <c r="K1900" s="267"/>
      <c r="L1900" s="272"/>
      <c r="M1900" s="273"/>
      <c r="N1900" s="274"/>
      <c r="O1900" s="274"/>
      <c r="P1900" s="274"/>
      <c r="Q1900" s="274"/>
      <c r="R1900" s="274"/>
      <c r="S1900" s="274"/>
      <c r="T1900" s="275"/>
      <c r="U1900" s="14"/>
      <c r="V1900" s="14"/>
      <c r="W1900" s="14"/>
      <c r="X1900" s="14"/>
      <c r="Y1900" s="14"/>
      <c r="Z1900" s="14"/>
      <c r="AA1900" s="14"/>
      <c r="AB1900" s="14"/>
      <c r="AC1900" s="14"/>
      <c r="AD1900" s="14"/>
      <c r="AE1900" s="14"/>
      <c r="AT1900" s="276" t="s">
        <v>260</v>
      </c>
      <c r="AU1900" s="276" t="s">
        <v>86</v>
      </c>
      <c r="AV1900" s="14" t="s">
        <v>86</v>
      </c>
      <c r="AW1900" s="14" t="s">
        <v>31</v>
      </c>
      <c r="AX1900" s="14" t="s">
        <v>76</v>
      </c>
      <c r="AY1900" s="276" t="s">
        <v>251</v>
      </c>
    </row>
    <row r="1901" s="16" customFormat="1">
      <c r="A1901" s="16"/>
      <c r="B1901" s="297"/>
      <c r="C1901" s="298"/>
      <c r="D1901" s="257" t="s">
        <v>260</v>
      </c>
      <c r="E1901" s="299" t="s">
        <v>1</v>
      </c>
      <c r="F1901" s="300" t="s">
        <v>566</v>
      </c>
      <c r="G1901" s="298"/>
      <c r="H1901" s="301">
        <v>988.65999999999997</v>
      </c>
      <c r="I1901" s="302"/>
      <c r="J1901" s="298"/>
      <c r="K1901" s="298"/>
      <c r="L1901" s="303"/>
      <c r="M1901" s="304"/>
      <c r="N1901" s="305"/>
      <c r="O1901" s="305"/>
      <c r="P1901" s="305"/>
      <c r="Q1901" s="305"/>
      <c r="R1901" s="305"/>
      <c r="S1901" s="305"/>
      <c r="T1901" s="306"/>
      <c r="U1901" s="16"/>
      <c r="V1901" s="16"/>
      <c r="W1901" s="16"/>
      <c r="X1901" s="16"/>
      <c r="Y1901" s="16"/>
      <c r="Z1901" s="16"/>
      <c r="AA1901" s="16"/>
      <c r="AB1901" s="16"/>
      <c r="AC1901" s="16"/>
      <c r="AD1901" s="16"/>
      <c r="AE1901" s="16"/>
      <c r="AT1901" s="307" t="s">
        <v>260</v>
      </c>
      <c r="AU1901" s="307" t="s">
        <v>86</v>
      </c>
      <c r="AV1901" s="16" t="s">
        <v>271</v>
      </c>
      <c r="AW1901" s="16" t="s">
        <v>31</v>
      </c>
      <c r="AX1901" s="16" t="s">
        <v>76</v>
      </c>
      <c r="AY1901" s="307" t="s">
        <v>251</v>
      </c>
    </row>
    <row r="1902" s="15" customFormat="1">
      <c r="A1902" s="15"/>
      <c r="B1902" s="277"/>
      <c r="C1902" s="278"/>
      <c r="D1902" s="257" t="s">
        <v>260</v>
      </c>
      <c r="E1902" s="279" t="s">
        <v>1</v>
      </c>
      <c r="F1902" s="280" t="s">
        <v>264</v>
      </c>
      <c r="G1902" s="278"/>
      <c r="H1902" s="281">
        <v>2060.6699999999996</v>
      </c>
      <c r="I1902" s="282"/>
      <c r="J1902" s="278"/>
      <c r="K1902" s="278"/>
      <c r="L1902" s="283"/>
      <c r="M1902" s="284"/>
      <c r="N1902" s="285"/>
      <c r="O1902" s="285"/>
      <c r="P1902" s="285"/>
      <c r="Q1902" s="285"/>
      <c r="R1902" s="285"/>
      <c r="S1902" s="285"/>
      <c r="T1902" s="286"/>
      <c r="U1902" s="15"/>
      <c r="V1902" s="15"/>
      <c r="W1902" s="15"/>
      <c r="X1902" s="15"/>
      <c r="Y1902" s="15"/>
      <c r="Z1902" s="15"/>
      <c r="AA1902" s="15"/>
      <c r="AB1902" s="15"/>
      <c r="AC1902" s="15"/>
      <c r="AD1902" s="15"/>
      <c r="AE1902" s="15"/>
      <c r="AT1902" s="287" t="s">
        <v>260</v>
      </c>
      <c r="AU1902" s="287" t="s">
        <v>86</v>
      </c>
      <c r="AV1902" s="15" t="s">
        <v>258</v>
      </c>
      <c r="AW1902" s="15" t="s">
        <v>31</v>
      </c>
      <c r="AX1902" s="15" t="s">
        <v>84</v>
      </c>
      <c r="AY1902" s="287" t="s">
        <v>251</v>
      </c>
    </row>
    <row r="1903" s="2" customFormat="1" ht="14.4" customHeight="1">
      <c r="A1903" s="39"/>
      <c r="B1903" s="40"/>
      <c r="C1903" s="243" t="s">
        <v>2295</v>
      </c>
      <c r="D1903" s="243" t="s">
        <v>253</v>
      </c>
      <c r="E1903" s="244" t="s">
        <v>2296</v>
      </c>
      <c r="F1903" s="245" t="s">
        <v>2297</v>
      </c>
      <c r="G1903" s="246" t="s">
        <v>149</v>
      </c>
      <c r="H1903" s="247">
        <v>40</v>
      </c>
      <c r="I1903" s="248"/>
      <c r="J1903" s="247">
        <f>ROUND(I1903*H1903,2)</f>
        <v>0</v>
      </c>
      <c r="K1903" s="245" t="s">
        <v>257</v>
      </c>
      <c r="L1903" s="45"/>
      <c r="M1903" s="249" t="s">
        <v>1</v>
      </c>
      <c r="N1903" s="250" t="s">
        <v>41</v>
      </c>
      <c r="O1903" s="92"/>
      <c r="P1903" s="251">
        <f>O1903*H1903</f>
        <v>0</v>
      </c>
      <c r="Q1903" s="251">
        <v>0</v>
      </c>
      <c r="R1903" s="251">
        <f>Q1903*H1903</f>
        <v>0</v>
      </c>
      <c r="S1903" s="251">
        <v>0</v>
      </c>
      <c r="T1903" s="252">
        <f>S1903*H1903</f>
        <v>0</v>
      </c>
      <c r="U1903" s="39"/>
      <c r="V1903" s="39"/>
      <c r="W1903" s="39"/>
      <c r="X1903" s="39"/>
      <c r="Y1903" s="39"/>
      <c r="Z1903" s="39"/>
      <c r="AA1903" s="39"/>
      <c r="AB1903" s="39"/>
      <c r="AC1903" s="39"/>
      <c r="AD1903" s="39"/>
      <c r="AE1903" s="39"/>
      <c r="AR1903" s="253" t="s">
        <v>344</v>
      </c>
      <c r="AT1903" s="253" t="s">
        <v>253</v>
      </c>
      <c r="AU1903" s="253" t="s">
        <v>86</v>
      </c>
      <c r="AY1903" s="18" t="s">
        <v>251</v>
      </c>
      <c r="BE1903" s="254">
        <f>IF(N1903="základní",J1903,0)</f>
        <v>0</v>
      </c>
      <c r="BF1903" s="254">
        <f>IF(N1903="snížená",J1903,0)</f>
        <v>0</v>
      </c>
      <c r="BG1903" s="254">
        <f>IF(N1903="zákl. přenesená",J1903,0)</f>
        <v>0</v>
      </c>
      <c r="BH1903" s="254">
        <f>IF(N1903="sníž. přenesená",J1903,0)</f>
        <v>0</v>
      </c>
      <c r="BI1903" s="254">
        <f>IF(N1903="nulová",J1903,0)</f>
        <v>0</v>
      </c>
      <c r="BJ1903" s="18" t="s">
        <v>84</v>
      </c>
      <c r="BK1903" s="254">
        <f>ROUND(I1903*H1903,2)</f>
        <v>0</v>
      </c>
      <c r="BL1903" s="18" t="s">
        <v>344</v>
      </c>
      <c r="BM1903" s="253" t="s">
        <v>2298</v>
      </c>
    </row>
    <row r="1904" s="13" customFormat="1">
      <c r="A1904" s="13"/>
      <c r="B1904" s="255"/>
      <c r="C1904" s="256"/>
      <c r="D1904" s="257" t="s">
        <v>260</v>
      </c>
      <c r="E1904" s="258" t="s">
        <v>1</v>
      </c>
      <c r="F1904" s="259" t="s">
        <v>654</v>
      </c>
      <c r="G1904" s="256"/>
      <c r="H1904" s="258" t="s">
        <v>1</v>
      </c>
      <c r="I1904" s="260"/>
      <c r="J1904" s="256"/>
      <c r="K1904" s="256"/>
      <c r="L1904" s="261"/>
      <c r="M1904" s="262"/>
      <c r="N1904" s="263"/>
      <c r="O1904" s="263"/>
      <c r="P1904" s="263"/>
      <c r="Q1904" s="263"/>
      <c r="R1904" s="263"/>
      <c r="S1904" s="263"/>
      <c r="T1904" s="264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T1904" s="265" t="s">
        <v>260</v>
      </c>
      <c r="AU1904" s="265" t="s">
        <v>86</v>
      </c>
      <c r="AV1904" s="13" t="s">
        <v>84</v>
      </c>
      <c r="AW1904" s="13" t="s">
        <v>31</v>
      </c>
      <c r="AX1904" s="13" t="s">
        <v>76</v>
      </c>
      <c r="AY1904" s="265" t="s">
        <v>251</v>
      </c>
    </row>
    <row r="1905" s="14" customFormat="1">
      <c r="A1905" s="14"/>
      <c r="B1905" s="266"/>
      <c r="C1905" s="267"/>
      <c r="D1905" s="257" t="s">
        <v>260</v>
      </c>
      <c r="E1905" s="268" t="s">
        <v>1</v>
      </c>
      <c r="F1905" s="269" t="s">
        <v>655</v>
      </c>
      <c r="G1905" s="267"/>
      <c r="H1905" s="270">
        <v>39.740000000000002</v>
      </c>
      <c r="I1905" s="271"/>
      <c r="J1905" s="267"/>
      <c r="K1905" s="267"/>
      <c r="L1905" s="272"/>
      <c r="M1905" s="273"/>
      <c r="N1905" s="274"/>
      <c r="O1905" s="274"/>
      <c r="P1905" s="274"/>
      <c r="Q1905" s="274"/>
      <c r="R1905" s="274"/>
      <c r="S1905" s="274"/>
      <c r="T1905" s="275"/>
      <c r="U1905" s="14"/>
      <c r="V1905" s="14"/>
      <c r="W1905" s="14"/>
      <c r="X1905" s="14"/>
      <c r="Y1905" s="14"/>
      <c r="Z1905" s="14"/>
      <c r="AA1905" s="14"/>
      <c r="AB1905" s="14"/>
      <c r="AC1905" s="14"/>
      <c r="AD1905" s="14"/>
      <c r="AE1905" s="14"/>
      <c r="AT1905" s="276" t="s">
        <v>260</v>
      </c>
      <c r="AU1905" s="276" t="s">
        <v>86</v>
      </c>
      <c r="AV1905" s="14" t="s">
        <v>86</v>
      </c>
      <c r="AW1905" s="14" t="s">
        <v>31</v>
      </c>
      <c r="AX1905" s="14" t="s">
        <v>76</v>
      </c>
      <c r="AY1905" s="276" t="s">
        <v>251</v>
      </c>
    </row>
    <row r="1906" s="14" customFormat="1">
      <c r="A1906" s="14"/>
      <c r="B1906" s="266"/>
      <c r="C1906" s="267"/>
      <c r="D1906" s="257" t="s">
        <v>260</v>
      </c>
      <c r="E1906" s="268" t="s">
        <v>1</v>
      </c>
      <c r="F1906" s="269" t="s">
        <v>548</v>
      </c>
      <c r="G1906" s="267"/>
      <c r="H1906" s="270">
        <v>0.26000000000000001</v>
      </c>
      <c r="I1906" s="271"/>
      <c r="J1906" s="267"/>
      <c r="K1906" s="267"/>
      <c r="L1906" s="272"/>
      <c r="M1906" s="273"/>
      <c r="N1906" s="274"/>
      <c r="O1906" s="274"/>
      <c r="P1906" s="274"/>
      <c r="Q1906" s="274"/>
      <c r="R1906" s="274"/>
      <c r="S1906" s="274"/>
      <c r="T1906" s="275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T1906" s="276" t="s">
        <v>260</v>
      </c>
      <c r="AU1906" s="276" t="s">
        <v>86</v>
      </c>
      <c r="AV1906" s="14" t="s">
        <v>86</v>
      </c>
      <c r="AW1906" s="14" t="s">
        <v>31</v>
      </c>
      <c r="AX1906" s="14" t="s">
        <v>76</v>
      </c>
      <c r="AY1906" s="276" t="s">
        <v>251</v>
      </c>
    </row>
    <row r="1907" s="15" customFormat="1">
      <c r="A1907" s="15"/>
      <c r="B1907" s="277"/>
      <c r="C1907" s="278"/>
      <c r="D1907" s="257" t="s">
        <v>260</v>
      </c>
      <c r="E1907" s="279" t="s">
        <v>1</v>
      </c>
      <c r="F1907" s="280" t="s">
        <v>264</v>
      </c>
      <c r="G1907" s="278"/>
      <c r="H1907" s="281">
        <v>40</v>
      </c>
      <c r="I1907" s="282"/>
      <c r="J1907" s="278"/>
      <c r="K1907" s="278"/>
      <c r="L1907" s="283"/>
      <c r="M1907" s="284"/>
      <c r="N1907" s="285"/>
      <c r="O1907" s="285"/>
      <c r="P1907" s="285"/>
      <c r="Q1907" s="285"/>
      <c r="R1907" s="285"/>
      <c r="S1907" s="285"/>
      <c r="T1907" s="286"/>
      <c r="U1907" s="15"/>
      <c r="V1907" s="15"/>
      <c r="W1907" s="15"/>
      <c r="X1907" s="15"/>
      <c r="Y1907" s="15"/>
      <c r="Z1907" s="15"/>
      <c r="AA1907" s="15"/>
      <c r="AB1907" s="15"/>
      <c r="AC1907" s="15"/>
      <c r="AD1907" s="15"/>
      <c r="AE1907" s="15"/>
      <c r="AT1907" s="287" t="s">
        <v>260</v>
      </c>
      <c r="AU1907" s="287" t="s">
        <v>86</v>
      </c>
      <c r="AV1907" s="15" t="s">
        <v>258</v>
      </c>
      <c r="AW1907" s="15" t="s">
        <v>31</v>
      </c>
      <c r="AX1907" s="15" t="s">
        <v>84</v>
      </c>
      <c r="AY1907" s="287" t="s">
        <v>251</v>
      </c>
    </row>
    <row r="1908" s="2" customFormat="1" ht="14.4" customHeight="1">
      <c r="A1908" s="39"/>
      <c r="B1908" s="40"/>
      <c r="C1908" s="243" t="s">
        <v>2299</v>
      </c>
      <c r="D1908" s="243" t="s">
        <v>253</v>
      </c>
      <c r="E1908" s="244" t="s">
        <v>2300</v>
      </c>
      <c r="F1908" s="245" t="s">
        <v>2301</v>
      </c>
      <c r="G1908" s="246" t="s">
        <v>149</v>
      </c>
      <c r="H1908" s="247">
        <v>40</v>
      </c>
      <c r="I1908" s="248"/>
      <c r="J1908" s="247">
        <f>ROUND(I1908*H1908,2)</f>
        <v>0</v>
      </c>
      <c r="K1908" s="245" t="s">
        <v>1</v>
      </c>
      <c r="L1908" s="45"/>
      <c r="M1908" s="249" t="s">
        <v>1</v>
      </c>
      <c r="N1908" s="250" t="s">
        <v>41</v>
      </c>
      <c r="O1908" s="92"/>
      <c r="P1908" s="251">
        <f>O1908*H1908</f>
        <v>0</v>
      </c>
      <c r="Q1908" s="251">
        <v>0.00025000000000000001</v>
      </c>
      <c r="R1908" s="251">
        <f>Q1908*H1908</f>
        <v>0.01</v>
      </c>
      <c r="S1908" s="251">
        <v>0</v>
      </c>
      <c r="T1908" s="252">
        <f>S1908*H1908</f>
        <v>0</v>
      </c>
      <c r="U1908" s="39"/>
      <c r="V1908" s="39"/>
      <c r="W1908" s="39"/>
      <c r="X1908" s="39"/>
      <c r="Y1908" s="39"/>
      <c r="Z1908" s="39"/>
      <c r="AA1908" s="39"/>
      <c r="AB1908" s="39"/>
      <c r="AC1908" s="39"/>
      <c r="AD1908" s="39"/>
      <c r="AE1908" s="39"/>
      <c r="AR1908" s="253" t="s">
        <v>344</v>
      </c>
      <c r="AT1908" s="253" t="s">
        <v>253</v>
      </c>
      <c r="AU1908" s="253" t="s">
        <v>86</v>
      </c>
      <c r="AY1908" s="18" t="s">
        <v>251</v>
      </c>
      <c r="BE1908" s="254">
        <f>IF(N1908="základní",J1908,0)</f>
        <v>0</v>
      </c>
      <c r="BF1908" s="254">
        <f>IF(N1908="snížená",J1908,0)</f>
        <v>0</v>
      </c>
      <c r="BG1908" s="254">
        <f>IF(N1908="zákl. přenesená",J1908,0)</f>
        <v>0</v>
      </c>
      <c r="BH1908" s="254">
        <f>IF(N1908="sníž. přenesená",J1908,0)</f>
        <v>0</v>
      </c>
      <c r="BI1908" s="254">
        <f>IF(N1908="nulová",J1908,0)</f>
        <v>0</v>
      </c>
      <c r="BJ1908" s="18" t="s">
        <v>84</v>
      </c>
      <c r="BK1908" s="254">
        <f>ROUND(I1908*H1908,2)</f>
        <v>0</v>
      </c>
      <c r="BL1908" s="18" t="s">
        <v>344</v>
      </c>
      <c r="BM1908" s="253" t="s">
        <v>2302</v>
      </c>
    </row>
    <row r="1909" s="13" customFormat="1">
      <c r="A1909" s="13"/>
      <c r="B1909" s="255"/>
      <c r="C1909" s="256"/>
      <c r="D1909" s="257" t="s">
        <v>260</v>
      </c>
      <c r="E1909" s="258" t="s">
        <v>1</v>
      </c>
      <c r="F1909" s="259" t="s">
        <v>654</v>
      </c>
      <c r="G1909" s="256"/>
      <c r="H1909" s="258" t="s">
        <v>1</v>
      </c>
      <c r="I1909" s="260"/>
      <c r="J1909" s="256"/>
      <c r="K1909" s="256"/>
      <c r="L1909" s="261"/>
      <c r="M1909" s="262"/>
      <c r="N1909" s="263"/>
      <c r="O1909" s="263"/>
      <c r="P1909" s="263"/>
      <c r="Q1909" s="263"/>
      <c r="R1909" s="263"/>
      <c r="S1909" s="263"/>
      <c r="T1909" s="264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65" t="s">
        <v>260</v>
      </c>
      <c r="AU1909" s="265" t="s">
        <v>86</v>
      </c>
      <c r="AV1909" s="13" t="s">
        <v>84</v>
      </c>
      <c r="AW1909" s="13" t="s">
        <v>31</v>
      </c>
      <c r="AX1909" s="13" t="s">
        <v>76</v>
      </c>
      <c r="AY1909" s="265" t="s">
        <v>251</v>
      </c>
    </row>
    <row r="1910" s="14" customFormat="1">
      <c r="A1910" s="14"/>
      <c r="B1910" s="266"/>
      <c r="C1910" s="267"/>
      <c r="D1910" s="257" t="s">
        <v>260</v>
      </c>
      <c r="E1910" s="268" t="s">
        <v>1</v>
      </c>
      <c r="F1910" s="269" t="s">
        <v>655</v>
      </c>
      <c r="G1910" s="267"/>
      <c r="H1910" s="270">
        <v>39.740000000000002</v>
      </c>
      <c r="I1910" s="271"/>
      <c r="J1910" s="267"/>
      <c r="K1910" s="267"/>
      <c r="L1910" s="272"/>
      <c r="M1910" s="273"/>
      <c r="N1910" s="274"/>
      <c r="O1910" s="274"/>
      <c r="P1910" s="274"/>
      <c r="Q1910" s="274"/>
      <c r="R1910" s="274"/>
      <c r="S1910" s="274"/>
      <c r="T1910" s="275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T1910" s="276" t="s">
        <v>260</v>
      </c>
      <c r="AU1910" s="276" t="s">
        <v>86</v>
      </c>
      <c r="AV1910" s="14" t="s">
        <v>86</v>
      </c>
      <c r="AW1910" s="14" t="s">
        <v>31</v>
      </c>
      <c r="AX1910" s="14" t="s">
        <v>76</v>
      </c>
      <c r="AY1910" s="276" t="s">
        <v>251</v>
      </c>
    </row>
    <row r="1911" s="14" customFormat="1">
      <c r="A1911" s="14"/>
      <c r="B1911" s="266"/>
      <c r="C1911" s="267"/>
      <c r="D1911" s="257" t="s">
        <v>260</v>
      </c>
      <c r="E1911" s="268" t="s">
        <v>1</v>
      </c>
      <c r="F1911" s="269" t="s">
        <v>548</v>
      </c>
      <c r="G1911" s="267"/>
      <c r="H1911" s="270">
        <v>0.26000000000000001</v>
      </c>
      <c r="I1911" s="271"/>
      <c r="J1911" s="267"/>
      <c r="K1911" s="267"/>
      <c r="L1911" s="272"/>
      <c r="M1911" s="273"/>
      <c r="N1911" s="274"/>
      <c r="O1911" s="274"/>
      <c r="P1911" s="274"/>
      <c r="Q1911" s="274"/>
      <c r="R1911" s="274"/>
      <c r="S1911" s="274"/>
      <c r="T1911" s="275"/>
      <c r="U1911" s="14"/>
      <c r="V1911" s="14"/>
      <c r="W1911" s="14"/>
      <c r="X1911" s="14"/>
      <c r="Y1911" s="14"/>
      <c r="Z1911" s="14"/>
      <c r="AA1911" s="14"/>
      <c r="AB1911" s="14"/>
      <c r="AC1911" s="14"/>
      <c r="AD1911" s="14"/>
      <c r="AE1911" s="14"/>
      <c r="AT1911" s="276" t="s">
        <v>260</v>
      </c>
      <c r="AU1911" s="276" t="s">
        <v>86</v>
      </c>
      <c r="AV1911" s="14" t="s">
        <v>86</v>
      </c>
      <c r="AW1911" s="14" t="s">
        <v>31</v>
      </c>
      <c r="AX1911" s="14" t="s">
        <v>76</v>
      </c>
      <c r="AY1911" s="276" t="s">
        <v>251</v>
      </c>
    </row>
    <row r="1912" s="15" customFormat="1">
      <c r="A1912" s="15"/>
      <c r="B1912" s="277"/>
      <c r="C1912" s="278"/>
      <c r="D1912" s="257" t="s">
        <v>260</v>
      </c>
      <c r="E1912" s="279" t="s">
        <v>1</v>
      </c>
      <c r="F1912" s="280" t="s">
        <v>264</v>
      </c>
      <c r="G1912" s="278"/>
      <c r="H1912" s="281">
        <v>40</v>
      </c>
      <c r="I1912" s="282"/>
      <c r="J1912" s="278"/>
      <c r="K1912" s="278"/>
      <c r="L1912" s="283"/>
      <c r="M1912" s="284"/>
      <c r="N1912" s="285"/>
      <c r="O1912" s="285"/>
      <c r="P1912" s="285"/>
      <c r="Q1912" s="285"/>
      <c r="R1912" s="285"/>
      <c r="S1912" s="285"/>
      <c r="T1912" s="286"/>
      <c r="U1912" s="15"/>
      <c r="V1912" s="15"/>
      <c r="W1912" s="15"/>
      <c r="X1912" s="15"/>
      <c r="Y1912" s="15"/>
      <c r="Z1912" s="15"/>
      <c r="AA1912" s="15"/>
      <c r="AB1912" s="15"/>
      <c r="AC1912" s="15"/>
      <c r="AD1912" s="15"/>
      <c r="AE1912" s="15"/>
      <c r="AT1912" s="287" t="s">
        <v>260</v>
      </c>
      <c r="AU1912" s="287" t="s">
        <v>86</v>
      </c>
      <c r="AV1912" s="15" t="s">
        <v>258</v>
      </c>
      <c r="AW1912" s="15" t="s">
        <v>31</v>
      </c>
      <c r="AX1912" s="15" t="s">
        <v>84</v>
      </c>
      <c r="AY1912" s="287" t="s">
        <v>251</v>
      </c>
    </row>
    <row r="1913" s="2" customFormat="1" ht="14.4" customHeight="1">
      <c r="A1913" s="39"/>
      <c r="B1913" s="40"/>
      <c r="C1913" s="243" t="s">
        <v>2303</v>
      </c>
      <c r="D1913" s="243" t="s">
        <v>253</v>
      </c>
      <c r="E1913" s="244" t="s">
        <v>2304</v>
      </c>
      <c r="F1913" s="245" t="s">
        <v>2305</v>
      </c>
      <c r="G1913" s="246" t="s">
        <v>149</v>
      </c>
      <c r="H1913" s="247">
        <v>6</v>
      </c>
      <c r="I1913" s="248"/>
      <c r="J1913" s="247">
        <f>ROUND(I1913*H1913,2)</f>
        <v>0</v>
      </c>
      <c r="K1913" s="245" t="s">
        <v>257</v>
      </c>
      <c r="L1913" s="45"/>
      <c r="M1913" s="249" t="s">
        <v>1</v>
      </c>
      <c r="N1913" s="250" t="s">
        <v>41</v>
      </c>
      <c r="O1913" s="92"/>
      <c r="P1913" s="251">
        <f>O1913*H1913</f>
        <v>0</v>
      </c>
      <c r="Q1913" s="251">
        <v>0.00048000000000000001</v>
      </c>
      <c r="R1913" s="251">
        <f>Q1913*H1913</f>
        <v>0.0028800000000000002</v>
      </c>
      <c r="S1913" s="251">
        <v>0</v>
      </c>
      <c r="T1913" s="252">
        <f>S1913*H1913</f>
        <v>0</v>
      </c>
      <c r="U1913" s="39"/>
      <c r="V1913" s="39"/>
      <c r="W1913" s="39"/>
      <c r="X1913" s="39"/>
      <c r="Y1913" s="39"/>
      <c r="Z1913" s="39"/>
      <c r="AA1913" s="39"/>
      <c r="AB1913" s="39"/>
      <c r="AC1913" s="39"/>
      <c r="AD1913" s="39"/>
      <c r="AE1913" s="39"/>
      <c r="AR1913" s="253" t="s">
        <v>344</v>
      </c>
      <c r="AT1913" s="253" t="s">
        <v>253</v>
      </c>
      <c r="AU1913" s="253" t="s">
        <v>86</v>
      </c>
      <c r="AY1913" s="18" t="s">
        <v>251</v>
      </c>
      <c r="BE1913" s="254">
        <f>IF(N1913="základní",J1913,0)</f>
        <v>0</v>
      </c>
      <c r="BF1913" s="254">
        <f>IF(N1913="snížená",J1913,0)</f>
        <v>0</v>
      </c>
      <c r="BG1913" s="254">
        <f>IF(N1913="zákl. přenesená",J1913,0)</f>
        <v>0</v>
      </c>
      <c r="BH1913" s="254">
        <f>IF(N1913="sníž. přenesená",J1913,0)</f>
        <v>0</v>
      </c>
      <c r="BI1913" s="254">
        <f>IF(N1913="nulová",J1913,0)</f>
        <v>0</v>
      </c>
      <c r="BJ1913" s="18" t="s">
        <v>84</v>
      </c>
      <c r="BK1913" s="254">
        <f>ROUND(I1913*H1913,2)</f>
        <v>0</v>
      </c>
      <c r="BL1913" s="18" t="s">
        <v>344</v>
      </c>
      <c r="BM1913" s="253" t="s">
        <v>2306</v>
      </c>
    </row>
    <row r="1914" s="13" customFormat="1">
      <c r="A1914" s="13"/>
      <c r="B1914" s="255"/>
      <c r="C1914" s="256"/>
      <c r="D1914" s="257" t="s">
        <v>260</v>
      </c>
      <c r="E1914" s="258" t="s">
        <v>1</v>
      </c>
      <c r="F1914" s="259" t="s">
        <v>309</v>
      </c>
      <c r="G1914" s="256"/>
      <c r="H1914" s="258" t="s">
        <v>1</v>
      </c>
      <c r="I1914" s="260"/>
      <c r="J1914" s="256"/>
      <c r="K1914" s="256"/>
      <c r="L1914" s="261"/>
      <c r="M1914" s="262"/>
      <c r="N1914" s="263"/>
      <c r="O1914" s="263"/>
      <c r="P1914" s="263"/>
      <c r="Q1914" s="263"/>
      <c r="R1914" s="263"/>
      <c r="S1914" s="263"/>
      <c r="T1914" s="264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65" t="s">
        <v>260</v>
      </c>
      <c r="AU1914" s="265" t="s">
        <v>86</v>
      </c>
      <c r="AV1914" s="13" t="s">
        <v>84</v>
      </c>
      <c r="AW1914" s="13" t="s">
        <v>31</v>
      </c>
      <c r="AX1914" s="13" t="s">
        <v>76</v>
      </c>
      <c r="AY1914" s="265" t="s">
        <v>251</v>
      </c>
    </row>
    <row r="1915" s="14" customFormat="1">
      <c r="A1915" s="14"/>
      <c r="B1915" s="266"/>
      <c r="C1915" s="267"/>
      <c r="D1915" s="257" t="s">
        <v>260</v>
      </c>
      <c r="E1915" s="268" t="s">
        <v>1</v>
      </c>
      <c r="F1915" s="269" t="s">
        <v>2307</v>
      </c>
      <c r="G1915" s="267"/>
      <c r="H1915" s="270">
        <v>3.6699999999999999</v>
      </c>
      <c r="I1915" s="271"/>
      <c r="J1915" s="267"/>
      <c r="K1915" s="267"/>
      <c r="L1915" s="272"/>
      <c r="M1915" s="273"/>
      <c r="N1915" s="274"/>
      <c r="O1915" s="274"/>
      <c r="P1915" s="274"/>
      <c r="Q1915" s="274"/>
      <c r="R1915" s="274"/>
      <c r="S1915" s="274"/>
      <c r="T1915" s="275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T1915" s="276" t="s">
        <v>260</v>
      </c>
      <c r="AU1915" s="276" t="s">
        <v>86</v>
      </c>
      <c r="AV1915" s="14" t="s">
        <v>86</v>
      </c>
      <c r="AW1915" s="14" t="s">
        <v>31</v>
      </c>
      <c r="AX1915" s="14" t="s">
        <v>76</v>
      </c>
      <c r="AY1915" s="276" t="s">
        <v>251</v>
      </c>
    </row>
    <row r="1916" s="14" customFormat="1">
      <c r="A1916" s="14"/>
      <c r="B1916" s="266"/>
      <c r="C1916" s="267"/>
      <c r="D1916" s="257" t="s">
        <v>260</v>
      </c>
      <c r="E1916" s="268" t="s">
        <v>1</v>
      </c>
      <c r="F1916" s="269" t="s">
        <v>2308</v>
      </c>
      <c r="G1916" s="267"/>
      <c r="H1916" s="270">
        <v>2.2999999999999998</v>
      </c>
      <c r="I1916" s="271"/>
      <c r="J1916" s="267"/>
      <c r="K1916" s="267"/>
      <c r="L1916" s="272"/>
      <c r="M1916" s="273"/>
      <c r="N1916" s="274"/>
      <c r="O1916" s="274"/>
      <c r="P1916" s="274"/>
      <c r="Q1916" s="274"/>
      <c r="R1916" s="274"/>
      <c r="S1916" s="274"/>
      <c r="T1916" s="275"/>
      <c r="U1916" s="14"/>
      <c r="V1916" s="14"/>
      <c r="W1916" s="14"/>
      <c r="X1916" s="14"/>
      <c r="Y1916" s="14"/>
      <c r="Z1916" s="14"/>
      <c r="AA1916" s="14"/>
      <c r="AB1916" s="14"/>
      <c r="AC1916" s="14"/>
      <c r="AD1916" s="14"/>
      <c r="AE1916" s="14"/>
      <c r="AT1916" s="276" t="s">
        <v>260</v>
      </c>
      <c r="AU1916" s="276" t="s">
        <v>86</v>
      </c>
      <c r="AV1916" s="14" t="s">
        <v>86</v>
      </c>
      <c r="AW1916" s="14" t="s">
        <v>31</v>
      </c>
      <c r="AX1916" s="14" t="s">
        <v>76</v>
      </c>
      <c r="AY1916" s="276" t="s">
        <v>251</v>
      </c>
    </row>
    <row r="1917" s="14" customFormat="1">
      <c r="A1917" s="14"/>
      <c r="B1917" s="266"/>
      <c r="C1917" s="267"/>
      <c r="D1917" s="257" t="s">
        <v>260</v>
      </c>
      <c r="E1917" s="268" t="s">
        <v>1</v>
      </c>
      <c r="F1917" s="269" t="s">
        <v>901</v>
      </c>
      <c r="G1917" s="267"/>
      <c r="H1917" s="270">
        <v>0.029999999999999999</v>
      </c>
      <c r="I1917" s="271"/>
      <c r="J1917" s="267"/>
      <c r="K1917" s="267"/>
      <c r="L1917" s="272"/>
      <c r="M1917" s="273"/>
      <c r="N1917" s="274"/>
      <c r="O1917" s="274"/>
      <c r="P1917" s="274"/>
      <c r="Q1917" s="274"/>
      <c r="R1917" s="274"/>
      <c r="S1917" s="274"/>
      <c r="T1917" s="275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T1917" s="276" t="s">
        <v>260</v>
      </c>
      <c r="AU1917" s="276" t="s">
        <v>86</v>
      </c>
      <c r="AV1917" s="14" t="s">
        <v>86</v>
      </c>
      <c r="AW1917" s="14" t="s">
        <v>31</v>
      </c>
      <c r="AX1917" s="14" t="s">
        <v>76</v>
      </c>
      <c r="AY1917" s="276" t="s">
        <v>251</v>
      </c>
    </row>
    <row r="1918" s="15" customFormat="1">
      <c r="A1918" s="15"/>
      <c r="B1918" s="277"/>
      <c r="C1918" s="278"/>
      <c r="D1918" s="257" t="s">
        <v>260</v>
      </c>
      <c r="E1918" s="279" t="s">
        <v>1</v>
      </c>
      <c r="F1918" s="280" t="s">
        <v>264</v>
      </c>
      <c r="G1918" s="278"/>
      <c r="H1918" s="281">
        <v>6</v>
      </c>
      <c r="I1918" s="282"/>
      <c r="J1918" s="278"/>
      <c r="K1918" s="278"/>
      <c r="L1918" s="283"/>
      <c r="M1918" s="284"/>
      <c r="N1918" s="285"/>
      <c r="O1918" s="285"/>
      <c r="P1918" s="285"/>
      <c r="Q1918" s="285"/>
      <c r="R1918" s="285"/>
      <c r="S1918" s="285"/>
      <c r="T1918" s="286"/>
      <c r="U1918" s="15"/>
      <c r="V1918" s="15"/>
      <c r="W1918" s="15"/>
      <c r="X1918" s="15"/>
      <c r="Y1918" s="15"/>
      <c r="Z1918" s="15"/>
      <c r="AA1918" s="15"/>
      <c r="AB1918" s="15"/>
      <c r="AC1918" s="15"/>
      <c r="AD1918" s="15"/>
      <c r="AE1918" s="15"/>
      <c r="AT1918" s="287" t="s">
        <v>260</v>
      </c>
      <c r="AU1918" s="287" t="s">
        <v>86</v>
      </c>
      <c r="AV1918" s="15" t="s">
        <v>258</v>
      </c>
      <c r="AW1918" s="15" t="s">
        <v>31</v>
      </c>
      <c r="AX1918" s="15" t="s">
        <v>84</v>
      </c>
      <c r="AY1918" s="287" t="s">
        <v>251</v>
      </c>
    </row>
    <row r="1919" s="12" customFormat="1" ht="22.8" customHeight="1">
      <c r="A1919" s="12"/>
      <c r="B1919" s="227"/>
      <c r="C1919" s="228"/>
      <c r="D1919" s="229" t="s">
        <v>75</v>
      </c>
      <c r="E1919" s="241" t="s">
        <v>2309</v>
      </c>
      <c r="F1919" s="241" t="s">
        <v>2310</v>
      </c>
      <c r="G1919" s="228"/>
      <c r="H1919" s="228"/>
      <c r="I1919" s="231"/>
      <c r="J1919" s="242">
        <f>BK1919</f>
        <v>0</v>
      </c>
      <c r="K1919" s="228"/>
      <c r="L1919" s="233"/>
      <c r="M1919" s="234"/>
      <c r="N1919" s="235"/>
      <c r="O1919" s="235"/>
      <c r="P1919" s="236">
        <f>SUM(P1920:P2050)</f>
        <v>0</v>
      </c>
      <c r="Q1919" s="235"/>
      <c r="R1919" s="236">
        <f>SUM(R1920:R2050)</f>
        <v>1.0967956999999999</v>
      </c>
      <c r="S1919" s="235"/>
      <c r="T1919" s="237">
        <f>SUM(T1920:T2050)</f>
        <v>0.068768999999999997</v>
      </c>
      <c r="U1919" s="12"/>
      <c r="V1919" s="12"/>
      <c r="W1919" s="12"/>
      <c r="X1919" s="12"/>
      <c r="Y1919" s="12"/>
      <c r="Z1919" s="12"/>
      <c r="AA1919" s="12"/>
      <c r="AB1919" s="12"/>
      <c r="AC1919" s="12"/>
      <c r="AD1919" s="12"/>
      <c r="AE1919" s="12"/>
      <c r="AR1919" s="238" t="s">
        <v>86</v>
      </c>
      <c r="AT1919" s="239" t="s">
        <v>75</v>
      </c>
      <c r="AU1919" s="239" t="s">
        <v>84</v>
      </c>
      <c r="AY1919" s="238" t="s">
        <v>251</v>
      </c>
      <c r="BK1919" s="240">
        <f>SUM(BK1920:BK2050)</f>
        <v>0</v>
      </c>
    </row>
    <row r="1920" s="2" customFormat="1" ht="14.4" customHeight="1">
      <c r="A1920" s="39"/>
      <c r="B1920" s="40"/>
      <c r="C1920" s="243" t="s">
        <v>2311</v>
      </c>
      <c r="D1920" s="243" t="s">
        <v>253</v>
      </c>
      <c r="E1920" s="244" t="s">
        <v>2312</v>
      </c>
      <c r="F1920" s="245" t="s">
        <v>2313</v>
      </c>
      <c r="G1920" s="246" t="s">
        <v>149</v>
      </c>
      <c r="H1920" s="247">
        <v>5743</v>
      </c>
      <c r="I1920" s="248"/>
      <c r="J1920" s="247">
        <f>ROUND(I1920*H1920,2)</f>
        <v>0</v>
      </c>
      <c r="K1920" s="245" t="s">
        <v>257</v>
      </c>
      <c r="L1920" s="45"/>
      <c r="M1920" s="249" t="s">
        <v>1</v>
      </c>
      <c r="N1920" s="250" t="s">
        <v>41</v>
      </c>
      <c r="O1920" s="92"/>
      <c r="P1920" s="251">
        <f>O1920*H1920</f>
        <v>0</v>
      </c>
      <c r="Q1920" s="251">
        <v>0</v>
      </c>
      <c r="R1920" s="251">
        <f>Q1920*H1920</f>
        <v>0</v>
      </c>
      <c r="S1920" s="251">
        <v>0</v>
      </c>
      <c r="T1920" s="252">
        <f>S1920*H1920</f>
        <v>0</v>
      </c>
      <c r="U1920" s="39"/>
      <c r="V1920" s="39"/>
      <c r="W1920" s="39"/>
      <c r="X1920" s="39"/>
      <c r="Y1920" s="39"/>
      <c r="Z1920" s="39"/>
      <c r="AA1920" s="39"/>
      <c r="AB1920" s="39"/>
      <c r="AC1920" s="39"/>
      <c r="AD1920" s="39"/>
      <c r="AE1920" s="39"/>
      <c r="AR1920" s="253" t="s">
        <v>344</v>
      </c>
      <c r="AT1920" s="253" t="s">
        <v>253</v>
      </c>
      <c r="AU1920" s="253" t="s">
        <v>86</v>
      </c>
      <c r="AY1920" s="18" t="s">
        <v>251</v>
      </c>
      <c r="BE1920" s="254">
        <f>IF(N1920="základní",J1920,0)</f>
        <v>0</v>
      </c>
      <c r="BF1920" s="254">
        <f>IF(N1920="snížená",J1920,0)</f>
        <v>0</v>
      </c>
      <c r="BG1920" s="254">
        <f>IF(N1920="zákl. přenesená",J1920,0)</f>
        <v>0</v>
      </c>
      <c r="BH1920" s="254">
        <f>IF(N1920="sníž. přenesená",J1920,0)</f>
        <v>0</v>
      </c>
      <c r="BI1920" s="254">
        <f>IF(N1920="nulová",J1920,0)</f>
        <v>0</v>
      </c>
      <c r="BJ1920" s="18" t="s">
        <v>84</v>
      </c>
      <c r="BK1920" s="254">
        <f>ROUND(I1920*H1920,2)</f>
        <v>0</v>
      </c>
      <c r="BL1920" s="18" t="s">
        <v>344</v>
      </c>
      <c r="BM1920" s="253" t="s">
        <v>2314</v>
      </c>
    </row>
    <row r="1921" s="13" customFormat="1">
      <c r="A1921" s="13"/>
      <c r="B1921" s="255"/>
      <c r="C1921" s="256"/>
      <c r="D1921" s="257" t="s">
        <v>260</v>
      </c>
      <c r="E1921" s="258" t="s">
        <v>1</v>
      </c>
      <c r="F1921" s="259" t="s">
        <v>2315</v>
      </c>
      <c r="G1921" s="256"/>
      <c r="H1921" s="258" t="s">
        <v>1</v>
      </c>
      <c r="I1921" s="260"/>
      <c r="J1921" s="256"/>
      <c r="K1921" s="256"/>
      <c r="L1921" s="261"/>
      <c r="M1921" s="262"/>
      <c r="N1921" s="263"/>
      <c r="O1921" s="263"/>
      <c r="P1921" s="263"/>
      <c r="Q1921" s="263"/>
      <c r="R1921" s="263"/>
      <c r="S1921" s="263"/>
      <c r="T1921" s="264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65" t="s">
        <v>260</v>
      </c>
      <c r="AU1921" s="265" t="s">
        <v>86</v>
      </c>
      <c r="AV1921" s="13" t="s">
        <v>84</v>
      </c>
      <c r="AW1921" s="13" t="s">
        <v>31</v>
      </c>
      <c r="AX1921" s="13" t="s">
        <v>76</v>
      </c>
      <c r="AY1921" s="265" t="s">
        <v>251</v>
      </c>
    </row>
    <row r="1922" s="14" customFormat="1">
      <c r="A1922" s="14"/>
      <c r="B1922" s="266"/>
      <c r="C1922" s="267"/>
      <c r="D1922" s="257" t="s">
        <v>260</v>
      </c>
      <c r="E1922" s="268" t="s">
        <v>1</v>
      </c>
      <c r="F1922" s="269" t="s">
        <v>161</v>
      </c>
      <c r="G1922" s="267"/>
      <c r="H1922" s="270">
        <v>1872</v>
      </c>
      <c r="I1922" s="271"/>
      <c r="J1922" s="267"/>
      <c r="K1922" s="267"/>
      <c r="L1922" s="272"/>
      <c r="M1922" s="273"/>
      <c r="N1922" s="274"/>
      <c r="O1922" s="274"/>
      <c r="P1922" s="274"/>
      <c r="Q1922" s="274"/>
      <c r="R1922" s="274"/>
      <c r="S1922" s="274"/>
      <c r="T1922" s="275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T1922" s="276" t="s">
        <v>260</v>
      </c>
      <c r="AU1922" s="276" t="s">
        <v>86</v>
      </c>
      <c r="AV1922" s="14" t="s">
        <v>86</v>
      </c>
      <c r="AW1922" s="14" t="s">
        <v>31</v>
      </c>
      <c r="AX1922" s="14" t="s">
        <v>76</v>
      </c>
      <c r="AY1922" s="276" t="s">
        <v>251</v>
      </c>
    </row>
    <row r="1923" s="16" customFormat="1">
      <c r="A1923" s="16"/>
      <c r="B1923" s="297"/>
      <c r="C1923" s="298"/>
      <c r="D1923" s="257" t="s">
        <v>260</v>
      </c>
      <c r="E1923" s="299" t="s">
        <v>1</v>
      </c>
      <c r="F1923" s="300" t="s">
        <v>566</v>
      </c>
      <c r="G1923" s="298"/>
      <c r="H1923" s="301">
        <v>1872</v>
      </c>
      <c r="I1923" s="302"/>
      <c r="J1923" s="298"/>
      <c r="K1923" s="298"/>
      <c r="L1923" s="303"/>
      <c r="M1923" s="304"/>
      <c r="N1923" s="305"/>
      <c r="O1923" s="305"/>
      <c r="P1923" s="305"/>
      <c r="Q1923" s="305"/>
      <c r="R1923" s="305"/>
      <c r="S1923" s="305"/>
      <c r="T1923" s="306"/>
      <c r="U1923" s="16"/>
      <c r="V1923" s="16"/>
      <c r="W1923" s="16"/>
      <c r="X1923" s="16"/>
      <c r="Y1923" s="16"/>
      <c r="Z1923" s="16"/>
      <c r="AA1923" s="16"/>
      <c r="AB1923" s="16"/>
      <c r="AC1923" s="16"/>
      <c r="AD1923" s="16"/>
      <c r="AE1923" s="16"/>
      <c r="AT1923" s="307" t="s">
        <v>260</v>
      </c>
      <c r="AU1923" s="307" t="s">
        <v>86</v>
      </c>
      <c r="AV1923" s="16" t="s">
        <v>271</v>
      </c>
      <c r="AW1923" s="16" t="s">
        <v>31</v>
      </c>
      <c r="AX1923" s="16" t="s">
        <v>76</v>
      </c>
      <c r="AY1923" s="307" t="s">
        <v>251</v>
      </c>
    </row>
    <row r="1924" s="13" customFormat="1">
      <c r="A1924" s="13"/>
      <c r="B1924" s="255"/>
      <c r="C1924" s="256"/>
      <c r="D1924" s="257" t="s">
        <v>260</v>
      </c>
      <c r="E1924" s="258" t="s">
        <v>1</v>
      </c>
      <c r="F1924" s="259" t="s">
        <v>2316</v>
      </c>
      <c r="G1924" s="256"/>
      <c r="H1924" s="258" t="s">
        <v>1</v>
      </c>
      <c r="I1924" s="260"/>
      <c r="J1924" s="256"/>
      <c r="K1924" s="256"/>
      <c r="L1924" s="261"/>
      <c r="M1924" s="262"/>
      <c r="N1924" s="263"/>
      <c r="O1924" s="263"/>
      <c r="P1924" s="263"/>
      <c r="Q1924" s="263"/>
      <c r="R1924" s="263"/>
      <c r="S1924" s="263"/>
      <c r="T1924" s="264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65" t="s">
        <v>260</v>
      </c>
      <c r="AU1924" s="265" t="s">
        <v>86</v>
      </c>
      <c r="AV1924" s="13" t="s">
        <v>84</v>
      </c>
      <c r="AW1924" s="13" t="s">
        <v>31</v>
      </c>
      <c r="AX1924" s="13" t="s">
        <v>76</v>
      </c>
      <c r="AY1924" s="265" t="s">
        <v>251</v>
      </c>
    </row>
    <row r="1925" s="13" customFormat="1">
      <c r="A1925" s="13"/>
      <c r="B1925" s="255"/>
      <c r="C1925" s="256"/>
      <c r="D1925" s="257" t="s">
        <v>260</v>
      </c>
      <c r="E1925" s="258" t="s">
        <v>1</v>
      </c>
      <c r="F1925" s="259" t="s">
        <v>492</v>
      </c>
      <c r="G1925" s="256"/>
      <c r="H1925" s="258" t="s">
        <v>1</v>
      </c>
      <c r="I1925" s="260"/>
      <c r="J1925" s="256"/>
      <c r="K1925" s="256"/>
      <c r="L1925" s="261"/>
      <c r="M1925" s="262"/>
      <c r="N1925" s="263"/>
      <c r="O1925" s="263"/>
      <c r="P1925" s="263"/>
      <c r="Q1925" s="263"/>
      <c r="R1925" s="263"/>
      <c r="S1925" s="263"/>
      <c r="T1925" s="264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265" t="s">
        <v>260</v>
      </c>
      <c r="AU1925" s="265" t="s">
        <v>86</v>
      </c>
      <c r="AV1925" s="13" t="s">
        <v>84</v>
      </c>
      <c r="AW1925" s="13" t="s">
        <v>31</v>
      </c>
      <c r="AX1925" s="13" t="s">
        <v>76</v>
      </c>
      <c r="AY1925" s="265" t="s">
        <v>251</v>
      </c>
    </row>
    <row r="1926" s="14" customFormat="1">
      <c r="A1926" s="14"/>
      <c r="B1926" s="266"/>
      <c r="C1926" s="267"/>
      <c r="D1926" s="257" t="s">
        <v>260</v>
      </c>
      <c r="E1926" s="268" t="s">
        <v>184</v>
      </c>
      <c r="F1926" s="269" t="s">
        <v>493</v>
      </c>
      <c r="G1926" s="267"/>
      <c r="H1926" s="270">
        <v>11.800000000000001</v>
      </c>
      <c r="I1926" s="271"/>
      <c r="J1926" s="267"/>
      <c r="K1926" s="267"/>
      <c r="L1926" s="272"/>
      <c r="M1926" s="273"/>
      <c r="N1926" s="274"/>
      <c r="O1926" s="274"/>
      <c r="P1926" s="274"/>
      <c r="Q1926" s="274"/>
      <c r="R1926" s="274"/>
      <c r="S1926" s="274"/>
      <c r="T1926" s="275"/>
      <c r="U1926" s="14"/>
      <c r="V1926" s="14"/>
      <c r="W1926" s="14"/>
      <c r="X1926" s="14"/>
      <c r="Y1926" s="14"/>
      <c r="Z1926" s="14"/>
      <c r="AA1926" s="14"/>
      <c r="AB1926" s="14"/>
      <c r="AC1926" s="14"/>
      <c r="AD1926" s="14"/>
      <c r="AE1926" s="14"/>
      <c r="AT1926" s="276" t="s">
        <v>260</v>
      </c>
      <c r="AU1926" s="276" t="s">
        <v>86</v>
      </c>
      <c r="AV1926" s="14" t="s">
        <v>86</v>
      </c>
      <c r="AW1926" s="14" t="s">
        <v>31</v>
      </c>
      <c r="AX1926" s="14" t="s">
        <v>76</v>
      </c>
      <c r="AY1926" s="276" t="s">
        <v>251</v>
      </c>
    </row>
    <row r="1927" s="14" customFormat="1">
      <c r="A1927" s="14"/>
      <c r="B1927" s="266"/>
      <c r="C1927" s="267"/>
      <c r="D1927" s="257" t="s">
        <v>260</v>
      </c>
      <c r="E1927" s="268" t="s">
        <v>1</v>
      </c>
      <c r="F1927" s="269" t="s">
        <v>187</v>
      </c>
      <c r="G1927" s="267"/>
      <c r="H1927" s="270">
        <v>172.30000000000001</v>
      </c>
      <c r="I1927" s="271"/>
      <c r="J1927" s="267"/>
      <c r="K1927" s="267"/>
      <c r="L1927" s="272"/>
      <c r="M1927" s="273"/>
      <c r="N1927" s="274"/>
      <c r="O1927" s="274"/>
      <c r="P1927" s="274"/>
      <c r="Q1927" s="274"/>
      <c r="R1927" s="274"/>
      <c r="S1927" s="274"/>
      <c r="T1927" s="275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76" t="s">
        <v>260</v>
      </c>
      <c r="AU1927" s="276" t="s">
        <v>86</v>
      </c>
      <c r="AV1927" s="14" t="s">
        <v>86</v>
      </c>
      <c r="AW1927" s="14" t="s">
        <v>31</v>
      </c>
      <c r="AX1927" s="14" t="s">
        <v>76</v>
      </c>
      <c r="AY1927" s="276" t="s">
        <v>251</v>
      </c>
    </row>
    <row r="1928" s="16" customFormat="1">
      <c r="A1928" s="16"/>
      <c r="B1928" s="297"/>
      <c r="C1928" s="298"/>
      <c r="D1928" s="257" t="s">
        <v>260</v>
      </c>
      <c r="E1928" s="299" t="s">
        <v>1</v>
      </c>
      <c r="F1928" s="300" t="s">
        <v>566</v>
      </c>
      <c r="G1928" s="298"/>
      <c r="H1928" s="301">
        <v>184.09999999999999</v>
      </c>
      <c r="I1928" s="302"/>
      <c r="J1928" s="298"/>
      <c r="K1928" s="298"/>
      <c r="L1928" s="303"/>
      <c r="M1928" s="304"/>
      <c r="N1928" s="305"/>
      <c r="O1928" s="305"/>
      <c r="P1928" s="305"/>
      <c r="Q1928" s="305"/>
      <c r="R1928" s="305"/>
      <c r="S1928" s="305"/>
      <c r="T1928" s="306"/>
      <c r="U1928" s="16"/>
      <c r="V1928" s="16"/>
      <c r="W1928" s="16"/>
      <c r="X1928" s="16"/>
      <c r="Y1928" s="16"/>
      <c r="Z1928" s="16"/>
      <c r="AA1928" s="16"/>
      <c r="AB1928" s="16"/>
      <c r="AC1928" s="16"/>
      <c r="AD1928" s="16"/>
      <c r="AE1928" s="16"/>
      <c r="AT1928" s="307" t="s">
        <v>260</v>
      </c>
      <c r="AU1928" s="307" t="s">
        <v>86</v>
      </c>
      <c r="AV1928" s="16" t="s">
        <v>271</v>
      </c>
      <c r="AW1928" s="16" t="s">
        <v>31</v>
      </c>
      <c r="AX1928" s="16" t="s">
        <v>76</v>
      </c>
      <c r="AY1928" s="307" t="s">
        <v>251</v>
      </c>
    </row>
    <row r="1929" s="13" customFormat="1">
      <c r="A1929" s="13"/>
      <c r="B1929" s="255"/>
      <c r="C1929" s="256"/>
      <c r="D1929" s="257" t="s">
        <v>260</v>
      </c>
      <c r="E1929" s="258" t="s">
        <v>1</v>
      </c>
      <c r="F1929" s="259" t="s">
        <v>2317</v>
      </c>
      <c r="G1929" s="256"/>
      <c r="H1929" s="258" t="s">
        <v>1</v>
      </c>
      <c r="I1929" s="260"/>
      <c r="J1929" s="256"/>
      <c r="K1929" s="256"/>
      <c r="L1929" s="261"/>
      <c r="M1929" s="262"/>
      <c r="N1929" s="263"/>
      <c r="O1929" s="263"/>
      <c r="P1929" s="263"/>
      <c r="Q1929" s="263"/>
      <c r="R1929" s="263"/>
      <c r="S1929" s="263"/>
      <c r="T1929" s="264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T1929" s="265" t="s">
        <v>260</v>
      </c>
      <c r="AU1929" s="265" t="s">
        <v>86</v>
      </c>
      <c r="AV1929" s="13" t="s">
        <v>84</v>
      </c>
      <c r="AW1929" s="13" t="s">
        <v>31</v>
      </c>
      <c r="AX1929" s="13" t="s">
        <v>76</v>
      </c>
      <c r="AY1929" s="265" t="s">
        <v>251</v>
      </c>
    </row>
    <row r="1930" s="13" customFormat="1">
      <c r="A1930" s="13"/>
      <c r="B1930" s="255"/>
      <c r="C1930" s="256"/>
      <c r="D1930" s="257" t="s">
        <v>260</v>
      </c>
      <c r="E1930" s="258" t="s">
        <v>1</v>
      </c>
      <c r="F1930" s="259" t="s">
        <v>2182</v>
      </c>
      <c r="G1930" s="256"/>
      <c r="H1930" s="258" t="s">
        <v>1</v>
      </c>
      <c r="I1930" s="260"/>
      <c r="J1930" s="256"/>
      <c r="K1930" s="256"/>
      <c r="L1930" s="261"/>
      <c r="M1930" s="262"/>
      <c r="N1930" s="263"/>
      <c r="O1930" s="263"/>
      <c r="P1930" s="263"/>
      <c r="Q1930" s="263"/>
      <c r="R1930" s="263"/>
      <c r="S1930" s="263"/>
      <c r="T1930" s="264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T1930" s="265" t="s">
        <v>260</v>
      </c>
      <c r="AU1930" s="265" t="s">
        <v>86</v>
      </c>
      <c r="AV1930" s="13" t="s">
        <v>84</v>
      </c>
      <c r="AW1930" s="13" t="s">
        <v>31</v>
      </c>
      <c r="AX1930" s="13" t="s">
        <v>76</v>
      </c>
      <c r="AY1930" s="265" t="s">
        <v>251</v>
      </c>
    </row>
    <row r="1931" s="14" customFormat="1">
      <c r="A1931" s="14"/>
      <c r="B1931" s="266"/>
      <c r="C1931" s="267"/>
      <c r="D1931" s="257" t="s">
        <v>260</v>
      </c>
      <c r="E1931" s="268" t="s">
        <v>1</v>
      </c>
      <c r="F1931" s="269" t="s">
        <v>2318</v>
      </c>
      <c r="G1931" s="267"/>
      <c r="H1931" s="270">
        <v>146.41999999999999</v>
      </c>
      <c r="I1931" s="271"/>
      <c r="J1931" s="267"/>
      <c r="K1931" s="267"/>
      <c r="L1931" s="272"/>
      <c r="M1931" s="273"/>
      <c r="N1931" s="274"/>
      <c r="O1931" s="274"/>
      <c r="P1931" s="274"/>
      <c r="Q1931" s="274"/>
      <c r="R1931" s="274"/>
      <c r="S1931" s="274"/>
      <c r="T1931" s="275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T1931" s="276" t="s">
        <v>260</v>
      </c>
      <c r="AU1931" s="276" t="s">
        <v>86</v>
      </c>
      <c r="AV1931" s="14" t="s">
        <v>86</v>
      </c>
      <c r="AW1931" s="14" t="s">
        <v>31</v>
      </c>
      <c r="AX1931" s="14" t="s">
        <v>76</v>
      </c>
      <c r="AY1931" s="276" t="s">
        <v>251</v>
      </c>
    </row>
    <row r="1932" s="14" customFormat="1">
      <c r="A1932" s="14"/>
      <c r="B1932" s="266"/>
      <c r="C1932" s="267"/>
      <c r="D1932" s="257" t="s">
        <v>260</v>
      </c>
      <c r="E1932" s="268" t="s">
        <v>1</v>
      </c>
      <c r="F1932" s="269" t="s">
        <v>2319</v>
      </c>
      <c r="G1932" s="267"/>
      <c r="H1932" s="270">
        <v>-24.43</v>
      </c>
      <c r="I1932" s="271"/>
      <c r="J1932" s="267"/>
      <c r="K1932" s="267"/>
      <c r="L1932" s="272"/>
      <c r="M1932" s="273"/>
      <c r="N1932" s="274"/>
      <c r="O1932" s="274"/>
      <c r="P1932" s="274"/>
      <c r="Q1932" s="274"/>
      <c r="R1932" s="274"/>
      <c r="S1932" s="274"/>
      <c r="T1932" s="275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T1932" s="276" t="s">
        <v>260</v>
      </c>
      <c r="AU1932" s="276" t="s">
        <v>86</v>
      </c>
      <c r="AV1932" s="14" t="s">
        <v>86</v>
      </c>
      <c r="AW1932" s="14" t="s">
        <v>31</v>
      </c>
      <c r="AX1932" s="14" t="s">
        <v>76</v>
      </c>
      <c r="AY1932" s="276" t="s">
        <v>251</v>
      </c>
    </row>
    <row r="1933" s="13" customFormat="1">
      <c r="A1933" s="13"/>
      <c r="B1933" s="255"/>
      <c r="C1933" s="256"/>
      <c r="D1933" s="257" t="s">
        <v>260</v>
      </c>
      <c r="E1933" s="258" t="s">
        <v>1</v>
      </c>
      <c r="F1933" s="259" t="s">
        <v>2256</v>
      </c>
      <c r="G1933" s="256"/>
      <c r="H1933" s="258" t="s">
        <v>1</v>
      </c>
      <c r="I1933" s="260"/>
      <c r="J1933" s="256"/>
      <c r="K1933" s="256"/>
      <c r="L1933" s="261"/>
      <c r="M1933" s="262"/>
      <c r="N1933" s="263"/>
      <c r="O1933" s="263"/>
      <c r="P1933" s="263"/>
      <c r="Q1933" s="263"/>
      <c r="R1933" s="263"/>
      <c r="S1933" s="263"/>
      <c r="T1933" s="264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T1933" s="265" t="s">
        <v>260</v>
      </c>
      <c r="AU1933" s="265" t="s">
        <v>86</v>
      </c>
      <c r="AV1933" s="13" t="s">
        <v>84</v>
      </c>
      <c r="AW1933" s="13" t="s">
        <v>31</v>
      </c>
      <c r="AX1933" s="13" t="s">
        <v>76</v>
      </c>
      <c r="AY1933" s="265" t="s">
        <v>251</v>
      </c>
    </row>
    <row r="1934" s="14" customFormat="1">
      <c r="A1934" s="14"/>
      <c r="B1934" s="266"/>
      <c r="C1934" s="267"/>
      <c r="D1934" s="257" t="s">
        <v>260</v>
      </c>
      <c r="E1934" s="268" t="s">
        <v>1</v>
      </c>
      <c r="F1934" s="269" t="s">
        <v>2320</v>
      </c>
      <c r="G1934" s="267"/>
      <c r="H1934" s="270">
        <v>43.530000000000001</v>
      </c>
      <c r="I1934" s="271"/>
      <c r="J1934" s="267"/>
      <c r="K1934" s="267"/>
      <c r="L1934" s="272"/>
      <c r="M1934" s="273"/>
      <c r="N1934" s="274"/>
      <c r="O1934" s="274"/>
      <c r="P1934" s="274"/>
      <c r="Q1934" s="274"/>
      <c r="R1934" s="274"/>
      <c r="S1934" s="274"/>
      <c r="T1934" s="275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T1934" s="276" t="s">
        <v>260</v>
      </c>
      <c r="AU1934" s="276" t="s">
        <v>86</v>
      </c>
      <c r="AV1934" s="14" t="s">
        <v>86</v>
      </c>
      <c r="AW1934" s="14" t="s">
        <v>31</v>
      </c>
      <c r="AX1934" s="14" t="s">
        <v>76</v>
      </c>
      <c r="AY1934" s="276" t="s">
        <v>251</v>
      </c>
    </row>
    <row r="1935" s="13" customFormat="1">
      <c r="A1935" s="13"/>
      <c r="B1935" s="255"/>
      <c r="C1935" s="256"/>
      <c r="D1935" s="257" t="s">
        <v>260</v>
      </c>
      <c r="E1935" s="258" t="s">
        <v>1</v>
      </c>
      <c r="F1935" s="259" t="s">
        <v>2258</v>
      </c>
      <c r="G1935" s="256"/>
      <c r="H1935" s="258" t="s">
        <v>1</v>
      </c>
      <c r="I1935" s="260"/>
      <c r="J1935" s="256"/>
      <c r="K1935" s="256"/>
      <c r="L1935" s="261"/>
      <c r="M1935" s="262"/>
      <c r="N1935" s="263"/>
      <c r="O1935" s="263"/>
      <c r="P1935" s="263"/>
      <c r="Q1935" s="263"/>
      <c r="R1935" s="263"/>
      <c r="S1935" s="263"/>
      <c r="T1935" s="264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T1935" s="265" t="s">
        <v>260</v>
      </c>
      <c r="AU1935" s="265" t="s">
        <v>86</v>
      </c>
      <c r="AV1935" s="13" t="s">
        <v>84</v>
      </c>
      <c r="AW1935" s="13" t="s">
        <v>31</v>
      </c>
      <c r="AX1935" s="13" t="s">
        <v>76</v>
      </c>
      <c r="AY1935" s="265" t="s">
        <v>251</v>
      </c>
    </row>
    <row r="1936" s="14" customFormat="1">
      <c r="A1936" s="14"/>
      <c r="B1936" s="266"/>
      <c r="C1936" s="267"/>
      <c r="D1936" s="257" t="s">
        <v>260</v>
      </c>
      <c r="E1936" s="268" t="s">
        <v>1</v>
      </c>
      <c r="F1936" s="269" t="s">
        <v>2321</v>
      </c>
      <c r="G1936" s="267"/>
      <c r="H1936" s="270">
        <v>219.72</v>
      </c>
      <c r="I1936" s="271"/>
      <c r="J1936" s="267"/>
      <c r="K1936" s="267"/>
      <c r="L1936" s="272"/>
      <c r="M1936" s="273"/>
      <c r="N1936" s="274"/>
      <c r="O1936" s="274"/>
      <c r="P1936" s="274"/>
      <c r="Q1936" s="274"/>
      <c r="R1936" s="274"/>
      <c r="S1936" s="274"/>
      <c r="T1936" s="275"/>
      <c r="U1936" s="14"/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4"/>
      <c r="AT1936" s="276" t="s">
        <v>260</v>
      </c>
      <c r="AU1936" s="276" t="s">
        <v>86</v>
      </c>
      <c r="AV1936" s="14" t="s">
        <v>86</v>
      </c>
      <c r="AW1936" s="14" t="s">
        <v>31</v>
      </c>
      <c r="AX1936" s="14" t="s">
        <v>76</v>
      </c>
      <c r="AY1936" s="276" t="s">
        <v>251</v>
      </c>
    </row>
    <row r="1937" s="14" customFormat="1">
      <c r="A1937" s="14"/>
      <c r="B1937" s="266"/>
      <c r="C1937" s="267"/>
      <c r="D1937" s="257" t="s">
        <v>260</v>
      </c>
      <c r="E1937" s="268" t="s">
        <v>1</v>
      </c>
      <c r="F1937" s="269" t="s">
        <v>2322</v>
      </c>
      <c r="G1937" s="267"/>
      <c r="H1937" s="270">
        <v>32.909999999999997</v>
      </c>
      <c r="I1937" s="271"/>
      <c r="J1937" s="267"/>
      <c r="K1937" s="267"/>
      <c r="L1937" s="272"/>
      <c r="M1937" s="273"/>
      <c r="N1937" s="274"/>
      <c r="O1937" s="274"/>
      <c r="P1937" s="274"/>
      <c r="Q1937" s="274"/>
      <c r="R1937" s="274"/>
      <c r="S1937" s="274"/>
      <c r="T1937" s="275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T1937" s="276" t="s">
        <v>260</v>
      </c>
      <c r="AU1937" s="276" t="s">
        <v>86</v>
      </c>
      <c r="AV1937" s="14" t="s">
        <v>86</v>
      </c>
      <c r="AW1937" s="14" t="s">
        <v>31</v>
      </c>
      <c r="AX1937" s="14" t="s">
        <v>76</v>
      </c>
      <c r="AY1937" s="276" t="s">
        <v>251</v>
      </c>
    </row>
    <row r="1938" s="13" customFormat="1">
      <c r="A1938" s="13"/>
      <c r="B1938" s="255"/>
      <c r="C1938" s="256"/>
      <c r="D1938" s="257" t="s">
        <v>260</v>
      </c>
      <c r="E1938" s="258" t="s">
        <v>1</v>
      </c>
      <c r="F1938" s="259" t="s">
        <v>2323</v>
      </c>
      <c r="G1938" s="256"/>
      <c r="H1938" s="258" t="s">
        <v>1</v>
      </c>
      <c r="I1938" s="260"/>
      <c r="J1938" s="256"/>
      <c r="K1938" s="256"/>
      <c r="L1938" s="261"/>
      <c r="M1938" s="262"/>
      <c r="N1938" s="263"/>
      <c r="O1938" s="263"/>
      <c r="P1938" s="263"/>
      <c r="Q1938" s="263"/>
      <c r="R1938" s="263"/>
      <c r="S1938" s="263"/>
      <c r="T1938" s="264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T1938" s="265" t="s">
        <v>260</v>
      </c>
      <c r="AU1938" s="265" t="s">
        <v>86</v>
      </c>
      <c r="AV1938" s="13" t="s">
        <v>84</v>
      </c>
      <c r="AW1938" s="13" t="s">
        <v>31</v>
      </c>
      <c r="AX1938" s="13" t="s">
        <v>76</v>
      </c>
      <c r="AY1938" s="265" t="s">
        <v>251</v>
      </c>
    </row>
    <row r="1939" s="14" customFormat="1">
      <c r="A1939" s="14"/>
      <c r="B1939" s="266"/>
      <c r="C1939" s="267"/>
      <c r="D1939" s="257" t="s">
        <v>260</v>
      </c>
      <c r="E1939" s="268" t="s">
        <v>1</v>
      </c>
      <c r="F1939" s="269" t="s">
        <v>2324</v>
      </c>
      <c r="G1939" s="267"/>
      <c r="H1939" s="270">
        <v>33.439999999999998</v>
      </c>
      <c r="I1939" s="271"/>
      <c r="J1939" s="267"/>
      <c r="K1939" s="267"/>
      <c r="L1939" s="272"/>
      <c r="M1939" s="273"/>
      <c r="N1939" s="274"/>
      <c r="O1939" s="274"/>
      <c r="P1939" s="274"/>
      <c r="Q1939" s="274"/>
      <c r="R1939" s="274"/>
      <c r="S1939" s="274"/>
      <c r="T1939" s="275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T1939" s="276" t="s">
        <v>260</v>
      </c>
      <c r="AU1939" s="276" t="s">
        <v>86</v>
      </c>
      <c r="AV1939" s="14" t="s">
        <v>86</v>
      </c>
      <c r="AW1939" s="14" t="s">
        <v>31</v>
      </c>
      <c r="AX1939" s="14" t="s">
        <v>76</v>
      </c>
      <c r="AY1939" s="276" t="s">
        <v>251</v>
      </c>
    </row>
    <row r="1940" s="13" customFormat="1">
      <c r="A1940" s="13"/>
      <c r="B1940" s="255"/>
      <c r="C1940" s="256"/>
      <c r="D1940" s="257" t="s">
        <v>260</v>
      </c>
      <c r="E1940" s="258" t="s">
        <v>1</v>
      </c>
      <c r="F1940" s="259" t="s">
        <v>2092</v>
      </c>
      <c r="G1940" s="256"/>
      <c r="H1940" s="258" t="s">
        <v>1</v>
      </c>
      <c r="I1940" s="260"/>
      <c r="J1940" s="256"/>
      <c r="K1940" s="256"/>
      <c r="L1940" s="261"/>
      <c r="M1940" s="262"/>
      <c r="N1940" s="263"/>
      <c r="O1940" s="263"/>
      <c r="P1940" s="263"/>
      <c r="Q1940" s="263"/>
      <c r="R1940" s="263"/>
      <c r="S1940" s="263"/>
      <c r="T1940" s="264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65" t="s">
        <v>260</v>
      </c>
      <c r="AU1940" s="265" t="s">
        <v>86</v>
      </c>
      <c r="AV1940" s="13" t="s">
        <v>84</v>
      </c>
      <c r="AW1940" s="13" t="s">
        <v>31</v>
      </c>
      <c r="AX1940" s="13" t="s">
        <v>76</v>
      </c>
      <c r="AY1940" s="265" t="s">
        <v>251</v>
      </c>
    </row>
    <row r="1941" s="14" customFormat="1">
      <c r="A1941" s="14"/>
      <c r="B1941" s="266"/>
      <c r="C1941" s="267"/>
      <c r="D1941" s="257" t="s">
        <v>260</v>
      </c>
      <c r="E1941" s="268" t="s">
        <v>1</v>
      </c>
      <c r="F1941" s="269" t="s">
        <v>2325</v>
      </c>
      <c r="G1941" s="267"/>
      <c r="H1941" s="270">
        <v>30.960000000000001</v>
      </c>
      <c r="I1941" s="271"/>
      <c r="J1941" s="267"/>
      <c r="K1941" s="267"/>
      <c r="L1941" s="272"/>
      <c r="M1941" s="273"/>
      <c r="N1941" s="274"/>
      <c r="O1941" s="274"/>
      <c r="P1941" s="274"/>
      <c r="Q1941" s="274"/>
      <c r="R1941" s="274"/>
      <c r="S1941" s="274"/>
      <c r="T1941" s="275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T1941" s="276" t="s">
        <v>260</v>
      </c>
      <c r="AU1941" s="276" t="s">
        <v>86</v>
      </c>
      <c r="AV1941" s="14" t="s">
        <v>86</v>
      </c>
      <c r="AW1941" s="14" t="s">
        <v>31</v>
      </c>
      <c r="AX1941" s="14" t="s">
        <v>76</v>
      </c>
      <c r="AY1941" s="276" t="s">
        <v>251</v>
      </c>
    </row>
    <row r="1942" s="14" customFormat="1">
      <c r="A1942" s="14"/>
      <c r="B1942" s="266"/>
      <c r="C1942" s="267"/>
      <c r="D1942" s="257" t="s">
        <v>260</v>
      </c>
      <c r="E1942" s="268" t="s">
        <v>1</v>
      </c>
      <c r="F1942" s="269" t="s">
        <v>2326</v>
      </c>
      <c r="G1942" s="267"/>
      <c r="H1942" s="270">
        <v>23.91</v>
      </c>
      <c r="I1942" s="271"/>
      <c r="J1942" s="267"/>
      <c r="K1942" s="267"/>
      <c r="L1942" s="272"/>
      <c r="M1942" s="273"/>
      <c r="N1942" s="274"/>
      <c r="O1942" s="274"/>
      <c r="P1942" s="274"/>
      <c r="Q1942" s="274"/>
      <c r="R1942" s="274"/>
      <c r="S1942" s="274"/>
      <c r="T1942" s="275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76" t="s">
        <v>260</v>
      </c>
      <c r="AU1942" s="276" t="s">
        <v>86</v>
      </c>
      <c r="AV1942" s="14" t="s">
        <v>86</v>
      </c>
      <c r="AW1942" s="14" t="s">
        <v>31</v>
      </c>
      <c r="AX1942" s="14" t="s">
        <v>76</v>
      </c>
      <c r="AY1942" s="276" t="s">
        <v>251</v>
      </c>
    </row>
    <row r="1943" s="14" customFormat="1">
      <c r="A1943" s="14"/>
      <c r="B1943" s="266"/>
      <c r="C1943" s="267"/>
      <c r="D1943" s="257" t="s">
        <v>260</v>
      </c>
      <c r="E1943" s="268" t="s">
        <v>1</v>
      </c>
      <c r="F1943" s="269" t="s">
        <v>2327</v>
      </c>
      <c r="G1943" s="267"/>
      <c r="H1943" s="270">
        <v>17.969999999999999</v>
      </c>
      <c r="I1943" s="271"/>
      <c r="J1943" s="267"/>
      <c r="K1943" s="267"/>
      <c r="L1943" s="272"/>
      <c r="M1943" s="273"/>
      <c r="N1943" s="274"/>
      <c r="O1943" s="274"/>
      <c r="P1943" s="274"/>
      <c r="Q1943" s="274"/>
      <c r="R1943" s="274"/>
      <c r="S1943" s="274"/>
      <c r="T1943" s="275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T1943" s="276" t="s">
        <v>260</v>
      </c>
      <c r="AU1943" s="276" t="s">
        <v>86</v>
      </c>
      <c r="AV1943" s="14" t="s">
        <v>86</v>
      </c>
      <c r="AW1943" s="14" t="s">
        <v>31</v>
      </c>
      <c r="AX1943" s="14" t="s">
        <v>76</v>
      </c>
      <c r="AY1943" s="276" t="s">
        <v>251</v>
      </c>
    </row>
    <row r="1944" s="14" customFormat="1">
      <c r="A1944" s="14"/>
      <c r="B1944" s="266"/>
      <c r="C1944" s="267"/>
      <c r="D1944" s="257" t="s">
        <v>260</v>
      </c>
      <c r="E1944" s="268" t="s">
        <v>1</v>
      </c>
      <c r="F1944" s="269" t="s">
        <v>2328</v>
      </c>
      <c r="G1944" s="267"/>
      <c r="H1944" s="270">
        <v>10.92</v>
      </c>
      <c r="I1944" s="271"/>
      <c r="J1944" s="267"/>
      <c r="K1944" s="267"/>
      <c r="L1944" s="272"/>
      <c r="M1944" s="273"/>
      <c r="N1944" s="274"/>
      <c r="O1944" s="274"/>
      <c r="P1944" s="274"/>
      <c r="Q1944" s="274"/>
      <c r="R1944" s="274"/>
      <c r="S1944" s="274"/>
      <c r="T1944" s="275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T1944" s="276" t="s">
        <v>260</v>
      </c>
      <c r="AU1944" s="276" t="s">
        <v>86</v>
      </c>
      <c r="AV1944" s="14" t="s">
        <v>86</v>
      </c>
      <c r="AW1944" s="14" t="s">
        <v>31</v>
      </c>
      <c r="AX1944" s="14" t="s">
        <v>76</v>
      </c>
      <c r="AY1944" s="276" t="s">
        <v>251</v>
      </c>
    </row>
    <row r="1945" s="14" customFormat="1">
      <c r="A1945" s="14"/>
      <c r="B1945" s="266"/>
      <c r="C1945" s="267"/>
      <c r="D1945" s="257" t="s">
        <v>260</v>
      </c>
      <c r="E1945" s="268" t="s">
        <v>1</v>
      </c>
      <c r="F1945" s="269" t="s">
        <v>2329</v>
      </c>
      <c r="G1945" s="267"/>
      <c r="H1945" s="270">
        <v>12.23</v>
      </c>
      <c r="I1945" s="271"/>
      <c r="J1945" s="267"/>
      <c r="K1945" s="267"/>
      <c r="L1945" s="272"/>
      <c r="M1945" s="273"/>
      <c r="N1945" s="274"/>
      <c r="O1945" s="274"/>
      <c r="P1945" s="274"/>
      <c r="Q1945" s="274"/>
      <c r="R1945" s="274"/>
      <c r="S1945" s="274"/>
      <c r="T1945" s="275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T1945" s="276" t="s">
        <v>260</v>
      </c>
      <c r="AU1945" s="276" t="s">
        <v>86</v>
      </c>
      <c r="AV1945" s="14" t="s">
        <v>86</v>
      </c>
      <c r="AW1945" s="14" t="s">
        <v>31</v>
      </c>
      <c r="AX1945" s="14" t="s">
        <v>76</v>
      </c>
      <c r="AY1945" s="276" t="s">
        <v>251</v>
      </c>
    </row>
    <row r="1946" s="13" customFormat="1">
      <c r="A1946" s="13"/>
      <c r="B1946" s="255"/>
      <c r="C1946" s="256"/>
      <c r="D1946" s="257" t="s">
        <v>260</v>
      </c>
      <c r="E1946" s="258" t="s">
        <v>1</v>
      </c>
      <c r="F1946" s="259" t="s">
        <v>2261</v>
      </c>
      <c r="G1946" s="256"/>
      <c r="H1946" s="258" t="s">
        <v>1</v>
      </c>
      <c r="I1946" s="260"/>
      <c r="J1946" s="256"/>
      <c r="K1946" s="256"/>
      <c r="L1946" s="261"/>
      <c r="M1946" s="262"/>
      <c r="N1946" s="263"/>
      <c r="O1946" s="263"/>
      <c r="P1946" s="263"/>
      <c r="Q1946" s="263"/>
      <c r="R1946" s="263"/>
      <c r="S1946" s="263"/>
      <c r="T1946" s="264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T1946" s="265" t="s">
        <v>260</v>
      </c>
      <c r="AU1946" s="265" t="s">
        <v>86</v>
      </c>
      <c r="AV1946" s="13" t="s">
        <v>84</v>
      </c>
      <c r="AW1946" s="13" t="s">
        <v>31</v>
      </c>
      <c r="AX1946" s="13" t="s">
        <v>76</v>
      </c>
      <c r="AY1946" s="265" t="s">
        <v>251</v>
      </c>
    </row>
    <row r="1947" s="14" customFormat="1">
      <c r="A1947" s="14"/>
      <c r="B1947" s="266"/>
      <c r="C1947" s="267"/>
      <c r="D1947" s="257" t="s">
        <v>260</v>
      </c>
      <c r="E1947" s="268" t="s">
        <v>1</v>
      </c>
      <c r="F1947" s="269" t="s">
        <v>2330</v>
      </c>
      <c r="G1947" s="267"/>
      <c r="H1947" s="270">
        <v>66.709999999999994</v>
      </c>
      <c r="I1947" s="271"/>
      <c r="J1947" s="267"/>
      <c r="K1947" s="267"/>
      <c r="L1947" s="272"/>
      <c r="M1947" s="273"/>
      <c r="N1947" s="274"/>
      <c r="O1947" s="274"/>
      <c r="P1947" s="274"/>
      <c r="Q1947" s="274"/>
      <c r="R1947" s="274"/>
      <c r="S1947" s="274"/>
      <c r="T1947" s="275"/>
      <c r="U1947" s="14"/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4"/>
      <c r="AT1947" s="276" t="s">
        <v>260</v>
      </c>
      <c r="AU1947" s="276" t="s">
        <v>86</v>
      </c>
      <c r="AV1947" s="14" t="s">
        <v>86</v>
      </c>
      <c r="AW1947" s="14" t="s">
        <v>31</v>
      </c>
      <c r="AX1947" s="14" t="s">
        <v>76</v>
      </c>
      <c r="AY1947" s="276" t="s">
        <v>251</v>
      </c>
    </row>
    <row r="1948" s="13" customFormat="1">
      <c r="A1948" s="13"/>
      <c r="B1948" s="255"/>
      <c r="C1948" s="256"/>
      <c r="D1948" s="257" t="s">
        <v>260</v>
      </c>
      <c r="E1948" s="258" t="s">
        <v>1</v>
      </c>
      <c r="F1948" s="259" t="s">
        <v>2331</v>
      </c>
      <c r="G1948" s="256"/>
      <c r="H1948" s="258" t="s">
        <v>1</v>
      </c>
      <c r="I1948" s="260"/>
      <c r="J1948" s="256"/>
      <c r="K1948" s="256"/>
      <c r="L1948" s="261"/>
      <c r="M1948" s="262"/>
      <c r="N1948" s="263"/>
      <c r="O1948" s="263"/>
      <c r="P1948" s="263"/>
      <c r="Q1948" s="263"/>
      <c r="R1948" s="263"/>
      <c r="S1948" s="263"/>
      <c r="T1948" s="264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T1948" s="265" t="s">
        <v>260</v>
      </c>
      <c r="AU1948" s="265" t="s">
        <v>86</v>
      </c>
      <c r="AV1948" s="13" t="s">
        <v>84</v>
      </c>
      <c r="AW1948" s="13" t="s">
        <v>31</v>
      </c>
      <c r="AX1948" s="13" t="s">
        <v>76</v>
      </c>
      <c r="AY1948" s="265" t="s">
        <v>251</v>
      </c>
    </row>
    <row r="1949" s="14" customFormat="1">
      <c r="A1949" s="14"/>
      <c r="B1949" s="266"/>
      <c r="C1949" s="267"/>
      <c r="D1949" s="257" t="s">
        <v>260</v>
      </c>
      <c r="E1949" s="268" t="s">
        <v>1</v>
      </c>
      <c r="F1949" s="269" t="s">
        <v>2332</v>
      </c>
      <c r="G1949" s="267"/>
      <c r="H1949" s="270">
        <v>60.259999999999998</v>
      </c>
      <c r="I1949" s="271"/>
      <c r="J1949" s="267"/>
      <c r="K1949" s="267"/>
      <c r="L1949" s="272"/>
      <c r="M1949" s="273"/>
      <c r="N1949" s="274"/>
      <c r="O1949" s="274"/>
      <c r="P1949" s="274"/>
      <c r="Q1949" s="274"/>
      <c r="R1949" s="274"/>
      <c r="S1949" s="274"/>
      <c r="T1949" s="275"/>
      <c r="U1949" s="14"/>
      <c r="V1949" s="14"/>
      <c r="W1949" s="14"/>
      <c r="X1949" s="14"/>
      <c r="Y1949" s="14"/>
      <c r="Z1949" s="14"/>
      <c r="AA1949" s="14"/>
      <c r="AB1949" s="14"/>
      <c r="AC1949" s="14"/>
      <c r="AD1949" s="14"/>
      <c r="AE1949" s="14"/>
      <c r="AT1949" s="276" t="s">
        <v>260</v>
      </c>
      <c r="AU1949" s="276" t="s">
        <v>86</v>
      </c>
      <c r="AV1949" s="14" t="s">
        <v>86</v>
      </c>
      <c r="AW1949" s="14" t="s">
        <v>31</v>
      </c>
      <c r="AX1949" s="14" t="s">
        <v>76</v>
      </c>
      <c r="AY1949" s="276" t="s">
        <v>251</v>
      </c>
    </row>
    <row r="1950" s="14" customFormat="1">
      <c r="A1950" s="14"/>
      <c r="B1950" s="266"/>
      <c r="C1950" s="267"/>
      <c r="D1950" s="257" t="s">
        <v>260</v>
      </c>
      <c r="E1950" s="268" t="s">
        <v>1</v>
      </c>
      <c r="F1950" s="269" t="s">
        <v>2333</v>
      </c>
      <c r="G1950" s="267"/>
      <c r="H1950" s="270">
        <v>103.7</v>
      </c>
      <c r="I1950" s="271"/>
      <c r="J1950" s="267"/>
      <c r="K1950" s="267"/>
      <c r="L1950" s="272"/>
      <c r="M1950" s="273"/>
      <c r="N1950" s="274"/>
      <c r="O1950" s="274"/>
      <c r="P1950" s="274"/>
      <c r="Q1950" s="274"/>
      <c r="R1950" s="274"/>
      <c r="S1950" s="274"/>
      <c r="T1950" s="275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T1950" s="276" t="s">
        <v>260</v>
      </c>
      <c r="AU1950" s="276" t="s">
        <v>86</v>
      </c>
      <c r="AV1950" s="14" t="s">
        <v>86</v>
      </c>
      <c r="AW1950" s="14" t="s">
        <v>31</v>
      </c>
      <c r="AX1950" s="14" t="s">
        <v>76</v>
      </c>
      <c r="AY1950" s="276" t="s">
        <v>251</v>
      </c>
    </row>
    <row r="1951" s="14" customFormat="1">
      <c r="A1951" s="14"/>
      <c r="B1951" s="266"/>
      <c r="C1951" s="267"/>
      <c r="D1951" s="257" t="s">
        <v>260</v>
      </c>
      <c r="E1951" s="268" t="s">
        <v>1</v>
      </c>
      <c r="F1951" s="269" t="s">
        <v>2334</v>
      </c>
      <c r="G1951" s="267"/>
      <c r="H1951" s="270">
        <v>117.81999999999999</v>
      </c>
      <c r="I1951" s="271"/>
      <c r="J1951" s="267"/>
      <c r="K1951" s="267"/>
      <c r="L1951" s="272"/>
      <c r="M1951" s="273"/>
      <c r="N1951" s="274"/>
      <c r="O1951" s="274"/>
      <c r="P1951" s="274"/>
      <c r="Q1951" s="274"/>
      <c r="R1951" s="274"/>
      <c r="S1951" s="274"/>
      <c r="T1951" s="275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T1951" s="276" t="s">
        <v>260</v>
      </c>
      <c r="AU1951" s="276" t="s">
        <v>86</v>
      </c>
      <c r="AV1951" s="14" t="s">
        <v>86</v>
      </c>
      <c r="AW1951" s="14" t="s">
        <v>31</v>
      </c>
      <c r="AX1951" s="14" t="s">
        <v>76</v>
      </c>
      <c r="AY1951" s="276" t="s">
        <v>251</v>
      </c>
    </row>
    <row r="1952" s="14" customFormat="1">
      <c r="A1952" s="14"/>
      <c r="B1952" s="266"/>
      <c r="C1952" s="267"/>
      <c r="D1952" s="257" t="s">
        <v>260</v>
      </c>
      <c r="E1952" s="268" t="s">
        <v>1</v>
      </c>
      <c r="F1952" s="269" t="s">
        <v>2335</v>
      </c>
      <c r="G1952" s="267"/>
      <c r="H1952" s="270">
        <v>200.22999999999999</v>
      </c>
      <c r="I1952" s="271"/>
      <c r="J1952" s="267"/>
      <c r="K1952" s="267"/>
      <c r="L1952" s="272"/>
      <c r="M1952" s="273"/>
      <c r="N1952" s="274"/>
      <c r="O1952" s="274"/>
      <c r="P1952" s="274"/>
      <c r="Q1952" s="274"/>
      <c r="R1952" s="274"/>
      <c r="S1952" s="274"/>
      <c r="T1952" s="275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T1952" s="276" t="s">
        <v>260</v>
      </c>
      <c r="AU1952" s="276" t="s">
        <v>86</v>
      </c>
      <c r="AV1952" s="14" t="s">
        <v>86</v>
      </c>
      <c r="AW1952" s="14" t="s">
        <v>31</v>
      </c>
      <c r="AX1952" s="14" t="s">
        <v>76</v>
      </c>
      <c r="AY1952" s="276" t="s">
        <v>251</v>
      </c>
    </row>
    <row r="1953" s="14" customFormat="1">
      <c r="A1953" s="14"/>
      <c r="B1953" s="266"/>
      <c r="C1953" s="267"/>
      <c r="D1953" s="257" t="s">
        <v>260</v>
      </c>
      <c r="E1953" s="268" t="s">
        <v>1</v>
      </c>
      <c r="F1953" s="269" t="s">
        <v>2336</v>
      </c>
      <c r="G1953" s="267"/>
      <c r="H1953" s="270">
        <v>-27.100000000000001</v>
      </c>
      <c r="I1953" s="271"/>
      <c r="J1953" s="267"/>
      <c r="K1953" s="267"/>
      <c r="L1953" s="272"/>
      <c r="M1953" s="273"/>
      <c r="N1953" s="274"/>
      <c r="O1953" s="274"/>
      <c r="P1953" s="274"/>
      <c r="Q1953" s="274"/>
      <c r="R1953" s="274"/>
      <c r="S1953" s="274"/>
      <c r="T1953" s="275"/>
      <c r="U1953" s="14"/>
      <c r="V1953" s="14"/>
      <c r="W1953" s="14"/>
      <c r="X1953" s="14"/>
      <c r="Y1953" s="14"/>
      <c r="Z1953" s="14"/>
      <c r="AA1953" s="14"/>
      <c r="AB1953" s="14"/>
      <c r="AC1953" s="14"/>
      <c r="AD1953" s="14"/>
      <c r="AE1953" s="14"/>
      <c r="AT1953" s="276" t="s">
        <v>260</v>
      </c>
      <c r="AU1953" s="276" t="s">
        <v>86</v>
      </c>
      <c r="AV1953" s="14" t="s">
        <v>86</v>
      </c>
      <c r="AW1953" s="14" t="s">
        <v>31</v>
      </c>
      <c r="AX1953" s="14" t="s">
        <v>76</v>
      </c>
      <c r="AY1953" s="276" t="s">
        <v>251</v>
      </c>
    </row>
    <row r="1954" s="14" customFormat="1">
      <c r="A1954" s="14"/>
      <c r="B1954" s="266"/>
      <c r="C1954" s="267"/>
      <c r="D1954" s="257" t="s">
        <v>260</v>
      </c>
      <c r="E1954" s="268" t="s">
        <v>1</v>
      </c>
      <c r="F1954" s="269" t="s">
        <v>2337</v>
      </c>
      <c r="G1954" s="267"/>
      <c r="H1954" s="270">
        <v>68.25</v>
      </c>
      <c r="I1954" s="271"/>
      <c r="J1954" s="267"/>
      <c r="K1954" s="267"/>
      <c r="L1954" s="272"/>
      <c r="M1954" s="273"/>
      <c r="N1954" s="274"/>
      <c r="O1954" s="274"/>
      <c r="P1954" s="274"/>
      <c r="Q1954" s="274"/>
      <c r="R1954" s="274"/>
      <c r="S1954" s="274"/>
      <c r="T1954" s="275"/>
      <c r="U1954" s="14"/>
      <c r="V1954" s="14"/>
      <c r="W1954" s="14"/>
      <c r="X1954" s="14"/>
      <c r="Y1954" s="14"/>
      <c r="Z1954" s="14"/>
      <c r="AA1954" s="14"/>
      <c r="AB1954" s="14"/>
      <c r="AC1954" s="14"/>
      <c r="AD1954" s="14"/>
      <c r="AE1954" s="14"/>
      <c r="AT1954" s="276" t="s">
        <v>260</v>
      </c>
      <c r="AU1954" s="276" t="s">
        <v>86</v>
      </c>
      <c r="AV1954" s="14" t="s">
        <v>86</v>
      </c>
      <c r="AW1954" s="14" t="s">
        <v>31</v>
      </c>
      <c r="AX1954" s="14" t="s">
        <v>76</v>
      </c>
      <c r="AY1954" s="276" t="s">
        <v>251</v>
      </c>
    </row>
    <row r="1955" s="14" customFormat="1">
      <c r="A1955" s="14"/>
      <c r="B1955" s="266"/>
      <c r="C1955" s="267"/>
      <c r="D1955" s="257" t="s">
        <v>260</v>
      </c>
      <c r="E1955" s="268" t="s">
        <v>1</v>
      </c>
      <c r="F1955" s="269" t="s">
        <v>2338</v>
      </c>
      <c r="G1955" s="267"/>
      <c r="H1955" s="270">
        <v>37.82</v>
      </c>
      <c r="I1955" s="271"/>
      <c r="J1955" s="267"/>
      <c r="K1955" s="267"/>
      <c r="L1955" s="272"/>
      <c r="M1955" s="273"/>
      <c r="N1955" s="274"/>
      <c r="O1955" s="274"/>
      <c r="P1955" s="274"/>
      <c r="Q1955" s="274"/>
      <c r="R1955" s="274"/>
      <c r="S1955" s="274"/>
      <c r="T1955" s="275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T1955" s="276" t="s">
        <v>260</v>
      </c>
      <c r="AU1955" s="276" t="s">
        <v>86</v>
      </c>
      <c r="AV1955" s="14" t="s">
        <v>86</v>
      </c>
      <c r="AW1955" s="14" t="s">
        <v>31</v>
      </c>
      <c r="AX1955" s="14" t="s">
        <v>76</v>
      </c>
      <c r="AY1955" s="276" t="s">
        <v>251</v>
      </c>
    </row>
    <row r="1956" s="13" customFormat="1">
      <c r="A1956" s="13"/>
      <c r="B1956" s="255"/>
      <c r="C1956" s="256"/>
      <c r="D1956" s="257" t="s">
        <v>260</v>
      </c>
      <c r="E1956" s="258" t="s">
        <v>1</v>
      </c>
      <c r="F1956" s="259" t="s">
        <v>2270</v>
      </c>
      <c r="G1956" s="256"/>
      <c r="H1956" s="258" t="s">
        <v>1</v>
      </c>
      <c r="I1956" s="260"/>
      <c r="J1956" s="256"/>
      <c r="K1956" s="256"/>
      <c r="L1956" s="261"/>
      <c r="M1956" s="262"/>
      <c r="N1956" s="263"/>
      <c r="O1956" s="263"/>
      <c r="P1956" s="263"/>
      <c r="Q1956" s="263"/>
      <c r="R1956" s="263"/>
      <c r="S1956" s="263"/>
      <c r="T1956" s="264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65" t="s">
        <v>260</v>
      </c>
      <c r="AU1956" s="265" t="s">
        <v>86</v>
      </c>
      <c r="AV1956" s="13" t="s">
        <v>84</v>
      </c>
      <c r="AW1956" s="13" t="s">
        <v>31</v>
      </c>
      <c r="AX1956" s="13" t="s">
        <v>76</v>
      </c>
      <c r="AY1956" s="265" t="s">
        <v>251</v>
      </c>
    </row>
    <row r="1957" s="14" customFormat="1">
      <c r="A1957" s="14"/>
      <c r="B1957" s="266"/>
      <c r="C1957" s="267"/>
      <c r="D1957" s="257" t="s">
        <v>260</v>
      </c>
      <c r="E1957" s="268" t="s">
        <v>1</v>
      </c>
      <c r="F1957" s="269" t="s">
        <v>2339</v>
      </c>
      <c r="G1957" s="267"/>
      <c r="H1957" s="270">
        <v>191.80000000000001</v>
      </c>
      <c r="I1957" s="271"/>
      <c r="J1957" s="267"/>
      <c r="K1957" s="267"/>
      <c r="L1957" s="272"/>
      <c r="M1957" s="273"/>
      <c r="N1957" s="274"/>
      <c r="O1957" s="274"/>
      <c r="P1957" s="274"/>
      <c r="Q1957" s="274"/>
      <c r="R1957" s="274"/>
      <c r="S1957" s="274"/>
      <c r="T1957" s="275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T1957" s="276" t="s">
        <v>260</v>
      </c>
      <c r="AU1957" s="276" t="s">
        <v>86</v>
      </c>
      <c r="AV1957" s="14" t="s">
        <v>86</v>
      </c>
      <c r="AW1957" s="14" t="s">
        <v>31</v>
      </c>
      <c r="AX1957" s="14" t="s">
        <v>76</v>
      </c>
      <c r="AY1957" s="276" t="s">
        <v>251</v>
      </c>
    </row>
    <row r="1958" s="14" customFormat="1">
      <c r="A1958" s="14"/>
      <c r="B1958" s="266"/>
      <c r="C1958" s="267"/>
      <c r="D1958" s="257" t="s">
        <v>260</v>
      </c>
      <c r="E1958" s="268" t="s">
        <v>1</v>
      </c>
      <c r="F1958" s="269" t="s">
        <v>2340</v>
      </c>
      <c r="G1958" s="267"/>
      <c r="H1958" s="270">
        <v>-6.7999999999999998</v>
      </c>
      <c r="I1958" s="271"/>
      <c r="J1958" s="267"/>
      <c r="K1958" s="267"/>
      <c r="L1958" s="272"/>
      <c r="M1958" s="273"/>
      <c r="N1958" s="274"/>
      <c r="O1958" s="274"/>
      <c r="P1958" s="274"/>
      <c r="Q1958" s="274"/>
      <c r="R1958" s="274"/>
      <c r="S1958" s="274"/>
      <c r="T1958" s="275"/>
      <c r="U1958" s="14"/>
      <c r="V1958" s="14"/>
      <c r="W1958" s="14"/>
      <c r="X1958" s="14"/>
      <c r="Y1958" s="14"/>
      <c r="Z1958" s="14"/>
      <c r="AA1958" s="14"/>
      <c r="AB1958" s="14"/>
      <c r="AC1958" s="14"/>
      <c r="AD1958" s="14"/>
      <c r="AE1958" s="14"/>
      <c r="AT1958" s="276" t="s">
        <v>260</v>
      </c>
      <c r="AU1958" s="276" t="s">
        <v>86</v>
      </c>
      <c r="AV1958" s="14" t="s">
        <v>86</v>
      </c>
      <c r="AW1958" s="14" t="s">
        <v>31</v>
      </c>
      <c r="AX1958" s="14" t="s">
        <v>76</v>
      </c>
      <c r="AY1958" s="276" t="s">
        <v>251</v>
      </c>
    </row>
    <row r="1959" s="14" customFormat="1">
      <c r="A1959" s="14"/>
      <c r="B1959" s="266"/>
      <c r="C1959" s="267"/>
      <c r="D1959" s="257" t="s">
        <v>260</v>
      </c>
      <c r="E1959" s="268" t="s">
        <v>1</v>
      </c>
      <c r="F1959" s="269" t="s">
        <v>2341</v>
      </c>
      <c r="G1959" s="267"/>
      <c r="H1959" s="270">
        <v>62.420000000000002</v>
      </c>
      <c r="I1959" s="271"/>
      <c r="J1959" s="267"/>
      <c r="K1959" s="267"/>
      <c r="L1959" s="272"/>
      <c r="M1959" s="273"/>
      <c r="N1959" s="274"/>
      <c r="O1959" s="274"/>
      <c r="P1959" s="274"/>
      <c r="Q1959" s="274"/>
      <c r="R1959" s="274"/>
      <c r="S1959" s="274"/>
      <c r="T1959" s="275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T1959" s="276" t="s">
        <v>260</v>
      </c>
      <c r="AU1959" s="276" t="s">
        <v>86</v>
      </c>
      <c r="AV1959" s="14" t="s">
        <v>86</v>
      </c>
      <c r="AW1959" s="14" t="s">
        <v>31</v>
      </c>
      <c r="AX1959" s="14" t="s">
        <v>76</v>
      </c>
      <c r="AY1959" s="276" t="s">
        <v>251</v>
      </c>
    </row>
    <row r="1960" s="14" customFormat="1">
      <c r="A1960" s="14"/>
      <c r="B1960" s="266"/>
      <c r="C1960" s="267"/>
      <c r="D1960" s="257" t="s">
        <v>260</v>
      </c>
      <c r="E1960" s="268" t="s">
        <v>1</v>
      </c>
      <c r="F1960" s="269" t="s">
        <v>2342</v>
      </c>
      <c r="G1960" s="267"/>
      <c r="H1960" s="270">
        <v>113.36</v>
      </c>
      <c r="I1960" s="271"/>
      <c r="J1960" s="267"/>
      <c r="K1960" s="267"/>
      <c r="L1960" s="272"/>
      <c r="M1960" s="273"/>
      <c r="N1960" s="274"/>
      <c r="O1960" s="274"/>
      <c r="P1960" s="274"/>
      <c r="Q1960" s="274"/>
      <c r="R1960" s="274"/>
      <c r="S1960" s="274"/>
      <c r="T1960" s="275"/>
      <c r="U1960" s="14"/>
      <c r="V1960" s="14"/>
      <c r="W1960" s="14"/>
      <c r="X1960" s="14"/>
      <c r="Y1960" s="14"/>
      <c r="Z1960" s="14"/>
      <c r="AA1960" s="14"/>
      <c r="AB1960" s="14"/>
      <c r="AC1960" s="14"/>
      <c r="AD1960" s="14"/>
      <c r="AE1960" s="14"/>
      <c r="AT1960" s="276" t="s">
        <v>260</v>
      </c>
      <c r="AU1960" s="276" t="s">
        <v>86</v>
      </c>
      <c r="AV1960" s="14" t="s">
        <v>86</v>
      </c>
      <c r="AW1960" s="14" t="s">
        <v>31</v>
      </c>
      <c r="AX1960" s="14" t="s">
        <v>76</v>
      </c>
      <c r="AY1960" s="276" t="s">
        <v>251</v>
      </c>
    </row>
    <row r="1961" s="13" customFormat="1">
      <c r="A1961" s="13"/>
      <c r="B1961" s="255"/>
      <c r="C1961" s="256"/>
      <c r="D1961" s="257" t="s">
        <v>260</v>
      </c>
      <c r="E1961" s="258" t="s">
        <v>1</v>
      </c>
      <c r="F1961" s="259" t="s">
        <v>2098</v>
      </c>
      <c r="G1961" s="256"/>
      <c r="H1961" s="258" t="s">
        <v>1</v>
      </c>
      <c r="I1961" s="260"/>
      <c r="J1961" s="256"/>
      <c r="K1961" s="256"/>
      <c r="L1961" s="261"/>
      <c r="M1961" s="262"/>
      <c r="N1961" s="263"/>
      <c r="O1961" s="263"/>
      <c r="P1961" s="263"/>
      <c r="Q1961" s="263"/>
      <c r="R1961" s="263"/>
      <c r="S1961" s="263"/>
      <c r="T1961" s="264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13"/>
      <c r="AT1961" s="265" t="s">
        <v>260</v>
      </c>
      <c r="AU1961" s="265" t="s">
        <v>86</v>
      </c>
      <c r="AV1961" s="13" t="s">
        <v>84</v>
      </c>
      <c r="AW1961" s="13" t="s">
        <v>31</v>
      </c>
      <c r="AX1961" s="13" t="s">
        <v>76</v>
      </c>
      <c r="AY1961" s="265" t="s">
        <v>251</v>
      </c>
    </row>
    <row r="1962" s="14" customFormat="1">
      <c r="A1962" s="14"/>
      <c r="B1962" s="266"/>
      <c r="C1962" s="267"/>
      <c r="D1962" s="257" t="s">
        <v>260</v>
      </c>
      <c r="E1962" s="268" t="s">
        <v>1</v>
      </c>
      <c r="F1962" s="269" t="s">
        <v>2343</v>
      </c>
      <c r="G1962" s="267"/>
      <c r="H1962" s="270">
        <v>20.899999999999999</v>
      </c>
      <c r="I1962" s="271"/>
      <c r="J1962" s="267"/>
      <c r="K1962" s="267"/>
      <c r="L1962" s="272"/>
      <c r="M1962" s="273"/>
      <c r="N1962" s="274"/>
      <c r="O1962" s="274"/>
      <c r="P1962" s="274"/>
      <c r="Q1962" s="274"/>
      <c r="R1962" s="274"/>
      <c r="S1962" s="274"/>
      <c r="T1962" s="275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T1962" s="276" t="s">
        <v>260</v>
      </c>
      <c r="AU1962" s="276" t="s">
        <v>86</v>
      </c>
      <c r="AV1962" s="14" t="s">
        <v>86</v>
      </c>
      <c r="AW1962" s="14" t="s">
        <v>31</v>
      </c>
      <c r="AX1962" s="14" t="s">
        <v>76</v>
      </c>
      <c r="AY1962" s="276" t="s">
        <v>251</v>
      </c>
    </row>
    <row r="1963" s="14" customFormat="1">
      <c r="A1963" s="14"/>
      <c r="B1963" s="266"/>
      <c r="C1963" s="267"/>
      <c r="D1963" s="257" t="s">
        <v>260</v>
      </c>
      <c r="E1963" s="268" t="s">
        <v>1</v>
      </c>
      <c r="F1963" s="269" t="s">
        <v>2344</v>
      </c>
      <c r="G1963" s="267"/>
      <c r="H1963" s="270">
        <v>25.129999999999999</v>
      </c>
      <c r="I1963" s="271"/>
      <c r="J1963" s="267"/>
      <c r="K1963" s="267"/>
      <c r="L1963" s="272"/>
      <c r="M1963" s="273"/>
      <c r="N1963" s="274"/>
      <c r="O1963" s="274"/>
      <c r="P1963" s="274"/>
      <c r="Q1963" s="274"/>
      <c r="R1963" s="274"/>
      <c r="S1963" s="274"/>
      <c r="T1963" s="275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T1963" s="276" t="s">
        <v>260</v>
      </c>
      <c r="AU1963" s="276" t="s">
        <v>86</v>
      </c>
      <c r="AV1963" s="14" t="s">
        <v>86</v>
      </c>
      <c r="AW1963" s="14" t="s">
        <v>31</v>
      </c>
      <c r="AX1963" s="14" t="s">
        <v>76</v>
      </c>
      <c r="AY1963" s="276" t="s">
        <v>251</v>
      </c>
    </row>
    <row r="1964" s="14" customFormat="1">
      <c r="A1964" s="14"/>
      <c r="B1964" s="266"/>
      <c r="C1964" s="267"/>
      <c r="D1964" s="257" t="s">
        <v>260</v>
      </c>
      <c r="E1964" s="268" t="s">
        <v>1</v>
      </c>
      <c r="F1964" s="269" t="s">
        <v>2345</v>
      </c>
      <c r="G1964" s="267"/>
      <c r="H1964" s="270">
        <v>23.359999999999999</v>
      </c>
      <c r="I1964" s="271"/>
      <c r="J1964" s="267"/>
      <c r="K1964" s="267"/>
      <c r="L1964" s="272"/>
      <c r="M1964" s="273"/>
      <c r="N1964" s="274"/>
      <c r="O1964" s="274"/>
      <c r="P1964" s="274"/>
      <c r="Q1964" s="274"/>
      <c r="R1964" s="274"/>
      <c r="S1964" s="274"/>
      <c r="T1964" s="275"/>
      <c r="U1964" s="14"/>
      <c r="V1964" s="14"/>
      <c r="W1964" s="14"/>
      <c r="X1964" s="14"/>
      <c r="Y1964" s="14"/>
      <c r="Z1964" s="14"/>
      <c r="AA1964" s="14"/>
      <c r="AB1964" s="14"/>
      <c r="AC1964" s="14"/>
      <c r="AD1964" s="14"/>
      <c r="AE1964" s="14"/>
      <c r="AT1964" s="276" t="s">
        <v>260</v>
      </c>
      <c r="AU1964" s="276" t="s">
        <v>86</v>
      </c>
      <c r="AV1964" s="14" t="s">
        <v>86</v>
      </c>
      <c r="AW1964" s="14" t="s">
        <v>31</v>
      </c>
      <c r="AX1964" s="14" t="s">
        <v>76</v>
      </c>
      <c r="AY1964" s="276" t="s">
        <v>251</v>
      </c>
    </row>
    <row r="1965" s="14" customFormat="1">
      <c r="A1965" s="14"/>
      <c r="B1965" s="266"/>
      <c r="C1965" s="267"/>
      <c r="D1965" s="257" t="s">
        <v>260</v>
      </c>
      <c r="E1965" s="268" t="s">
        <v>1</v>
      </c>
      <c r="F1965" s="269" t="s">
        <v>2346</v>
      </c>
      <c r="G1965" s="267"/>
      <c r="H1965" s="270">
        <v>12.43</v>
      </c>
      <c r="I1965" s="271"/>
      <c r="J1965" s="267"/>
      <c r="K1965" s="267"/>
      <c r="L1965" s="272"/>
      <c r="M1965" s="273"/>
      <c r="N1965" s="274"/>
      <c r="O1965" s="274"/>
      <c r="P1965" s="274"/>
      <c r="Q1965" s="274"/>
      <c r="R1965" s="274"/>
      <c r="S1965" s="274"/>
      <c r="T1965" s="275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76" t="s">
        <v>260</v>
      </c>
      <c r="AU1965" s="276" t="s">
        <v>86</v>
      </c>
      <c r="AV1965" s="14" t="s">
        <v>86</v>
      </c>
      <c r="AW1965" s="14" t="s">
        <v>31</v>
      </c>
      <c r="AX1965" s="14" t="s">
        <v>76</v>
      </c>
      <c r="AY1965" s="276" t="s">
        <v>251</v>
      </c>
    </row>
    <row r="1966" s="13" customFormat="1">
      <c r="A1966" s="13"/>
      <c r="B1966" s="255"/>
      <c r="C1966" s="256"/>
      <c r="D1966" s="257" t="s">
        <v>260</v>
      </c>
      <c r="E1966" s="258" t="s">
        <v>1</v>
      </c>
      <c r="F1966" s="259" t="s">
        <v>1825</v>
      </c>
      <c r="G1966" s="256"/>
      <c r="H1966" s="258" t="s">
        <v>1</v>
      </c>
      <c r="I1966" s="260"/>
      <c r="J1966" s="256"/>
      <c r="K1966" s="256"/>
      <c r="L1966" s="261"/>
      <c r="M1966" s="262"/>
      <c r="N1966" s="263"/>
      <c r="O1966" s="263"/>
      <c r="P1966" s="263"/>
      <c r="Q1966" s="263"/>
      <c r="R1966" s="263"/>
      <c r="S1966" s="263"/>
      <c r="T1966" s="264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T1966" s="265" t="s">
        <v>260</v>
      </c>
      <c r="AU1966" s="265" t="s">
        <v>86</v>
      </c>
      <c r="AV1966" s="13" t="s">
        <v>84</v>
      </c>
      <c r="AW1966" s="13" t="s">
        <v>31</v>
      </c>
      <c r="AX1966" s="13" t="s">
        <v>76</v>
      </c>
      <c r="AY1966" s="265" t="s">
        <v>251</v>
      </c>
    </row>
    <row r="1967" s="14" customFormat="1">
      <c r="A1967" s="14"/>
      <c r="B1967" s="266"/>
      <c r="C1967" s="267"/>
      <c r="D1967" s="257" t="s">
        <v>260</v>
      </c>
      <c r="E1967" s="268" t="s">
        <v>1</v>
      </c>
      <c r="F1967" s="269" t="s">
        <v>2347</v>
      </c>
      <c r="G1967" s="267"/>
      <c r="H1967" s="270">
        <v>114.42</v>
      </c>
      <c r="I1967" s="271"/>
      <c r="J1967" s="267"/>
      <c r="K1967" s="267"/>
      <c r="L1967" s="272"/>
      <c r="M1967" s="273"/>
      <c r="N1967" s="274"/>
      <c r="O1967" s="274"/>
      <c r="P1967" s="274"/>
      <c r="Q1967" s="274"/>
      <c r="R1967" s="274"/>
      <c r="S1967" s="274"/>
      <c r="T1967" s="275"/>
      <c r="U1967" s="14"/>
      <c r="V1967" s="14"/>
      <c r="W1967" s="14"/>
      <c r="X1967" s="14"/>
      <c r="Y1967" s="14"/>
      <c r="Z1967" s="14"/>
      <c r="AA1967" s="14"/>
      <c r="AB1967" s="14"/>
      <c r="AC1967" s="14"/>
      <c r="AD1967" s="14"/>
      <c r="AE1967" s="14"/>
      <c r="AT1967" s="276" t="s">
        <v>260</v>
      </c>
      <c r="AU1967" s="276" t="s">
        <v>86</v>
      </c>
      <c r="AV1967" s="14" t="s">
        <v>86</v>
      </c>
      <c r="AW1967" s="14" t="s">
        <v>31</v>
      </c>
      <c r="AX1967" s="14" t="s">
        <v>76</v>
      </c>
      <c r="AY1967" s="276" t="s">
        <v>251</v>
      </c>
    </row>
    <row r="1968" s="14" customFormat="1">
      <c r="A1968" s="14"/>
      <c r="B1968" s="266"/>
      <c r="C1968" s="267"/>
      <c r="D1968" s="257" t="s">
        <v>260</v>
      </c>
      <c r="E1968" s="268" t="s">
        <v>1</v>
      </c>
      <c r="F1968" s="269" t="s">
        <v>2348</v>
      </c>
      <c r="G1968" s="267"/>
      <c r="H1968" s="270">
        <v>25.68</v>
      </c>
      <c r="I1968" s="271"/>
      <c r="J1968" s="267"/>
      <c r="K1968" s="267"/>
      <c r="L1968" s="272"/>
      <c r="M1968" s="273"/>
      <c r="N1968" s="274"/>
      <c r="O1968" s="274"/>
      <c r="P1968" s="274"/>
      <c r="Q1968" s="274"/>
      <c r="R1968" s="274"/>
      <c r="S1968" s="274"/>
      <c r="T1968" s="275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T1968" s="276" t="s">
        <v>260</v>
      </c>
      <c r="AU1968" s="276" t="s">
        <v>86</v>
      </c>
      <c r="AV1968" s="14" t="s">
        <v>86</v>
      </c>
      <c r="AW1968" s="14" t="s">
        <v>31</v>
      </c>
      <c r="AX1968" s="14" t="s">
        <v>76</v>
      </c>
      <c r="AY1968" s="276" t="s">
        <v>251</v>
      </c>
    </row>
    <row r="1969" s="14" customFormat="1">
      <c r="A1969" s="14"/>
      <c r="B1969" s="266"/>
      <c r="C1969" s="267"/>
      <c r="D1969" s="257" t="s">
        <v>260</v>
      </c>
      <c r="E1969" s="268" t="s">
        <v>1</v>
      </c>
      <c r="F1969" s="269" t="s">
        <v>2349</v>
      </c>
      <c r="G1969" s="267"/>
      <c r="H1969" s="270">
        <v>84.049999999999997</v>
      </c>
      <c r="I1969" s="271"/>
      <c r="J1969" s="267"/>
      <c r="K1969" s="267"/>
      <c r="L1969" s="272"/>
      <c r="M1969" s="273"/>
      <c r="N1969" s="274"/>
      <c r="O1969" s="274"/>
      <c r="P1969" s="274"/>
      <c r="Q1969" s="274"/>
      <c r="R1969" s="274"/>
      <c r="S1969" s="274"/>
      <c r="T1969" s="275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76" t="s">
        <v>260</v>
      </c>
      <c r="AU1969" s="276" t="s">
        <v>86</v>
      </c>
      <c r="AV1969" s="14" t="s">
        <v>86</v>
      </c>
      <c r="AW1969" s="14" t="s">
        <v>31</v>
      </c>
      <c r="AX1969" s="14" t="s">
        <v>76</v>
      </c>
      <c r="AY1969" s="276" t="s">
        <v>251</v>
      </c>
    </row>
    <row r="1970" s="14" customFormat="1">
      <c r="A1970" s="14"/>
      <c r="B1970" s="266"/>
      <c r="C1970" s="267"/>
      <c r="D1970" s="257" t="s">
        <v>260</v>
      </c>
      <c r="E1970" s="268" t="s">
        <v>1</v>
      </c>
      <c r="F1970" s="269" t="s">
        <v>2350</v>
      </c>
      <c r="G1970" s="267"/>
      <c r="H1970" s="270">
        <v>40.43</v>
      </c>
      <c r="I1970" s="271"/>
      <c r="J1970" s="267"/>
      <c r="K1970" s="267"/>
      <c r="L1970" s="272"/>
      <c r="M1970" s="273"/>
      <c r="N1970" s="274"/>
      <c r="O1970" s="274"/>
      <c r="P1970" s="274"/>
      <c r="Q1970" s="274"/>
      <c r="R1970" s="274"/>
      <c r="S1970" s="274"/>
      <c r="T1970" s="275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T1970" s="276" t="s">
        <v>260</v>
      </c>
      <c r="AU1970" s="276" t="s">
        <v>86</v>
      </c>
      <c r="AV1970" s="14" t="s">
        <v>86</v>
      </c>
      <c r="AW1970" s="14" t="s">
        <v>31</v>
      </c>
      <c r="AX1970" s="14" t="s">
        <v>76</v>
      </c>
      <c r="AY1970" s="276" t="s">
        <v>251</v>
      </c>
    </row>
    <row r="1971" s="13" customFormat="1">
      <c r="A1971" s="13"/>
      <c r="B1971" s="255"/>
      <c r="C1971" s="256"/>
      <c r="D1971" s="257" t="s">
        <v>260</v>
      </c>
      <c r="E1971" s="258" t="s">
        <v>1</v>
      </c>
      <c r="F1971" s="259" t="s">
        <v>2351</v>
      </c>
      <c r="G1971" s="256"/>
      <c r="H1971" s="258" t="s">
        <v>1</v>
      </c>
      <c r="I1971" s="260"/>
      <c r="J1971" s="256"/>
      <c r="K1971" s="256"/>
      <c r="L1971" s="261"/>
      <c r="M1971" s="262"/>
      <c r="N1971" s="263"/>
      <c r="O1971" s="263"/>
      <c r="P1971" s="263"/>
      <c r="Q1971" s="263"/>
      <c r="R1971" s="263"/>
      <c r="S1971" s="263"/>
      <c r="T1971" s="264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T1971" s="265" t="s">
        <v>260</v>
      </c>
      <c r="AU1971" s="265" t="s">
        <v>86</v>
      </c>
      <c r="AV1971" s="13" t="s">
        <v>84</v>
      </c>
      <c r="AW1971" s="13" t="s">
        <v>31</v>
      </c>
      <c r="AX1971" s="13" t="s">
        <v>76</v>
      </c>
      <c r="AY1971" s="265" t="s">
        <v>251</v>
      </c>
    </row>
    <row r="1972" s="14" customFormat="1">
      <c r="A1972" s="14"/>
      <c r="B1972" s="266"/>
      <c r="C1972" s="267"/>
      <c r="D1972" s="257" t="s">
        <v>260</v>
      </c>
      <c r="E1972" s="268" t="s">
        <v>1</v>
      </c>
      <c r="F1972" s="269" t="s">
        <v>2352</v>
      </c>
      <c r="G1972" s="267"/>
      <c r="H1972" s="270">
        <v>63.210000000000001</v>
      </c>
      <c r="I1972" s="271"/>
      <c r="J1972" s="267"/>
      <c r="K1972" s="267"/>
      <c r="L1972" s="272"/>
      <c r="M1972" s="273"/>
      <c r="N1972" s="274"/>
      <c r="O1972" s="274"/>
      <c r="P1972" s="274"/>
      <c r="Q1972" s="274"/>
      <c r="R1972" s="274"/>
      <c r="S1972" s="274"/>
      <c r="T1972" s="275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T1972" s="276" t="s">
        <v>260</v>
      </c>
      <c r="AU1972" s="276" t="s">
        <v>86</v>
      </c>
      <c r="AV1972" s="14" t="s">
        <v>86</v>
      </c>
      <c r="AW1972" s="14" t="s">
        <v>31</v>
      </c>
      <c r="AX1972" s="14" t="s">
        <v>76</v>
      </c>
      <c r="AY1972" s="276" t="s">
        <v>251</v>
      </c>
    </row>
    <row r="1973" s="14" customFormat="1">
      <c r="A1973" s="14"/>
      <c r="B1973" s="266"/>
      <c r="C1973" s="267"/>
      <c r="D1973" s="257" t="s">
        <v>260</v>
      </c>
      <c r="E1973" s="268" t="s">
        <v>1</v>
      </c>
      <c r="F1973" s="269" t="s">
        <v>2353</v>
      </c>
      <c r="G1973" s="267"/>
      <c r="H1973" s="270">
        <v>70.200000000000003</v>
      </c>
      <c r="I1973" s="271"/>
      <c r="J1973" s="267"/>
      <c r="K1973" s="267"/>
      <c r="L1973" s="272"/>
      <c r="M1973" s="273"/>
      <c r="N1973" s="274"/>
      <c r="O1973" s="274"/>
      <c r="P1973" s="274"/>
      <c r="Q1973" s="274"/>
      <c r="R1973" s="274"/>
      <c r="S1973" s="274"/>
      <c r="T1973" s="275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T1973" s="276" t="s">
        <v>260</v>
      </c>
      <c r="AU1973" s="276" t="s">
        <v>86</v>
      </c>
      <c r="AV1973" s="14" t="s">
        <v>86</v>
      </c>
      <c r="AW1973" s="14" t="s">
        <v>31</v>
      </c>
      <c r="AX1973" s="14" t="s">
        <v>76</v>
      </c>
      <c r="AY1973" s="276" t="s">
        <v>251</v>
      </c>
    </row>
    <row r="1974" s="14" customFormat="1">
      <c r="A1974" s="14"/>
      <c r="B1974" s="266"/>
      <c r="C1974" s="267"/>
      <c r="D1974" s="257" t="s">
        <v>260</v>
      </c>
      <c r="E1974" s="268" t="s">
        <v>1</v>
      </c>
      <c r="F1974" s="269" t="s">
        <v>454</v>
      </c>
      <c r="G1974" s="267"/>
      <c r="H1974" s="270">
        <v>0.040000000000000001</v>
      </c>
      <c r="I1974" s="271"/>
      <c r="J1974" s="267"/>
      <c r="K1974" s="267"/>
      <c r="L1974" s="272"/>
      <c r="M1974" s="273"/>
      <c r="N1974" s="274"/>
      <c r="O1974" s="274"/>
      <c r="P1974" s="274"/>
      <c r="Q1974" s="274"/>
      <c r="R1974" s="274"/>
      <c r="S1974" s="274"/>
      <c r="T1974" s="275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T1974" s="276" t="s">
        <v>260</v>
      </c>
      <c r="AU1974" s="276" t="s">
        <v>86</v>
      </c>
      <c r="AV1974" s="14" t="s">
        <v>86</v>
      </c>
      <c r="AW1974" s="14" t="s">
        <v>31</v>
      </c>
      <c r="AX1974" s="14" t="s">
        <v>76</v>
      </c>
      <c r="AY1974" s="276" t="s">
        <v>251</v>
      </c>
    </row>
    <row r="1975" s="16" customFormat="1">
      <c r="A1975" s="16"/>
      <c r="B1975" s="297"/>
      <c r="C1975" s="298"/>
      <c r="D1975" s="257" t="s">
        <v>260</v>
      </c>
      <c r="E1975" s="299" t="s">
        <v>178</v>
      </c>
      <c r="F1975" s="300" t="s">
        <v>566</v>
      </c>
      <c r="G1975" s="298"/>
      <c r="H1975" s="301">
        <v>2015.9000000000001</v>
      </c>
      <c r="I1975" s="302"/>
      <c r="J1975" s="298"/>
      <c r="K1975" s="298"/>
      <c r="L1975" s="303"/>
      <c r="M1975" s="304"/>
      <c r="N1975" s="305"/>
      <c r="O1975" s="305"/>
      <c r="P1975" s="305"/>
      <c r="Q1975" s="305"/>
      <c r="R1975" s="305"/>
      <c r="S1975" s="305"/>
      <c r="T1975" s="306"/>
      <c r="U1975" s="16"/>
      <c r="V1975" s="16"/>
      <c r="W1975" s="16"/>
      <c r="X1975" s="16"/>
      <c r="Y1975" s="16"/>
      <c r="Z1975" s="16"/>
      <c r="AA1975" s="16"/>
      <c r="AB1975" s="16"/>
      <c r="AC1975" s="16"/>
      <c r="AD1975" s="16"/>
      <c r="AE1975" s="16"/>
      <c r="AT1975" s="307" t="s">
        <v>260</v>
      </c>
      <c r="AU1975" s="307" t="s">
        <v>86</v>
      </c>
      <c r="AV1975" s="16" t="s">
        <v>271</v>
      </c>
      <c r="AW1975" s="16" t="s">
        <v>31</v>
      </c>
      <c r="AX1975" s="16" t="s">
        <v>76</v>
      </c>
      <c r="AY1975" s="307" t="s">
        <v>251</v>
      </c>
    </row>
    <row r="1976" s="13" customFormat="1">
      <c r="A1976" s="13"/>
      <c r="B1976" s="255"/>
      <c r="C1976" s="256"/>
      <c r="D1976" s="257" t="s">
        <v>260</v>
      </c>
      <c r="E1976" s="258" t="s">
        <v>1</v>
      </c>
      <c r="F1976" s="259" t="s">
        <v>937</v>
      </c>
      <c r="G1976" s="256"/>
      <c r="H1976" s="258" t="s">
        <v>1</v>
      </c>
      <c r="I1976" s="260"/>
      <c r="J1976" s="256"/>
      <c r="K1976" s="256"/>
      <c r="L1976" s="261"/>
      <c r="M1976" s="262"/>
      <c r="N1976" s="263"/>
      <c r="O1976" s="263"/>
      <c r="P1976" s="263"/>
      <c r="Q1976" s="263"/>
      <c r="R1976" s="263"/>
      <c r="S1976" s="263"/>
      <c r="T1976" s="264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65" t="s">
        <v>260</v>
      </c>
      <c r="AU1976" s="265" t="s">
        <v>86</v>
      </c>
      <c r="AV1976" s="13" t="s">
        <v>84</v>
      </c>
      <c r="AW1976" s="13" t="s">
        <v>31</v>
      </c>
      <c r="AX1976" s="13" t="s">
        <v>76</v>
      </c>
      <c r="AY1976" s="265" t="s">
        <v>251</v>
      </c>
    </row>
    <row r="1977" s="13" customFormat="1">
      <c r="A1977" s="13"/>
      <c r="B1977" s="255"/>
      <c r="C1977" s="256"/>
      <c r="D1977" s="257" t="s">
        <v>260</v>
      </c>
      <c r="E1977" s="258" t="s">
        <v>1</v>
      </c>
      <c r="F1977" s="259" t="s">
        <v>1232</v>
      </c>
      <c r="G1977" s="256"/>
      <c r="H1977" s="258" t="s">
        <v>1</v>
      </c>
      <c r="I1977" s="260"/>
      <c r="J1977" s="256"/>
      <c r="K1977" s="256"/>
      <c r="L1977" s="261"/>
      <c r="M1977" s="262"/>
      <c r="N1977" s="263"/>
      <c r="O1977" s="263"/>
      <c r="P1977" s="263"/>
      <c r="Q1977" s="263"/>
      <c r="R1977" s="263"/>
      <c r="S1977" s="263"/>
      <c r="T1977" s="264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T1977" s="265" t="s">
        <v>260</v>
      </c>
      <c r="AU1977" s="265" t="s">
        <v>86</v>
      </c>
      <c r="AV1977" s="13" t="s">
        <v>84</v>
      </c>
      <c r="AW1977" s="13" t="s">
        <v>31</v>
      </c>
      <c r="AX1977" s="13" t="s">
        <v>76</v>
      </c>
      <c r="AY1977" s="265" t="s">
        <v>251</v>
      </c>
    </row>
    <row r="1978" s="14" customFormat="1">
      <c r="A1978" s="14"/>
      <c r="B1978" s="266"/>
      <c r="C1978" s="267"/>
      <c r="D1978" s="257" t="s">
        <v>260</v>
      </c>
      <c r="E1978" s="268" t="s">
        <v>1</v>
      </c>
      <c r="F1978" s="269" t="s">
        <v>2354</v>
      </c>
      <c r="G1978" s="267"/>
      <c r="H1978" s="270">
        <v>187.80000000000001</v>
      </c>
      <c r="I1978" s="271"/>
      <c r="J1978" s="267"/>
      <c r="K1978" s="267"/>
      <c r="L1978" s="272"/>
      <c r="M1978" s="273"/>
      <c r="N1978" s="274"/>
      <c r="O1978" s="274"/>
      <c r="P1978" s="274"/>
      <c r="Q1978" s="274"/>
      <c r="R1978" s="274"/>
      <c r="S1978" s="274"/>
      <c r="T1978" s="275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T1978" s="276" t="s">
        <v>260</v>
      </c>
      <c r="AU1978" s="276" t="s">
        <v>86</v>
      </c>
      <c r="AV1978" s="14" t="s">
        <v>86</v>
      </c>
      <c r="AW1978" s="14" t="s">
        <v>31</v>
      </c>
      <c r="AX1978" s="14" t="s">
        <v>76</v>
      </c>
      <c r="AY1978" s="276" t="s">
        <v>251</v>
      </c>
    </row>
    <row r="1979" s="14" customFormat="1">
      <c r="A1979" s="14"/>
      <c r="B1979" s="266"/>
      <c r="C1979" s="267"/>
      <c r="D1979" s="257" t="s">
        <v>260</v>
      </c>
      <c r="E1979" s="268" t="s">
        <v>1</v>
      </c>
      <c r="F1979" s="269" t="s">
        <v>2355</v>
      </c>
      <c r="G1979" s="267"/>
      <c r="H1979" s="270">
        <v>197</v>
      </c>
      <c r="I1979" s="271"/>
      <c r="J1979" s="267"/>
      <c r="K1979" s="267"/>
      <c r="L1979" s="272"/>
      <c r="M1979" s="273"/>
      <c r="N1979" s="274"/>
      <c r="O1979" s="274"/>
      <c r="P1979" s="274"/>
      <c r="Q1979" s="274"/>
      <c r="R1979" s="274"/>
      <c r="S1979" s="274"/>
      <c r="T1979" s="275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T1979" s="276" t="s">
        <v>260</v>
      </c>
      <c r="AU1979" s="276" t="s">
        <v>86</v>
      </c>
      <c r="AV1979" s="14" t="s">
        <v>86</v>
      </c>
      <c r="AW1979" s="14" t="s">
        <v>31</v>
      </c>
      <c r="AX1979" s="14" t="s">
        <v>76</v>
      </c>
      <c r="AY1979" s="276" t="s">
        <v>251</v>
      </c>
    </row>
    <row r="1980" s="14" customFormat="1">
      <c r="A1980" s="14"/>
      <c r="B1980" s="266"/>
      <c r="C1980" s="267"/>
      <c r="D1980" s="257" t="s">
        <v>260</v>
      </c>
      <c r="E1980" s="268" t="s">
        <v>1</v>
      </c>
      <c r="F1980" s="269" t="s">
        <v>2356</v>
      </c>
      <c r="G1980" s="267"/>
      <c r="H1980" s="270">
        <v>68.390000000000001</v>
      </c>
      <c r="I1980" s="271"/>
      <c r="J1980" s="267"/>
      <c r="K1980" s="267"/>
      <c r="L1980" s="272"/>
      <c r="M1980" s="273"/>
      <c r="N1980" s="274"/>
      <c r="O1980" s="274"/>
      <c r="P1980" s="274"/>
      <c r="Q1980" s="274"/>
      <c r="R1980" s="274"/>
      <c r="S1980" s="274"/>
      <c r="T1980" s="275"/>
      <c r="U1980" s="14"/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T1980" s="276" t="s">
        <v>260</v>
      </c>
      <c r="AU1980" s="276" t="s">
        <v>86</v>
      </c>
      <c r="AV1980" s="14" t="s">
        <v>86</v>
      </c>
      <c r="AW1980" s="14" t="s">
        <v>31</v>
      </c>
      <c r="AX1980" s="14" t="s">
        <v>76</v>
      </c>
      <c r="AY1980" s="276" t="s">
        <v>251</v>
      </c>
    </row>
    <row r="1981" s="13" customFormat="1">
      <c r="A1981" s="13"/>
      <c r="B1981" s="255"/>
      <c r="C1981" s="256"/>
      <c r="D1981" s="257" t="s">
        <v>260</v>
      </c>
      <c r="E1981" s="258" t="s">
        <v>1</v>
      </c>
      <c r="F1981" s="259" t="s">
        <v>2357</v>
      </c>
      <c r="G1981" s="256"/>
      <c r="H1981" s="258" t="s">
        <v>1</v>
      </c>
      <c r="I1981" s="260"/>
      <c r="J1981" s="256"/>
      <c r="K1981" s="256"/>
      <c r="L1981" s="261"/>
      <c r="M1981" s="262"/>
      <c r="N1981" s="263"/>
      <c r="O1981" s="263"/>
      <c r="P1981" s="263"/>
      <c r="Q1981" s="263"/>
      <c r="R1981" s="263"/>
      <c r="S1981" s="263"/>
      <c r="T1981" s="264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T1981" s="265" t="s">
        <v>260</v>
      </c>
      <c r="AU1981" s="265" t="s">
        <v>86</v>
      </c>
      <c r="AV1981" s="13" t="s">
        <v>84</v>
      </c>
      <c r="AW1981" s="13" t="s">
        <v>31</v>
      </c>
      <c r="AX1981" s="13" t="s">
        <v>76</v>
      </c>
      <c r="AY1981" s="265" t="s">
        <v>251</v>
      </c>
    </row>
    <row r="1982" s="14" customFormat="1">
      <c r="A1982" s="14"/>
      <c r="B1982" s="266"/>
      <c r="C1982" s="267"/>
      <c r="D1982" s="257" t="s">
        <v>260</v>
      </c>
      <c r="E1982" s="268" t="s">
        <v>1</v>
      </c>
      <c r="F1982" s="269" t="s">
        <v>2358</v>
      </c>
      <c r="G1982" s="267"/>
      <c r="H1982" s="270">
        <v>113.14</v>
      </c>
      <c r="I1982" s="271"/>
      <c r="J1982" s="267"/>
      <c r="K1982" s="267"/>
      <c r="L1982" s="272"/>
      <c r="M1982" s="273"/>
      <c r="N1982" s="274"/>
      <c r="O1982" s="274"/>
      <c r="P1982" s="274"/>
      <c r="Q1982" s="274"/>
      <c r="R1982" s="274"/>
      <c r="S1982" s="274"/>
      <c r="T1982" s="275"/>
      <c r="U1982" s="14"/>
      <c r="V1982" s="14"/>
      <c r="W1982" s="14"/>
      <c r="X1982" s="14"/>
      <c r="Y1982" s="14"/>
      <c r="Z1982" s="14"/>
      <c r="AA1982" s="14"/>
      <c r="AB1982" s="14"/>
      <c r="AC1982" s="14"/>
      <c r="AD1982" s="14"/>
      <c r="AE1982" s="14"/>
      <c r="AT1982" s="276" t="s">
        <v>260</v>
      </c>
      <c r="AU1982" s="276" t="s">
        <v>86</v>
      </c>
      <c r="AV1982" s="14" t="s">
        <v>86</v>
      </c>
      <c r="AW1982" s="14" t="s">
        <v>31</v>
      </c>
      <c r="AX1982" s="14" t="s">
        <v>76</v>
      </c>
      <c r="AY1982" s="276" t="s">
        <v>251</v>
      </c>
    </row>
    <row r="1983" s="14" customFormat="1">
      <c r="A1983" s="14"/>
      <c r="B1983" s="266"/>
      <c r="C1983" s="267"/>
      <c r="D1983" s="257" t="s">
        <v>260</v>
      </c>
      <c r="E1983" s="268" t="s">
        <v>1</v>
      </c>
      <c r="F1983" s="269" t="s">
        <v>2359</v>
      </c>
      <c r="G1983" s="267"/>
      <c r="H1983" s="270">
        <v>71.510000000000005</v>
      </c>
      <c r="I1983" s="271"/>
      <c r="J1983" s="267"/>
      <c r="K1983" s="267"/>
      <c r="L1983" s="272"/>
      <c r="M1983" s="273"/>
      <c r="N1983" s="274"/>
      <c r="O1983" s="274"/>
      <c r="P1983" s="274"/>
      <c r="Q1983" s="274"/>
      <c r="R1983" s="274"/>
      <c r="S1983" s="274"/>
      <c r="T1983" s="275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76" t="s">
        <v>260</v>
      </c>
      <c r="AU1983" s="276" t="s">
        <v>86</v>
      </c>
      <c r="AV1983" s="14" t="s">
        <v>86</v>
      </c>
      <c r="AW1983" s="14" t="s">
        <v>31</v>
      </c>
      <c r="AX1983" s="14" t="s">
        <v>76</v>
      </c>
      <c r="AY1983" s="276" t="s">
        <v>251</v>
      </c>
    </row>
    <row r="1984" s="14" customFormat="1">
      <c r="A1984" s="14"/>
      <c r="B1984" s="266"/>
      <c r="C1984" s="267"/>
      <c r="D1984" s="257" t="s">
        <v>260</v>
      </c>
      <c r="E1984" s="268" t="s">
        <v>1</v>
      </c>
      <c r="F1984" s="269" t="s">
        <v>2360</v>
      </c>
      <c r="G1984" s="267"/>
      <c r="H1984" s="270">
        <v>55.189999999999998</v>
      </c>
      <c r="I1984" s="271"/>
      <c r="J1984" s="267"/>
      <c r="K1984" s="267"/>
      <c r="L1984" s="272"/>
      <c r="M1984" s="273"/>
      <c r="N1984" s="274"/>
      <c r="O1984" s="274"/>
      <c r="P1984" s="274"/>
      <c r="Q1984" s="274"/>
      <c r="R1984" s="274"/>
      <c r="S1984" s="274"/>
      <c r="T1984" s="275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T1984" s="276" t="s">
        <v>260</v>
      </c>
      <c r="AU1984" s="276" t="s">
        <v>86</v>
      </c>
      <c r="AV1984" s="14" t="s">
        <v>86</v>
      </c>
      <c r="AW1984" s="14" t="s">
        <v>31</v>
      </c>
      <c r="AX1984" s="14" t="s">
        <v>76</v>
      </c>
      <c r="AY1984" s="276" t="s">
        <v>251</v>
      </c>
    </row>
    <row r="1985" s="13" customFormat="1">
      <c r="A1985" s="13"/>
      <c r="B1985" s="255"/>
      <c r="C1985" s="256"/>
      <c r="D1985" s="257" t="s">
        <v>260</v>
      </c>
      <c r="E1985" s="258" t="s">
        <v>1</v>
      </c>
      <c r="F1985" s="259" t="s">
        <v>1832</v>
      </c>
      <c r="G1985" s="256"/>
      <c r="H1985" s="258" t="s">
        <v>1</v>
      </c>
      <c r="I1985" s="260"/>
      <c r="J1985" s="256"/>
      <c r="K1985" s="256"/>
      <c r="L1985" s="261"/>
      <c r="M1985" s="262"/>
      <c r="N1985" s="263"/>
      <c r="O1985" s="263"/>
      <c r="P1985" s="263"/>
      <c r="Q1985" s="263"/>
      <c r="R1985" s="263"/>
      <c r="S1985" s="263"/>
      <c r="T1985" s="264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T1985" s="265" t="s">
        <v>260</v>
      </c>
      <c r="AU1985" s="265" t="s">
        <v>86</v>
      </c>
      <c r="AV1985" s="13" t="s">
        <v>84</v>
      </c>
      <c r="AW1985" s="13" t="s">
        <v>31</v>
      </c>
      <c r="AX1985" s="13" t="s">
        <v>76</v>
      </c>
      <c r="AY1985" s="265" t="s">
        <v>251</v>
      </c>
    </row>
    <row r="1986" s="14" customFormat="1">
      <c r="A1986" s="14"/>
      <c r="B1986" s="266"/>
      <c r="C1986" s="267"/>
      <c r="D1986" s="257" t="s">
        <v>260</v>
      </c>
      <c r="E1986" s="268" t="s">
        <v>1</v>
      </c>
      <c r="F1986" s="269" t="s">
        <v>2361</v>
      </c>
      <c r="G1986" s="267"/>
      <c r="H1986" s="270">
        <v>90.329999999999998</v>
      </c>
      <c r="I1986" s="271"/>
      <c r="J1986" s="267"/>
      <c r="K1986" s="267"/>
      <c r="L1986" s="272"/>
      <c r="M1986" s="273"/>
      <c r="N1986" s="274"/>
      <c r="O1986" s="274"/>
      <c r="P1986" s="274"/>
      <c r="Q1986" s="274"/>
      <c r="R1986" s="274"/>
      <c r="S1986" s="274"/>
      <c r="T1986" s="275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T1986" s="276" t="s">
        <v>260</v>
      </c>
      <c r="AU1986" s="276" t="s">
        <v>86</v>
      </c>
      <c r="AV1986" s="14" t="s">
        <v>86</v>
      </c>
      <c r="AW1986" s="14" t="s">
        <v>31</v>
      </c>
      <c r="AX1986" s="14" t="s">
        <v>76</v>
      </c>
      <c r="AY1986" s="276" t="s">
        <v>251</v>
      </c>
    </row>
    <row r="1987" s="13" customFormat="1">
      <c r="A1987" s="13"/>
      <c r="B1987" s="255"/>
      <c r="C1987" s="256"/>
      <c r="D1987" s="257" t="s">
        <v>260</v>
      </c>
      <c r="E1987" s="258" t="s">
        <v>1</v>
      </c>
      <c r="F1987" s="259" t="s">
        <v>1962</v>
      </c>
      <c r="G1987" s="256"/>
      <c r="H1987" s="258" t="s">
        <v>1</v>
      </c>
      <c r="I1987" s="260"/>
      <c r="J1987" s="256"/>
      <c r="K1987" s="256"/>
      <c r="L1987" s="261"/>
      <c r="M1987" s="262"/>
      <c r="N1987" s="263"/>
      <c r="O1987" s="263"/>
      <c r="P1987" s="263"/>
      <c r="Q1987" s="263"/>
      <c r="R1987" s="263"/>
      <c r="S1987" s="263"/>
      <c r="T1987" s="264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T1987" s="265" t="s">
        <v>260</v>
      </c>
      <c r="AU1987" s="265" t="s">
        <v>86</v>
      </c>
      <c r="AV1987" s="13" t="s">
        <v>84</v>
      </c>
      <c r="AW1987" s="13" t="s">
        <v>31</v>
      </c>
      <c r="AX1987" s="13" t="s">
        <v>76</v>
      </c>
      <c r="AY1987" s="265" t="s">
        <v>251</v>
      </c>
    </row>
    <row r="1988" s="14" customFormat="1">
      <c r="A1988" s="14"/>
      <c r="B1988" s="266"/>
      <c r="C1988" s="267"/>
      <c r="D1988" s="257" t="s">
        <v>260</v>
      </c>
      <c r="E1988" s="268" t="s">
        <v>1</v>
      </c>
      <c r="F1988" s="269" t="s">
        <v>2362</v>
      </c>
      <c r="G1988" s="267"/>
      <c r="H1988" s="270">
        <v>174.56</v>
      </c>
      <c r="I1988" s="271"/>
      <c r="J1988" s="267"/>
      <c r="K1988" s="267"/>
      <c r="L1988" s="272"/>
      <c r="M1988" s="273"/>
      <c r="N1988" s="274"/>
      <c r="O1988" s="274"/>
      <c r="P1988" s="274"/>
      <c r="Q1988" s="274"/>
      <c r="R1988" s="274"/>
      <c r="S1988" s="274"/>
      <c r="T1988" s="275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T1988" s="276" t="s">
        <v>260</v>
      </c>
      <c r="AU1988" s="276" t="s">
        <v>86</v>
      </c>
      <c r="AV1988" s="14" t="s">
        <v>86</v>
      </c>
      <c r="AW1988" s="14" t="s">
        <v>31</v>
      </c>
      <c r="AX1988" s="14" t="s">
        <v>76</v>
      </c>
      <c r="AY1988" s="276" t="s">
        <v>251</v>
      </c>
    </row>
    <row r="1989" s="14" customFormat="1">
      <c r="A1989" s="14"/>
      <c r="B1989" s="266"/>
      <c r="C1989" s="267"/>
      <c r="D1989" s="257" t="s">
        <v>260</v>
      </c>
      <c r="E1989" s="268" t="s">
        <v>1</v>
      </c>
      <c r="F1989" s="269" t="s">
        <v>2363</v>
      </c>
      <c r="G1989" s="267"/>
      <c r="H1989" s="270">
        <v>363.05000000000001</v>
      </c>
      <c r="I1989" s="271"/>
      <c r="J1989" s="267"/>
      <c r="K1989" s="267"/>
      <c r="L1989" s="272"/>
      <c r="M1989" s="273"/>
      <c r="N1989" s="274"/>
      <c r="O1989" s="274"/>
      <c r="P1989" s="274"/>
      <c r="Q1989" s="274"/>
      <c r="R1989" s="274"/>
      <c r="S1989" s="274"/>
      <c r="T1989" s="275"/>
      <c r="U1989" s="14"/>
      <c r="V1989" s="14"/>
      <c r="W1989" s="14"/>
      <c r="X1989" s="14"/>
      <c r="Y1989" s="14"/>
      <c r="Z1989" s="14"/>
      <c r="AA1989" s="14"/>
      <c r="AB1989" s="14"/>
      <c r="AC1989" s="14"/>
      <c r="AD1989" s="14"/>
      <c r="AE1989" s="14"/>
      <c r="AT1989" s="276" t="s">
        <v>260</v>
      </c>
      <c r="AU1989" s="276" t="s">
        <v>86</v>
      </c>
      <c r="AV1989" s="14" t="s">
        <v>86</v>
      </c>
      <c r="AW1989" s="14" t="s">
        <v>31</v>
      </c>
      <c r="AX1989" s="14" t="s">
        <v>76</v>
      </c>
      <c r="AY1989" s="276" t="s">
        <v>251</v>
      </c>
    </row>
    <row r="1990" s="13" customFormat="1">
      <c r="A1990" s="13"/>
      <c r="B1990" s="255"/>
      <c r="C1990" s="256"/>
      <c r="D1990" s="257" t="s">
        <v>260</v>
      </c>
      <c r="E1990" s="258" t="s">
        <v>1</v>
      </c>
      <c r="F1990" s="259" t="s">
        <v>2010</v>
      </c>
      <c r="G1990" s="256"/>
      <c r="H1990" s="258" t="s">
        <v>1</v>
      </c>
      <c r="I1990" s="260"/>
      <c r="J1990" s="256"/>
      <c r="K1990" s="256"/>
      <c r="L1990" s="261"/>
      <c r="M1990" s="262"/>
      <c r="N1990" s="263"/>
      <c r="O1990" s="263"/>
      <c r="P1990" s="263"/>
      <c r="Q1990" s="263"/>
      <c r="R1990" s="263"/>
      <c r="S1990" s="263"/>
      <c r="T1990" s="264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T1990" s="265" t="s">
        <v>260</v>
      </c>
      <c r="AU1990" s="265" t="s">
        <v>86</v>
      </c>
      <c r="AV1990" s="13" t="s">
        <v>84</v>
      </c>
      <c r="AW1990" s="13" t="s">
        <v>31</v>
      </c>
      <c r="AX1990" s="13" t="s">
        <v>76</v>
      </c>
      <c r="AY1990" s="265" t="s">
        <v>251</v>
      </c>
    </row>
    <row r="1991" s="14" customFormat="1">
      <c r="A1991" s="14"/>
      <c r="B1991" s="266"/>
      <c r="C1991" s="267"/>
      <c r="D1991" s="257" t="s">
        <v>260</v>
      </c>
      <c r="E1991" s="268" t="s">
        <v>1</v>
      </c>
      <c r="F1991" s="269" t="s">
        <v>2364</v>
      </c>
      <c r="G1991" s="267"/>
      <c r="H1991" s="270">
        <v>106.45</v>
      </c>
      <c r="I1991" s="271"/>
      <c r="J1991" s="267"/>
      <c r="K1991" s="267"/>
      <c r="L1991" s="272"/>
      <c r="M1991" s="273"/>
      <c r="N1991" s="274"/>
      <c r="O1991" s="274"/>
      <c r="P1991" s="274"/>
      <c r="Q1991" s="274"/>
      <c r="R1991" s="274"/>
      <c r="S1991" s="274"/>
      <c r="T1991" s="275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T1991" s="276" t="s">
        <v>260</v>
      </c>
      <c r="AU1991" s="276" t="s">
        <v>86</v>
      </c>
      <c r="AV1991" s="14" t="s">
        <v>86</v>
      </c>
      <c r="AW1991" s="14" t="s">
        <v>31</v>
      </c>
      <c r="AX1991" s="14" t="s">
        <v>76</v>
      </c>
      <c r="AY1991" s="276" t="s">
        <v>251</v>
      </c>
    </row>
    <row r="1992" s="14" customFormat="1">
      <c r="A1992" s="14"/>
      <c r="B1992" s="266"/>
      <c r="C1992" s="267"/>
      <c r="D1992" s="257" t="s">
        <v>260</v>
      </c>
      <c r="E1992" s="268" t="s">
        <v>1</v>
      </c>
      <c r="F1992" s="269" t="s">
        <v>2365</v>
      </c>
      <c r="G1992" s="267"/>
      <c r="H1992" s="270">
        <v>77.939999999999998</v>
      </c>
      <c r="I1992" s="271"/>
      <c r="J1992" s="267"/>
      <c r="K1992" s="267"/>
      <c r="L1992" s="272"/>
      <c r="M1992" s="273"/>
      <c r="N1992" s="274"/>
      <c r="O1992" s="274"/>
      <c r="P1992" s="274"/>
      <c r="Q1992" s="274"/>
      <c r="R1992" s="274"/>
      <c r="S1992" s="274"/>
      <c r="T1992" s="275"/>
      <c r="U1992" s="14"/>
      <c r="V1992" s="14"/>
      <c r="W1992" s="14"/>
      <c r="X1992" s="14"/>
      <c r="Y1992" s="14"/>
      <c r="Z1992" s="14"/>
      <c r="AA1992" s="14"/>
      <c r="AB1992" s="14"/>
      <c r="AC1992" s="14"/>
      <c r="AD1992" s="14"/>
      <c r="AE1992" s="14"/>
      <c r="AT1992" s="276" t="s">
        <v>260</v>
      </c>
      <c r="AU1992" s="276" t="s">
        <v>86</v>
      </c>
      <c r="AV1992" s="14" t="s">
        <v>86</v>
      </c>
      <c r="AW1992" s="14" t="s">
        <v>31</v>
      </c>
      <c r="AX1992" s="14" t="s">
        <v>76</v>
      </c>
      <c r="AY1992" s="276" t="s">
        <v>251</v>
      </c>
    </row>
    <row r="1993" s="13" customFormat="1">
      <c r="A1993" s="13"/>
      <c r="B1993" s="255"/>
      <c r="C1993" s="256"/>
      <c r="D1993" s="257" t="s">
        <v>260</v>
      </c>
      <c r="E1993" s="258" t="s">
        <v>1</v>
      </c>
      <c r="F1993" s="259" t="s">
        <v>1992</v>
      </c>
      <c r="G1993" s="256"/>
      <c r="H1993" s="258" t="s">
        <v>1</v>
      </c>
      <c r="I1993" s="260"/>
      <c r="J1993" s="256"/>
      <c r="K1993" s="256"/>
      <c r="L1993" s="261"/>
      <c r="M1993" s="262"/>
      <c r="N1993" s="263"/>
      <c r="O1993" s="263"/>
      <c r="P1993" s="263"/>
      <c r="Q1993" s="263"/>
      <c r="R1993" s="263"/>
      <c r="S1993" s="263"/>
      <c r="T1993" s="264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T1993" s="265" t="s">
        <v>260</v>
      </c>
      <c r="AU1993" s="265" t="s">
        <v>86</v>
      </c>
      <c r="AV1993" s="13" t="s">
        <v>84</v>
      </c>
      <c r="AW1993" s="13" t="s">
        <v>31</v>
      </c>
      <c r="AX1993" s="13" t="s">
        <v>76</v>
      </c>
      <c r="AY1993" s="265" t="s">
        <v>251</v>
      </c>
    </row>
    <row r="1994" s="14" customFormat="1">
      <c r="A1994" s="14"/>
      <c r="B1994" s="266"/>
      <c r="C1994" s="267"/>
      <c r="D1994" s="257" t="s">
        <v>260</v>
      </c>
      <c r="E1994" s="268" t="s">
        <v>1</v>
      </c>
      <c r="F1994" s="269" t="s">
        <v>2366</v>
      </c>
      <c r="G1994" s="267"/>
      <c r="H1994" s="270">
        <v>18.030000000000001</v>
      </c>
      <c r="I1994" s="271"/>
      <c r="J1994" s="267"/>
      <c r="K1994" s="267"/>
      <c r="L1994" s="272"/>
      <c r="M1994" s="273"/>
      <c r="N1994" s="274"/>
      <c r="O1994" s="274"/>
      <c r="P1994" s="274"/>
      <c r="Q1994" s="274"/>
      <c r="R1994" s="274"/>
      <c r="S1994" s="274"/>
      <c r="T1994" s="275"/>
      <c r="U1994" s="14"/>
      <c r="V1994" s="14"/>
      <c r="W1994" s="14"/>
      <c r="X1994" s="14"/>
      <c r="Y1994" s="14"/>
      <c r="Z1994" s="14"/>
      <c r="AA1994" s="14"/>
      <c r="AB1994" s="14"/>
      <c r="AC1994" s="14"/>
      <c r="AD1994" s="14"/>
      <c r="AE1994" s="14"/>
      <c r="AT1994" s="276" t="s">
        <v>260</v>
      </c>
      <c r="AU1994" s="276" t="s">
        <v>86</v>
      </c>
      <c r="AV1994" s="14" t="s">
        <v>86</v>
      </c>
      <c r="AW1994" s="14" t="s">
        <v>31</v>
      </c>
      <c r="AX1994" s="14" t="s">
        <v>76</v>
      </c>
      <c r="AY1994" s="276" t="s">
        <v>251</v>
      </c>
    </row>
    <row r="1995" s="13" customFormat="1">
      <c r="A1995" s="13"/>
      <c r="B1995" s="255"/>
      <c r="C1995" s="256"/>
      <c r="D1995" s="257" t="s">
        <v>260</v>
      </c>
      <c r="E1995" s="258" t="s">
        <v>1</v>
      </c>
      <c r="F1995" s="259" t="s">
        <v>2104</v>
      </c>
      <c r="G1995" s="256"/>
      <c r="H1995" s="258" t="s">
        <v>1</v>
      </c>
      <c r="I1995" s="260"/>
      <c r="J1995" s="256"/>
      <c r="K1995" s="256"/>
      <c r="L1995" s="261"/>
      <c r="M1995" s="262"/>
      <c r="N1995" s="263"/>
      <c r="O1995" s="263"/>
      <c r="P1995" s="263"/>
      <c r="Q1995" s="263"/>
      <c r="R1995" s="263"/>
      <c r="S1995" s="263"/>
      <c r="T1995" s="264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65" t="s">
        <v>260</v>
      </c>
      <c r="AU1995" s="265" t="s">
        <v>86</v>
      </c>
      <c r="AV1995" s="13" t="s">
        <v>84</v>
      </c>
      <c r="AW1995" s="13" t="s">
        <v>31</v>
      </c>
      <c r="AX1995" s="13" t="s">
        <v>76</v>
      </c>
      <c r="AY1995" s="265" t="s">
        <v>251</v>
      </c>
    </row>
    <row r="1996" s="14" customFormat="1">
      <c r="A1996" s="14"/>
      <c r="B1996" s="266"/>
      <c r="C1996" s="267"/>
      <c r="D1996" s="257" t="s">
        <v>260</v>
      </c>
      <c r="E1996" s="268" t="s">
        <v>1</v>
      </c>
      <c r="F1996" s="269" t="s">
        <v>2367</v>
      </c>
      <c r="G1996" s="267"/>
      <c r="H1996" s="270">
        <v>22.93</v>
      </c>
      <c r="I1996" s="271"/>
      <c r="J1996" s="267"/>
      <c r="K1996" s="267"/>
      <c r="L1996" s="272"/>
      <c r="M1996" s="273"/>
      <c r="N1996" s="274"/>
      <c r="O1996" s="274"/>
      <c r="P1996" s="274"/>
      <c r="Q1996" s="274"/>
      <c r="R1996" s="274"/>
      <c r="S1996" s="274"/>
      <c r="T1996" s="275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T1996" s="276" t="s">
        <v>260</v>
      </c>
      <c r="AU1996" s="276" t="s">
        <v>86</v>
      </c>
      <c r="AV1996" s="14" t="s">
        <v>86</v>
      </c>
      <c r="AW1996" s="14" t="s">
        <v>31</v>
      </c>
      <c r="AX1996" s="14" t="s">
        <v>76</v>
      </c>
      <c r="AY1996" s="276" t="s">
        <v>251</v>
      </c>
    </row>
    <row r="1997" s="14" customFormat="1">
      <c r="A1997" s="14"/>
      <c r="B1997" s="266"/>
      <c r="C1997" s="267"/>
      <c r="D1997" s="257" t="s">
        <v>260</v>
      </c>
      <c r="E1997" s="268" t="s">
        <v>1</v>
      </c>
      <c r="F1997" s="269" t="s">
        <v>2368</v>
      </c>
      <c r="G1997" s="267"/>
      <c r="H1997" s="270">
        <v>32.079999999999998</v>
      </c>
      <c r="I1997" s="271"/>
      <c r="J1997" s="267"/>
      <c r="K1997" s="267"/>
      <c r="L1997" s="272"/>
      <c r="M1997" s="273"/>
      <c r="N1997" s="274"/>
      <c r="O1997" s="274"/>
      <c r="P1997" s="274"/>
      <c r="Q1997" s="274"/>
      <c r="R1997" s="274"/>
      <c r="S1997" s="274"/>
      <c r="T1997" s="275"/>
      <c r="U1997" s="14"/>
      <c r="V1997" s="14"/>
      <c r="W1997" s="14"/>
      <c r="X1997" s="14"/>
      <c r="Y1997" s="14"/>
      <c r="Z1997" s="14"/>
      <c r="AA1997" s="14"/>
      <c r="AB1997" s="14"/>
      <c r="AC1997" s="14"/>
      <c r="AD1997" s="14"/>
      <c r="AE1997" s="14"/>
      <c r="AT1997" s="276" t="s">
        <v>260</v>
      </c>
      <c r="AU1997" s="276" t="s">
        <v>86</v>
      </c>
      <c r="AV1997" s="14" t="s">
        <v>86</v>
      </c>
      <c r="AW1997" s="14" t="s">
        <v>31</v>
      </c>
      <c r="AX1997" s="14" t="s">
        <v>76</v>
      </c>
      <c r="AY1997" s="276" t="s">
        <v>251</v>
      </c>
    </row>
    <row r="1998" s="13" customFormat="1">
      <c r="A1998" s="13"/>
      <c r="B1998" s="255"/>
      <c r="C1998" s="256"/>
      <c r="D1998" s="257" t="s">
        <v>260</v>
      </c>
      <c r="E1998" s="258" t="s">
        <v>1</v>
      </c>
      <c r="F1998" s="259" t="s">
        <v>2290</v>
      </c>
      <c r="G1998" s="256"/>
      <c r="H1998" s="258" t="s">
        <v>1</v>
      </c>
      <c r="I1998" s="260"/>
      <c r="J1998" s="256"/>
      <c r="K1998" s="256"/>
      <c r="L1998" s="261"/>
      <c r="M1998" s="262"/>
      <c r="N1998" s="263"/>
      <c r="O1998" s="263"/>
      <c r="P1998" s="263"/>
      <c r="Q1998" s="263"/>
      <c r="R1998" s="263"/>
      <c r="S1998" s="263"/>
      <c r="T1998" s="264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T1998" s="265" t="s">
        <v>260</v>
      </c>
      <c r="AU1998" s="265" t="s">
        <v>86</v>
      </c>
      <c r="AV1998" s="13" t="s">
        <v>84</v>
      </c>
      <c r="AW1998" s="13" t="s">
        <v>31</v>
      </c>
      <c r="AX1998" s="13" t="s">
        <v>76</v>
      </c>
      <c r="AY1998" s="265" t="s">
        <v>251</v>
      </c>
    </row>
    <row r="1999" s="14" customFormat="1">
      <c r="A1999" s="14"/>
      <c r="B1999" s="266"/>
      <c r="C1999" s="267"/>
      <c r="D1999" s="257" t="s">
        <v>260</v>
      </c>
      <c r="E1999" s="268" t="s">
        <v>1</v>
      </c>
      <c r="F1999" s="269" t="s">
        <v>2369</v>
      </c>
      <c r="G1999" s="267"/>
      <c r="H1999" s="270">
        <v>25.879999999999999</v>
      </c>
      <c r="I1999" s="271"/>
      <c r="J1999" s="267"/>
      <c r="K1999" s="267"/>
      <c r="L1999" s="272"/>
      <c r="M1999" s="273"/>
      <c r="N1999" s="274"/>
      <c r="O1999" s="274"/>
      <c r="P1999" s="274"/>
      <c r="Q1999" s="274"/>
      <c r="R1999" s="274"/>
      <c r="S1999" s="274"/>
      <c r="T1999" s="275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T1999" s="276" t="s">
        <v>260</v>
      </c>
      <c r="AU1999" s="276" t="s">
        <v>86</v>
      </c>
      <c r="AV1999" s="14" t="s">
        <v>86</v>
      </c>
      <c r="AW1999" s="14" t="s">
        <v>31</v>
      </c>
      <c r="AX1999" s="14" t="s">
        <v>76</v>
      </c>
      <c r="AY1999" s="276" t="s">
        <v>251</v>
      </c>
    </row>
    <row r="2000" s="13" customFormat="1">
      <c r="A2000" s="13"/>
      <c r="B2000" s="255"/>
      <c r="C2000" s="256"/>
      <c r="D2000" s="257" t="s">
        <v>260</v>
      </c>
      <c r="E2000" s="258" t="s">
        <v>1</v>
      </c>
      <c r="F2000" s="259" t="s">
        <v>2067</v>
      </c>
      <c r="G2000" s="256"/>
      <c r="H2000" s="258" t="s">
        <v>1</v>
      </c>
      <c r="I2000" s="260"/>
      <c r="J2000" s="256"/>
      <c r="K2000" s="256"/>
      <c r="L2000" s="261"/>
      <c r="M2000" s="262"/>
      <c r="N2000" s="263"/>
      <c r="O2000" s="263"/>
      <c r="P2000" s="263"/>
      <c r="Q2000" s="263"/>
      <c r="R2000" s="263"/>
      <c r="S2000" s="263"/>
      <c r="T2000" s="264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T2000" s="265" t="s">
        <v>260</v>
      </c>
      <c r="AU2000" s="265" t="s">
        <v>86</v>
      </c>
      <c r="AV2000" s="13" t="s">
        <v>84</v>
      </c>
      <c r="AW2000" s="13" t="s">
        <v>31</v>
      </c>
      <c r="AX2000" s="13" t="s">
        <v>76</v>
      </c>
      <c r="AY2000" s="265" t="s">
        <v>251</v>
      </c>
    </row>
    <row r="2001" s="14" customFormat="1">
      <c r="A2001" s="14"/>
      <c r="B2001" s="266"/>
      <c r="C2001" s="267"/>
      <c r="D2001" s="257" t="s">
        <v>260</v>
      </c>
      <c r="E2001" s="268" t="s">
        <v>1</v>
      </c>
      <c r="F2001" s="269" t="s">
        <v>2370</v>
      </c>
      <c r="G2001" s="267"/>
      <c r="H2001" s="270">
        <v>37</v>
      </c>
      <c r="I2001" s="271"/>
      <c r="J2001" s="267"/>
      <c r="K2001" s="267"/>
      <c r="L2001" s="272"/>
      <c r="M2001" s="273"/>
      <c r="N2001" s="274"/>
      <c r="O2001" s="274"/>
      <c r="P2001" s="274"/>
      <c r="Q2001" s="274"/>
      <c r="R2001" s="274"/>
      <c r="S2001" s="274"/>
      <c r="T2001" s="275"/>
      <c r="U2001" s="14"/>
      <c r="V2001" s="14"/>
      <c r="W2001" s="14"/>
      <c r="X2001" s="14"/>
      <c r="Y2001" s="14"/>
      <c r="Z2001" s="14"/>
      <c r="AA2001" s="14"/>
      <c r="AB2001" s="14"/>
      <c r="AC2001" s="14"/>
      <c r="AD2001" s="14"/>
      <c r="AE2001" s="14"/>
      <c r="AT2001" s="276" t="s">
        <v>260</v>
      </c>
      <c r="AU2001" s="276" t="s">
        <v>86</v>
      </c>
      <c r="AV2001" s="14" t="s">
        <v>86</v>
      </c>
      <c r="AW2001" s="14" t="s">
        <v>31</v>
      </c>
      <c r="AX2001" s="14" t="s">
        <v>76</v>
      </c>
      <c r="AY2001" s="276" t="s">
        <v>251</v>
      </c>
    </row>
    <row r="2002" s="14" customFormat="1">
      <c r="A2002" s="14"/>
      <c r="B2002" s="266"/>
      <c r="C2002" s="267"/>
      <c r="D2002" s="257" t="s">
        <v>260</v>
      </c>
      <c r="E2002" s="268" t="s">
        <v>1</v>
      </c>
      <c r="F2002" s="269" t="s">
        <v>2371</v>
      </c>
      <c r="G2002" s="267"/>
      <c r="H2002" s="270">
        <v>22.059999999999999</v>
      </c>
      <c r="I2002" s="271"/>
      <c r="J2002" s="267"/>
      <c r="K2002" s="267"/>
      <c r="L2002" s="272"/>
      <c r="M2002" s="273"/>
      <c r="N2002" s="274"/>
      <c r="O2002" s="274"/>
      <c r="P2002" s="274"/>
      <c r="Q2002" s="274"/>
      <c r="R2002" s="274"/>
      <c r="S2002" s="274"/>
      <c r="T2002" s="275"/>
      <c r="U2002" s="14"/>
      <c r="V2002" s="14"/>
      <c r="W2002" s="14"/>
      <c r="X2002" s="14"/>
      <c r="Y2002" s="14"/>
      <c r="Z2002" s="14"/>
      <c r="AA2002" s="14"/>
      <c r="AB2002" s="14"/>
      <c r="AC2002" s="14"/>
      <c r="AD2002" s="14"/>
      <c r="AE2002" s="14"/>
      <c r="AT2002" s="276" t="s">
        <v>260</v>
      </c>
      <c r="AU2002" s="276" t="s">
        <v>86</v>
      </c>
      <c r="AV2002" s="14" t="s">
        <v>86</v>
      </c>
      <c r="AW2002" s="14" t="s">
        <v>31</v>
      </c>
      <c r="AX2002" s="14" t="s">
        <v>76</v>
      </c>
      <c r="AY2002" s="276" t="s">
        <v>251</v>
      </c>
    </row>
    <row r="2003" s="14" customFormat="1">
      <c r="A2003" s="14"/>
      <c r="B2003" s="266"/>
      <c r="C2003" s="267"/>
      <c r="D2003" s="257" t="s">
        <v>260</v>
      </c>
      <c r="E2003" s="268" t="s">
        <v>1</v>
      </c>
      <c r="F2003" s="269" t="s">
        <v>2372</v>
      </c>
      <c r="G2003" s="267"/>
      <c r="H2003" s="270">
        <v>33.049999999999997</v>
      </c>
      <c r="I2003" s="271"/>
      <c r="J2003" s="267"/>
      <c r="K2003" s="267"/>
      <c r="L2003" s="272"/>
      <c r="M2003" s="273"/>
      <c r="N2003" s="274"/>
      <c r="O2003" s="274"/>
      <c r="P2003" s="274"/>
      <c r="Q2003" s="274"/>
      <c r="R2003" s="274"/>
      <c r="S2003" s="274"/>
      <c r="T2003" s="275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T2003" s="276" t="s">
        <v>260</v>
      </c>
      <c r="AU2003" s="276" t="s">
        <v>86</v>
      </c>
      <c r="AV2003" s="14" t="s">
        <v>86</v>
      </c>
      <c r="AW2003" s="14" t="s">
        <v>31</v>
      </c>
      <c r="AX2003" s="14" t="s">
        <v>76</v>
      </c>
      <c r="AY2003" s="276" t="s">
        <v>251</v>
      </c>
    </row>
    <row r="2004" s="14" customFormat="1">
      <c r="A2004" s="14"/>
      <c r="B2004" s="266"/>
      <c r="C2004" s="267"/>
      <c r="D2004" s="257" t="s">
        <v>260</v>
      </c>
      <c r="E2004" s="268" t="s">
        <v>1</v>
      </c>
      <c r="F2004" s="269" t="s">
        <v>2373</v>
      </c>
      <c r="G2004" s="267"/>
      <c r="H2004" s="270">
        <v>14.75</v>
      </c>
      <c r="I2004" s="271"/>
      <c r="J2004" s="267"/>
      <c r="K2004" s="267"/>
      <c r="L2004" s="272"/>
      <c r="M2004" s="273"/>
      <c r="N2004" s="274"/>
      <c r="O2004" s="274"/>
      <c r="P2004" s="274"/>
      <c r="Q2004" s="274"/>
      <c r="R2004" s="274"/>
      <c r="S2004" s="274"/>
      <c r="T2004" s="275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76" t="s">
        <v>260</v>
      </c>
      <c r="AU2004" s="276" t="s">
        <v>86</v>
      </c>
      <c r="AV2004" s="14" t="s">
        <v>86</v>
      </c>
      <c r="AW2004" s="14" t="s">
        <v>31</v>
      </c>
      <c r="AX2004" s="14" t="s">
        <v>76</v>
      </c>
      <c r="AY2004" s="276" t="s">
        <v>251</v>
      </c>
    </row>
    <row r="2005" s="14" customFormat="1">
      <c r="A2005" s="14"/>
      <c r="B2005" s="266"/>
      <c r="C2005" s="267"/>
      <c r="D2005" s="257" t="s">
        <v>260</v>
      </c>
      <c r="E2005" s="268" t="s">
        <v>1</v>
      </c>
      <c r="F2005" s="269" t="s">
        <v>2374</v>
      </c>
      <c r="G2005" s="267"/>
      <c r="H2005" s="270">
        <v>27.359999999999999</v>
      </c>
      <c r="I2005" s="271"/>
      <c r="J2005" s="267"/>
      <c r="K2005" s="267"/>
      <c r="L2005" s="272"/>
      <c r="M2005" s="273"/>
      <c r="N2005" s="274"/>
      <c r="O2005" s="274"/>
      <c r="P2005" s="274"/>
      <c r="Q2005" s="274"/>
      <c r="R2005" s="274"/>
      <c r="S2005" s="274"/>
      <c r="T2005" s="275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T2005" s="276" t="s">
        <v>260</v>
      </c>
      <c r="AU2005" s="276" t="s">
        <v>86</v>
      </c>
      <c r="AV2005" s="14" t="s">
        <v>86</v>
      </c>
      <c r="AW2005" s="14" t="s">
        <v>31</v>
      </c>
      <c r="AX2005" s="14" t="s">
        <v>76</v>
      </c>
      <c r="AY2005" s="276" t="s">
        <v>251</v>
      </c>
    </row>
    <row r="2006" s="14" customFormat="1">
      <c r="A2006" s="14"/>
      <c r="B2006" s="266"/>
      <c r="C2006" s="267"/>
      <c r="D2006" s="257" t="s">
        <v>260</v>
      </c>
      <c r="E2006" s="268" t="s">
        <v>1</v>
      </c>
      <c r="F2006" s="269" t="s">
        <v>2375</v>
      </c>
      <c r="G2006" s="267"/>
      <c r="H2006" s="270">
        <v>15.91</v>
      </c>
      <c r="I2006" s="271"/>
      <c r="J2006" s="267"/>
      <c r="K2006" s="267"/>
      <c r="L2006" s="272"/>
      <c r="M2006" s="273"/>
      <c r="N2006" s="274"/>
      <c r="O2006" s="274"/>
      <c r="P2006" s="274"/>
      <c r="Q2006" s="274"/>
      <c r="R2006" s="274"/>
      <c r="S2006" s="274"/>
      <c r="T2006" s="275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T2006" s="276" t="s">
        <v>260</v>
      </c>
      <c r="AU2006" s="276" t="s">
        <v>86</v>
      </c>
      <c r="AV2006" s="14" t="s">
        <v>86</v>
      </c>
      <c r="AW2006" s="14" t="s">
        <v>31</v>
      </c>
      <c r="AX2006" s="14" t="s">
        <v>76</v>
      </c>
      <c r="AY2006" s="276" t="s">
        <v>251</v>
      </c>
    </row>
    <row r="2007" s="13" customFormat="1">
      <c r="A2007" s="13"/>
      <c r="B2007" s="255"/>
      <c r="C2007" s="256"/>
      <c r="D2007" s="257" t="s">
        <v>260</v>
      </c>
      <c r="E2007" s="258" t="s">
        <v>1</v>
      </c>
      <c r="F2007" s="259" t="s">
        <v>567</v>
      </c>
      <c r="G2007" s="256"/>
      <c r="H2007" s="258" t="s">
        <v>1</v>
      </c>
      <c r="I2007" s="260"/>
      <c r="J2007" s="256"/>
      <c r="K2007" s="256"/>
      <c r="L2007" s="261"/>
      <c r="M2007" s="262"/>
      <c r="N2007" s="263"/>
      <c r="O2007" s="263"/>
      <c r="P2007" s="263"/>
      <c r="Q2007" s="263"/>
      <c r="R2007" s="263"/>
      <c r="S2007" s="263"/>
      <c r="T2007" s="264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T2007" s="265" t="s">
        <v>260</v>
      </c>
      <c r="AU2007" s="265" t="s">
        <v>86</v>
      </c>
      <c r="AV2007" s="13" t="s">
        <v>84</v>
      </c>
      <c r="AW2007" s="13" t="s">
        <v>31</v>
      </c>
      <c r="AX2007" s="13" t="s">
        <v>76</v>
      </c>
      <c r="AY2007" s="265" t="s">
        <v>251</v>
      </c>
    </row>
    <row r="2008" s="14" customFormat="1">
      <c r="A2008" s="14"/>
      <c r="B2008" s="266"/>
      <c r="C2008" s="267"/>
      <c r="D2008" s="257" t="s">
        <v>260</v>
      </c>
      <c r="E2008" s="268" t="s">
        <v>1</v>
      </c>
      <c r="F2008" s="269" t="s">
        <v>2376</v>
      </c>
      <c r="G2008" s="267"/>
      <c r="H2008" s="270">
        <v>-10.52</v>
      </c>
      <c r="I2008" s="271"/>
      <c r="J2008" s="267"/>
      <c r="K2008" s="267"/>
      <c r="L2008" s="272"/>
      <c r="M2008" s="273"/>
      <c r="N2008" s="274"/>
      <c r="O2008" s="274"/>
      <c r="P2008" s="274"/>
      <c r="Q2008" s="274"/>
      <c r="R2008" s="274"/>
      <c r="S2008" s="274"/>
      <c r="T2008" s="275"/>
      <c r="U2008" s="14"/>
      <c r="V2008" s="14"/>
      <c r="W2008" s="14"/>
      <c r="X2008" s="14"/>
      <c r="Y2008" s="14"/>
      <c r="Z2008" s="14"/>
      <c r="AA2008" s="14"/>
      <c r="AB2008" s="14"/>
      <c r="AC2008" s="14"/>
      <c r="AD2008" s="14"/>
      <c r="AE2008" s="14"/>
      <c r="AT2008" s="276" t="s">
        <v>260</v>
      </c>
      <c r="AU2008" s="276" t="s">
        <v>86</v>
      </c>
      <c r="AV2008" s="14" t="s">
        <v>86</v>
      </c>
      <c r="AW2008" s="14" t="s">
        <v>31</v>
      </c>
      <c r="AX2008" s="14" t="s">
        <v>76</v>
      </c>
      <c r="AY2008" s="276" t="s">
        <v>251</v>
      </c>
    </row>
    <row r="2009" s="14" customFormat="1">
      <c r="A2009" s="14"/>
      <c r="B2009" s="266"/>
      <c r="C2009" s="267"/>
      <c r="D2009" s="257" t="s">
        <v>260</v>
      </c>
      <c r="E2009" s="268" t="s">
        <v>1</v>
      </c>
      <c r="F2009" s="269" t="s">
        <v>2377</v>
      </c>
      <c r="G2009" s="267"/>
      <c r="H2009" s="270">
        <v>-72.930000000000007</v>
      </c>
      <c r="I2009" s="271"/>
      <c r="J2009" s="267"/>
      <c r="K2009" s="267"/>
      <c r="L2009" s="272"/>
      <c r="M2009" s="273"/>
      <c r="N2009" s="274"/>
      <c r="O2009" s="274"/>
      <c r="P2009" s="274"/>
      <c r="Q2009" s="274"/>
      <c r="R2009" s="274"/>
      <c r="S2009" s="274"/>
      <c r="T2009" s="275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T2009" s="276" t="s">
        <v>260</v>
      </c>
      <c r="AU2009" s="276" t="s">
        <v>86</v>
      </c>
      <c r="AV2009" s="14" t="s">
        <v>86</v>
      </c>
      <c r="AW2009" s="14" t="s">
        <v>31</v>
      </c>
      <c r="AX2009" s="14" t="s">
        <v>76</v>
      </c>
      <c r="AY2009" s="276" t="s">
        <v>251</v>
      </c>
    </row>
    <row r="2010" s="14" customFormat="1">
      <c r="A2010" s="14"/>
      <c r="B2010" s="266"/>
      <c r="C2010" s="267"/>
      <c r="D2010" s="257" t="s">
        <v>260</v>
      </c>
      <c r="E2010" s="268" t="s">
        <v>1</v>
      </c>
      <c r="F2010" s="269" t="s">
        <v>454</v>
      </c>
      <c r="G2010" s="267"/>
      <c r="H2010" s="270">
        <v>0.040000000000000001</v>
      </c>
      <c r="I2010" s="271"/>
      <c r="J2010" s="267"/>
      <c r="K2010" s="267"/>
      <c r="L2010" s="272"/>
      <c r="M2010" s="273"/>
      <c r="N2010" s="274"/>
      <c r="O2010" s="274"/>
      <c r="P2010" s="274"/>
      <c r="Q2010" s="274"/>
      <c r="R2010" s="274"/>
      <c r="S2010" s="274"/>
      <c r="T2010" s="275"/>
      <c r="U2010" s="14"/>
      <c r="V2010" s="14"/>
      <c r="W2010" s="14"/>
      <c r="X2010" s="14"/>
      <c r="Y2010" s="14"/>
      <c r="Z2010" s="14"/>
      <c r="AA2010" s="14"/>
      <c r="AB2010" s="14"/>
      <c r="AC2010" s="14"/>
      <c r="AD2010" s="14"/>
      <c r="AE2010" s="14"/>
      <c r="AT2010" s="276" t="s">
        <v>260</v>
      </c>
      <c r="AU2010" s="276" t="s">
        <v>86</v>
      </c>
      <c r="AV2010" s="14" t="s">
        <v>86</v>
      </c>
      <c r="AW2010" s="14" t="s">
        <v>31</v>
      </c>
      <c r="AX2010" s="14" t="s">
        <v>76</v>
      </c>
      <c r="AY2010" s="276" t="s">
        <v>251</v>
      </c>
    </row>
    <row r="2011" s="16" customFormat="1">
      <c r="A2011" s="16"/>
      <c r="B2011" s="297"/>
      <c r="C2011" s="298"/>
      <c r="D2011" s="257" t="s">
        <v>260</v>
      </c>
      <c r="E2011" s="299" t="s">
        <v>181</v>
      </c>
      <c r="F2011" s="300" t="s">
        <v>566</v>
      </c>
      <c r="G2011" s="298"/>
      <c r="H2011" s="301">
        <v>1671</v>
      </c>
      <c r="I2011" s="302"/>
      <c r="J2011" s="298"/>
      <c r="K2011" s="298"/>
      <c r="L2011" s="303"/>
      <c r="M2011" s="304"/>
      <c r="N2011" s="305"/>
      <c r="O2011" s="305"/>
      <c r="P2011" s="305"/>
      <c r="Q2011" s="305"/>
      <c r="R2011" s="305"/>
      <c r="S2011" s="305"/>
      <c r="T2011" s="306"/>
      <c r="U2011" s="16"/>
      <c r="V2011" s="16"/>
      <c r="W2011" s="16"/>
      <c r="X2011" s="16"/>
      <c r="Y2011" s="16"/>
      <c r="Z2011" s="16"/>
      <c r="AA2011" s="16"/>
      <c r="AB2011" s="16"/>
      <c r="AC2011" s="16"/>
      <c r="AD2011" s="16"/>
      <c r="AE2011" s="16"/>
      <c r="AT2011" s="307" t="s">
        <v>260</v>
      </c>
      <c r="AU2011" s="307" t="s">
        <v>86</v>
      </c>
      <c r="AV2011" s="16" t="s">
        <v>271</v>
      </c>
      <c r="AW2011" s="16" t="s">
        <v>31</v>
      </c>
      <c r="AX2011" s="16" t="s">
        <v>76</v>
      </c>
      <c r="AY2011" s="307" t="s">
        <v>251</v>
      </c>
    </row>
    <row r="2012" s="15" customFormat="1">
      <c r="A2012" s="15"/>
      <c r="B2012" s="277"/>
      <c r="C2012" s="278"/>
      <c r="D2012" s="257" t="s">
        <v>260</v>
      </c>
      <c r="E2012" s="279" t="s">
        <v>1</v>
      </c>
      <c r="F2012" s="280" t="s">
        <v>264</v>
      </c>
      <c r="G2012" s="278"/>
      <c r="H2012" s="281">
        <v>5743</v>
      </c>
      <c r="I2012" s="282"/>
      <c r="J2012" s="278"/>
      <c r="K2012" s="278"/>
      <c r="L2012" s="283"/>
      <c r="M2012" s="284"/>
      <c r="N2012" s="285"/>
      <c r="O2012" s="285"/>
      <c r="P2012" s="285"/>
      <c r="Q2012" s="285"/>
      <c r="R2012" s="285"/>
      <c r="S2012" s="285"/>
      <c r="T2012" s="286"/>
      <c r="U2012" s="15"/>
      <c r="V2012" s="15"/>
      <c r="W2012" s="15"/>
      <c r="X2012" s="15"/>
      <c r="Y2012" s="15"/>
      <c r="Z2012" s="15"/>
      <c r="AA2012" s="15"/>
      <c r="AB2012" s="15"/>
      <c r="AC2012" s="15"/>
      <c r="AD2012" s="15"/>
      <c r="AE2012" s="15"/>
      <c r="AT2012" s="287" t="s">
        <v>260</v>
      </c>
      <c r="AU2012" s="287" t="s">
        <v>86</v>
      </c>
      <c r="AV2012" s="15" t="s">
        <v>258</v>
      </c>
      <c r="AW2012" s="15" t="s">
        <v>31</v>
      </c>
      <c r="AX2012" s="15" t="s">
        <v>84</v>
      </c>
      <c r="AY2012" s="287" t="s">
        <v>251</v>
      </c>
    </row>
    <row r="2013" s="2" customFormat="1" ht="14.4" customHeight="1">
      <c r="A2013" s="39"/>
      <c r="B2013" s="40"/>
      <c r="C2013" s="243" t="s">
        <v>2378</v>
      </c>
      <c r="D2013" s="243" t="s">
        <v>253</v>
      </c>
      <c r="E2013" s="244" t="s">
        <v>2379</v>
      </c>
      <c r="F2013" s="245" t="s">
        <v>2380</v>
      </c>
      <c r="G2013" s="246" t="s">
        <v>149</v>
      </c>
      <c r="H2013" s="247">
        <v>2820</v>
      </c>
      <c r="I2013" s="248"/>
      <c r="J2013" s="247">
        <f>ROUND(I2013*H2013,2)</f>
        <v>0</v>
      </c>
      <c r="K2013" s="245" t="s">
        <v>257</v>
      </c>
      <c r="L2013" s="45"/>
      <c r="M2013" s="249" t="s">
        <v>1</v>
      </c>
      <c r="N2013" s="250" t="s">
        <v>41</v>
      </c>
      <c r="O2013" s="92"/>
      <c r="P2013" s="251">
        <f>O2013*H2013</f>
        <v>0</v>
      </c>
      <c r="Q2013" s="251">
        <v>0</v>
      </c>
      <c r="R2013" s="251">
        <f>Q2013*H2013</f>
        <v>0</v>
      </c>
      <c r="S2013" s="251">
        <v>0</v>
      </c>
      <c r="T2013" s="252">
        <f>S2013*H2013</f>
        <v>0</v>
      </c>
      <c r="U2013" s="39"/>
      <c r="V2013" s="39"/>
      <c r="W2013" s="39"/>
      <c r="X2013" s="39"/>
      <c r="Y2013" s="39"/>
      <c r="Z2013" s="39"/>
      <c r="AA2013" s="39"/>
      <c r="AB2013" s="39"/>
      <c r="AC2013" s="39"/>
      <c r="AD2013" s="39"/>
      <c r="AE2013" s="39"/>
      <c r="AR2013" s="253" t="s">
        <v>344</v>
      </c>
      <c r="AT2013" s="253" t="s">
        <v>253</v>
      </c>
      <c r="AU2013" s="253" t="s">
        <v>86</v>
      </c>
      <c r="AY2013" s="18" t="s">
        <v>251</v>
      </c>
      <c r="BE2013" s="254">
        <f>IF(N2013="základní",J2013,0)</f>
        <v>0</v>
      </c>
      <c r="BF2013" s="254">
        <f>IF(N2013="snížená",J2013,0)</f>
        <v>0</v>
      </c>
      <c r="BG2013" s="254">
        <f>IF(N2013="zákl. přenesená",J2013,0)</f>
        <v>0</v>
      </c>
      <c r="BH2013" s="254">
        <f>IF(N2013="sníž. přenesená",J2013,0)</f>
        <v>0</v>
      </c>
      <c r="BI2013" s="254">
        <f>IF(N2013="nulová",J2013,0)</f>
        <v>0</v>
      </c>
      <c r="BJ2013" s="18" t="s">
        <v>84</v>
      </c>
      <c r="BK2013" s="254">
        <f>ROUND(I2013*H2013,2)</f>
        <v>0</v>
      </c>
      <c r="BL2013" s="18" t="s">
        <v>344</v>
      </c>
      <c r="BM2013" s="253" t="s">
        <v>2381</v>
      </c>
    </row>
    <row r="2014" s="13" customFormat="1">
      <c r="A2014" s="13"/>
      <c r="B2014" s="255"/>
      <c r="C2014" s="256"/>
      <c r="D2014" s="257" t="s">
        <v>260</v>
      </c>
      <c r="E2014" s="258" t="s">
        <v>1</v>
      </c>
      <c r="F2014" s="259" t="s">
        <v>2382</v>
      </c>
      <c r="G2014" s="256"/>
      <c r="H2014" s="258" t="s">
        <v>1</v>
      </c>
      <c r="I2014" s="260"/>
      <c r="J2014" s="256"/>
      <c r="K2014" s="256"/>
      <c r="L2014" s="261"/>
      <c r="M2014" s="262"/>
      <c r="N2014" s="263"/>
      <c r="O2014" s="263"/>
      <c r="P2014" s="263"/>
      <c r="Q2014" s="263"/>
      <c r="R2014" s="263"/>
      <c r="S2014" s="263"/>
      <c r="T2014" s="264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T2014" s="265" t="s">
        <v>260</v>
      </c>
      <c r="AU2014" s="265" t="s">
        <v>86</v>
      </c>
      <c r="AV2014" s="13" t="s">
        <v>84</v>
      </c>
      <c r="AW2014" s="13" t="s">
        <v>31</v>
      </c>
      <c r="AX2014" s="13" t="s">
        <v>76</v>
      </c>
      <c r="AY2014" s="265" t="s">
        <v>251</v>
      </c>
    </row>
    <row r="2015" s="14" customFormat="1">
      <c r="A2015" s="14"/>
      <c r="B2015" s="266"/>
      <c r="C2015" s="267"/>
      <c r="D2015" s="257" t="s">
        <v>260</v>
      </c>
      <c r="E2015" s="268" t="s">
        <v>1</v>
      </c>
      <c r="F2015" s="269" t="s">
        <v>2383</v>
      </c>
      <c r="G2015" s="267"/>
      <c r="H2015" s="270">
        <v>3871</v>
      </c>
      <c r="I2015" s="271"/>
      <c r="J2015" s="267"/>
      <c r="K2015" s="267"/>
      <c r="L2015" s="272"/>
      <c r="M2015" s="273"/>
      <c r="N2015" s="274"/>
      <c r="O2015" s="274"/>
      <c r="P2015" s="274"/>
      <c r="Q2015" s="274"/>
      <c r="R2015" s="274"/>
      <c r="S2015" s="274"/>
      <c r="T2015" s="275"/>
      <c r="U2015" s="14"/>
      <c r="V2015" s="14"/>
      <c r="W2015" s="14"/>
      <c r="X2015" s="14"/>
      <c r="Y2015" s="14"/>
      <c r="Z2015" s="14"/>
      <c r="AA2015" s="14"/>
      <c r="AB2015" s="14"/>
      <c r="AC2015" s="14"/>
      <c r="AD2015" s="14"/>
      <c r="AE2015" s="14"/>
      <c r="AT2015" s="276" t="s">
        <v>260</v>
      </c>
      <c r="AU2015" s="276" t="s">
        <v>86</v>
      </c>
      <c r="AV2015" s="14" t="s">
        <v>86</v>
      </c>
      <c r="AW2015" s="14" t="s">
        <v>31</v>
      </c>
      <c r="AX2015" s="14" t="s">
        <v>76</v>
      </c>
      <c r="AY2015" s="276" t="s">
        <v>251</v>
      </c>
    </row>
    <row r="2016" s="13" customFormat="1">
      <c r="A2016" s="13"/>
      <c r="B2016" s="255"/>
      <c r="C2016" s="256"/>
      <c r="D2016" s="257" t="s">
        <v>260</v>
      </c>
      <c r="E2016" s="258" t="s">
        <v>1</v>
      </c>
      <c r="F2016" s="259" t="s">
        <v>2384</v>
      </c>
      <c r="G2016" s="256"/>
      <c r="H2016" s="258" t="s">
        <v>1</v>
      </c>
      <c r="I2016" s="260"/>
      <c r="J2016" s="256"/>
      <c r="K2016" s="256"/>
      <c r="L2016" s="261"/>
      <c r="M2016" s="262"/>
      <c r="N2016" s="263"/>
      <c r="O2016" s="263"/>
      <c r="P2016" s="263"/>
      <c r="Q2016" s="263"/>
      <c r="R2016" s="263"/>
      <c r="S2016" s="263"/>
      <c r="T2016" s="264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65" t="s">
        <v>260</v>
      </c>
      <c r="AU2016" s="265" t="s">
        <v>86</v>
      </c>
      <c r="AV2016" s="13" t="s">
        <v>84</v>
      </c>
      <c r="AW2016" s="13" t="s">
        <v>31</v>
      </c>
      <c r="AX2016" s="13" t="s">
        <v>76</v>
      </c>
      <c r="AY2016" s="265" t="s">
        <v>251</v>
      </c>
    </row>
    <row r="2017" s="14" customFormat="1">
      <c r="A2017" s="14"/>
      <c r="B2017" s="266"/>
      <c r="C2017" s="267"/>
      <c r="D2017" s="257" t="s">
        <v>260</v>
      </c>
      <c r="E2017" s="268" t="s">
        <v>1</v>
      </c>
      <c r="F2017" s="269" t="s">
        <v>2385</v>
      </c>
      <c r="G2017" s="267"/>
      <c r="H2017" s="270">
        <v>-1051</v>
      </c>
      <c r="I2017" s="271"/>
      <c r="J2017" s="267"/>
      <c r="K2017" s="267"/>
      <c r="L2017" s="272"/>
      <c r="M2017" s="273"/>
      <c r="N2017" s="274"/>
      <c r="O2017" s="274"/>
      <c r="P2017" s="274"/>
      <c r="Q2017" s="274"/>
      <c r="R2017" s="274"/>
      <c r="S2017" s="274"/>
      <c r="T2017" s="275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T2017" s="276" t="s">
        <v>260</v>
      </c>
      <c r="AU2017" s="276" t="s">
        <v>86</v>
      </c>
      <c r="AV2017" s="14" t="s">
        <v>86</v>
      </c>
      <c r="AW2017" s="14" t="s">
        <v>31</v>
      </c>
      <c r="AX2017" s="14" t="s">
        <v>76</v>
      </c>
      <c r="AY2017" s="276" t="s">
        <v>251</v>
      </c>
    </row>
    <row r="2018" s="15" customFormat="1">
      <c r="A2018" s="15"/>
      <c r="B2018" s="277"/>
      <c r="C2018" s="278"/>
      <c r="D2018" s="257" t="s">
        <v>260</v>
      </c>
      <c r="E2018" s="279" t="s">
        <v>1</v>
      </c>
      <c r="F2018" s="280" t="s">
        <v>264</v>
      </c>
      <c r="G2018" s="278"/>
      <c r="H2018" s="281">
        <v>2820</v>
      </c>
      <c r="I2018" s="282"/>
      <c r="J2018" s="278"/>
      <c r="K2018" s="278"/>
      <c r="L2018" s="283"/>
      <c r="M2018" s="284"/>
      <c r="N2018" s="285"/>
      <c r="O2018" s="285"/>
      <c r="P2018" s="285"/>
      <c r="Q2018" s="285"/>
      <c r="R2018" s="285"/>
      <c r="S2018" s="285"/>
      <c r="T2018" s="286"/>
      <c r="U2018" s="15"/>
      <c r="V2018" s="15"/>
      <c r="W2018" s="15"/>
      <c r="X2018" s="15"/>
      <c r="Y2018" s="15"/>
      <c r="Z2018" s="15"/>
      <c r="AA2018" s="15"/>
      <c r="AB2018" s="15"/>
      <c r="AC2018" s="15"/>
      <c r="AD2018" s="15"/>
      <c r="AE2018" s="15"/>
      <c r="AT2018" s="287" t="s">
        <v>260</v>
      </c>
      <c r="AU2018" s="287" t="s">
        <v>86</v>
      </c>
      <c r="AV2018" s="15" t="s">
        <v>258</v>
      </c>
      <c r="AW2018" s="15" t="s">
        <v>31</v>
      </c>
      <c r="AX2018" s="15" t="s">
        <v>84</v>
      </c>
      <c r="AY2018" s="287" t="s">
        <v>251</v>
      </c>
    </row>
    <row r="2019" s="2" customFormat="1" ht="14.4" customHeight="1">
      <c r="A2019" s="39"/>
      <c r="B2019" s="40"/>
      <c r="C2019" s="243" t="s">
        <v>2386</v>
      </c>
      <c r="D2019" s="243" t="s">
        <v>253</v>
      </c>
      <c r="E2019" s="244" t="s">
        <v>2387</v>
      </c>
      <c r="F2019" s="245" t="s">
        <v>2388</v>
      </c>
      <c r="G2019" s="246" t="s">
        <v>149</v>
      </c>
      <c r="H2019" s="247">
        <v>2820</v>
      </c>
      <c r="I2019" s="248"/>
      <c r="J2019" s="247">
        <f>ROUND(I2019*H2019,2)</f>
        <v>0</v>
      </c>
      <c r="K2019" s="245" t="s">
        <v>257</v>
      </c>
      <c r="L2019" s="45"/>
      <c r="M2019" s="249" t="s">
        <v>1</v>
      </c>
      <c r="N2019" s="250" t="s">
        <v>41</v>
      </c>
      <c r="O2019" s="92"/>
      <c r="P2019" s="251">
        <f>O2019*H2019</f>
        <v>0</v>
      </c>
      <c r="Q2019" s="251">
        <v>3.0000000000000001E-05</v>
      </c>
      <c r="R2019" s="251">
        <f>Q2019*H2019</f>
        <v>0.084600000000000009</v>
      </c>
      <c r="S2019" s="251">
        <v>0</v>
      </c>
      <c r="T2019" s="252">
        <f>S2019*H2019</f>
        <v>0</v>
      </c>
      <c r="U2019" s="39"/>
      <c r="V2019" s="39"/>
      <c r="W2019" s="39"/>
      <c r="X2019" s="39"/>
      <c r="Y2019" s="39"/>
      <c r="Z2019" s="39"/>
      <c r="AA2019" s="39"/>
      <c r="AB2019" s="39"/>
      <c r="AC2019" s="39"/>
      <c r="AD2019" s="39"/>
      <c r="AE2019" s="39"/>
      <c r="AR2019" s="253" t="s">
        <v>344</v>
      </c>
      <c r="AT2019" s="253" t="s">
        <v>253</v>
      </c>
      <c r="AU2019" s="253" t="s">
        <v>86</v>
      </c>
      <c r="AY2019" s="18" t="s">
        <v>251</v>
      </c>
      <c r="BE2019" s="254">
        <f>IF(N2019="základní",J2019,0)</f>
        <v>0</v>
      </c>
      <c r="BF2019" s="254">
        <f>IF(N2019="snížená",J2019,0)</f>
        <v>0</v>
      </c>
      <c r="BG2019" s="254">
        <f>IF(N2019="zákl. přenesená",J2019,0)</f>
        <v>0</v>
      </c>
      <c r="BH2019" s="254">
        <f>IF(N2019="sníž. přenesená",J2019,0)</f>
        <v>0</v>
      </c>
      <c r="BI2019" s="254">
        <f>IF(N2019="nulová",J2019,0)</f>
        <v>0</v>
      </c>
      <c r="BJ2019" s="18" t="s">
        <v>84</v>
      </c>
      <c r="BK2019" s="254">
        <f>ROUND(I2019*H2019,2)</f>
        <v>0</v>
      </c>
      <c r="BL2019" s="18" t="s">
        <v>344</v>
      </c>
      <c r="BM2019" s="253" t="s">
        <v>2389</v>
      </c>
    </row>
    <row r="2020" s="13" customFormat="1">
      <c r="A2020" s="13"/>
      <c r="B2020" s="255"/>
      <c r="C2020" s="256"/>
      <c r="D2020" s="257" t="s">
        <v>260</v>
      </c>
      <c r="E2020" s="258" t="s">
        <v>1</v>
      </c>
      <c r="F2020" s="259" t="s">
        <v>2382</v>
      </c>
      <c r="G2020" s="256"/>
      <c r="H2020" s="258" t="s">
        <v>1</v>
      </c>
      <c r="I2020" s="260"/>
      <c r="J2020" s="256"/>
      <c r="K2020" s="256"/>
      <c r="L2020" s="261"/>
      <c r="M2020" s="262"/>
      <c r="N2020" s="263"/>
      <c r="O2020" s="263"/>
      <c r="P2020" s="263"/>
      <c r="Q2020" s="263"/>
      <c r="R2020" s="263"/>
      <c r="S2020" s="263"/>
      <c r="T2020" s="264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T2020" s="265" t="s">
        <v>260</v>
      </c>
      <c r="AU2020" s="265" t="s">
        <v>86</v>
      </c>
      <c r="AV2020" s="13" t="s">
        <v>84</v>
      </c>
      <c r="AW2020" s="13" t="s">
        <v>31</v>
      </c>
      <c r="AX2020" s="13" t="s">
        <v>76</v>
      </c>
      <c r="AY2020" s="265" t="s">
        <v>251</v>
      </c>
    </row>
    <row r="2021" s="14" customFormat="1">
      <c r="A2021" s="14"/>
      <c r="B2021" s="266"/>
      <c r="C2021" s="267"/>
      <c r="D2021" s="257" t="s">
        <v>260</v>
      </c>
      <c r="E2021" s="268" t="s">
        <v>1</v>
      </c>
      <c r="F2021" s="269" t="s">
        <v>2383</v>
      </c>
      <c r="G2021" s="267"/>
      <c r="H2021" s="270">
        <v>3871</v>
      </c>
      <c r="I2021" s="271"/>
      <c r="J2021" s="267"/>
      <c r="K2021" s="267"/>
      <c r="L2021" s="272"/>
      <c r="M2021" s="273"/>
      <c r="N2021" s="274"/>
      <c r="O2021" s="274"/>
      <c r="P2021" s="274"/>
      <c r="Q2021" s="274"/>
      <c r="R2021" s="274"/>
      <c r="S2021" s="274"/>
      <c r="T2021" s="275"/>
      <c r="U2021" s="14"/>
      <c r="V2021" s="14"/>
      <c r="W2021" s="14"/>
      <c r="X2021" s="14"/>
      <c r="Y2021" s="14"/>
      <c r="Z2021" s="14"/>
      <c r="AA2021" s="14"/>
      <c r="AB2021" s="14"/>
      <c r="AC2021" s="14"/>
      <c r="AD2021" s="14"/>
      <c r="AE2021" s="14"/>
      <c r="AT2021" s="276" t="s">
        <v>260</v>
      </c>
      <c r="AU2021" s="276" t="s">
        <v>86</v>
      </c>
      <c r="AV2021" s="14" t="s">
        <v>86</v>
      </c>
      <c r="AW2021" s="14" t="s">
        <v>31</v>
      </c>
      <c r="AX2021" s="14" t="s">
        <v>76</v>
      </c>
      <c r="AY2021" s="276" t="s">
        <v>251</v>
      </c>
    </row>
    <row r="2022" s="13" customFormat="1">
      <c r="A2022" s="13"/>
      <c r="B2022" s="255"/>
      <c r="C2022" s="256"/>
      <c r="D2022" s="257" t="s">
        <v>260</v>
      </c>
      <c r="E2022" s="258" t="s">
        <v>1</v>
      </c>
      <c r="F2022" s="259" t="s">
        <v>2384</v>
      </c>
      <c r="G2022" s="256"/>
      <c r="H2022" s="258" t="s">
        <v>1</v>
      </c>
      <c r="I2022" s="260"/>
      <c r="J2022" s="256"/>
      <c r="K2022" s="256"/>
      <c r="L2022" s="261"/>
      <c r="M2022" s="262"/>
      <c r="N2022" s="263"/>
      <c r="O2022" s="263"/>
      <c r="P2022" s="263"/>
      <c r="Q2022" s="263"/>
      <c r="R2022" s="263"/>
      <c r="S2022" s="263"/>
      <c r="T2022" s="264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T2022" s="265" t="s">
        <v>260</v>
      </c>
      <c r="AU2022" s="265" t="s">
        <v>86</v>
      </c>
      <c r="AV2022" s="13" t="s">
        <v>84</v>
      </c>
      <c r="AW2022" s="13" t="s">
        <v>31</v>
      </c>
      <c r="AX2022" s="13" t="s">
        <v>76</v>
      </c>
      <c r="AY2022" s="265" t="s">
        <v>251</v>
      </c>
    </row>
    <row r="2023" s="14" customFormat="1">
      <c r="A2023" s="14"/>
      <c r="B2023" s="266"/>
      <c r="C2023" s="267"/>
      <c r="D2023" s="257" t="s">
        <v>260</v>
      </c>
      <c r="E2023" s="268" t="s">
        <v>1</v>
      </c>
      <c r="F2023" s="269" t="s">
        <v>2385</v>
      </c>
      <c r="G2023" s="267"/>
      <c r="H2023" s="270">
        <v>-1051</v>
      </c>
      <c r="I2023" s="271"/>
      <c r="J2023" s="267"/>
      <c r="K2023" s="267"/>
      <c r="L2023" s="272"/>
      <c r="M2023" s="273"/>
      <c r="N2023" s="274"/>
      <c r="O2023" s="274"/>
      <c r="P2023" s="274"/>
      <c r="Q2023" s="274"/>
      <c r="R2023" s="274"/>
      <c r="S2023" s="274"/>
      <c r="T2023" s="275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T2023" s="276" t="s">
        <v>260</v>
      </c>
      <c r="AU2023" s="276" t="s">
        <v>86</v>
      </c>
      <c r="AV2023" s="14" t="s">
        <v>86</v>
      </c>
      <c r="AW2023" s="14" t="s">
        <v>31</v>
      </c>
      <c r="AX2023" s="14" t="s">
        <v>76</v>
      </c>
      <c r="AY2023" s="276" t="s">
        <v>251</v>
      </c>
    </row>
    <row r="2024" s="15" customFormat="1">
      <c r="A2024" s="15"/>
      <c r="B2024" s="277"/>
      <c r="C2024" s="278"/>
      <c r="D2024" s="257" t="s">
        <v>260</v>
      </c>
      <c r="E2024" s="279" t="s">
        <v>1</v>
      </c>
      <c r="F2024" s="280" t="s">
        <v>264</v>
      </c>
      <c r="G2024" s="278"/>
      <c r="H2024" s="281">
        <v>2820</v>
      </c>
      <c r="I2024" s="282"/>
      <c r="J2024" s="278"/>
      <c r="K2024" s="278"/>
      <c r="L2024" s="283"/>
      <c r="M2024" s="284"/>
      <c r="N2024" s="285"/>
      <c r="O2024" s="285"/>
      <c r="P2024" s="285"/>
      <c r="Q2024" s="285"/>
      <c r="R2024" s="285"/>
      <c r="S2024" s="285"/>
      <c r="T2024" s="286"/>
      <c r="U2024" s="15"/>
      <c r="V2024" s="15"/>
      <c r="W2024" s="15"/>
      <c r="X2024" s="15"/>
      <c r="Y2024" s="15"/>
      <c r="Z2024" s="15"/>
      <c r="AA2024" s="15"/>
      <c r="AB2024" s="15"/>
      <c r="AC2024" s="15"/>
      <c r="AD2024" s="15"/>
      <c r="AE2024" s="15"/>
      <c r="AT2024" s="287" t="s">
        <v>260</v>
      </c>
      <c r="AU2024" s="287" t="s">
        <v>86</v>
      </c>
      <c r="AV2024" s="15" t="s">
        <v>258</v>
      </c>
      <c r="AW2024" s="15" t="s">
        <v>31</v>
      </c>
      <c r="AX2024" s="15" t="s">
        <v>84</v>
      </c>
      <c r="AY2024" s="287" t="s">
        <v>251</v>
      </c>
    </row>
    <row r="2025" s="2" customFormat="1" ht="14.4" customHeight="1">
      <c r="A2025" s="39"/>
      <c r="B2025" s="40"/>
      <c r="C2025" s="243" t="s">
        <v>2390</v>
      </c>
      <c r="D2025" s="243" t="s">
        <v>253</v>
      </c>
      <c r="E2025" s="244" t="s">
        <v>2391</v>
      </c>
      <c r="F2025" s="245" t="s">
        <v>2392</v>
      </c>
      <c r="G2025" s="246" t="s">
        <v>149</v>
      </c>
      <c r="H2025" s="247">
        <v>1820.3</v>
      </c>
      <c r="I2025" s="248"/>
      <c r="J2025" s="247">
        <f>ROUND(I2025*H2025,2)</f>
        <v>0</v>
      </c>
      <c r="K2025" s="245" t="s">
        <v>257</v>
      </c>
      <c r="L2025" s="45"/>
      <c r="M2025" s="249" t="s">
        <v>1</v>
      </c>
      <c r="N2025" s="250" t="s">
        <v>41</v>
      </c>
      <c r="O2025" s="92"/>
      <c r="P2025" s="251">
        <f>O2025*H2025</f>
        <v>0</v>
      </c>
      <c r="Q2025" s="251">
        <v>0</v>
      </c>
      <c r="R2025" s="251">
        <f>Q2025*H2025</f>
        <v>0</v>
      </c>
      <c r="S2025" s="251">
        <v>3.0000000000000001E-05</v>
      </c>
      <c r="T2025" s="252">
        <f>S2025*H2025</f>
        <v>0.054608999999999998</v>
      </c>
      <c r="U2025" s="39"/>
      <c r="V2025" s="39"/>
      <c r="W2025" s="39"/>
      <c r="X2025" s="39"/>
      <c r="Y2025" s="39"/>
      <c r="Z2025" s="39"/>
      <c r="AA2025" s="39"/>
      <c r="AB2025" s="39"/>
      <c r="AC2025" s="39"/>
      <c r="AD2025" s="39"/>
      <c r="AE2025" s="39"/>
      <c r="AR2025" s="253" t="s">
        <v>344</v>
      </c>
      <c r="AT2025" s="253" t="s">
        <v>253</v>
      </c>
      <c r="AU2025" s="253" t="s">
        <v>86</v>
      </c>
      <c r="AY2025" s="18" t="s">
        <v>251</v>
      </c>
      <c r="BE2025" s="254">
        <f>IF(N2025="základní",J2025,0)</f>
        <v>0</v>
      </c>
      <c r="BF2025" s="254">
        <f>IF(N2025="snížená",J2025,0)</f>
        <v>0</v>
      </c>
      <c r="BG2025" s="254">
        <f>IF(N2025="zákl. přenesená",J2025,0)</f>
        <v>0</v>
      </c>
      <c r="BH2025" s="254">
        <f>IF(N2025="sníž. přenesená",J2025,0)</f>
        <v>0</v>
      </c>
      <c r="BI2025" s="254">
        <f>IF(N2025="nulová",J2025,0)</f>
        <v>0</v>
      </c>
      <c r="BJ2025" s="18" t="s">
        <v>84</v>
      </c>
      <c r="BK2025" s="254">
        <f>ROUND(I2025*H2025,2)</f>
        <v>0</v>
      </c>
      <c r="BL2025" s="18" t="s">
        <v>344</v>
      </c>
      <c r="BM2025" s="253" t="s">
        <v>2393</v>
      </c>
    </row>
    <row r="2026" s="14" customFormat="1">
      <c r="A2026" s="14"/>
      <c r="B2026" s="266"/>
      <c r="C2026" s="267"/>
      <c r="D2026" s="257" t="s">
        <v>260</v>
      </c>
      <c r="E2026" s="268" t="s">
        <v>1</v>
      </c>
      <c r="F2026" s="269" t="s">
        <v>2394</v>
      </c>
      <c r="G2026" s="267"/>
      <c r="H2026" s="270">
        <v>1820.3</v>
      </c>
      <c r="I2026" s="271"/>
      <c r="J2026" s="267"/>
      <c r="K2026" s="267"/>
      <c r="L2026" s="272"/>
      <c r="M2026" s="273"/>
      <c r="N2026" s="274"/>
      <c r="O2026" s="274"/>
      <c r="P2026" s="274"/>
      <c r="Q2026" s="274"/>
      <c r="R2026" s="274"/>
      <c r="S2026" s="274"/>
      <c r="T2026" s="275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T2026" s="276" t="s">
        <v>260</v>
      </c>
      <c r="AU2026" s="276" t="s">
        <v>86</v>
      </c>
      <c r="AV2026" s="14" t="s">
        <v>86</v>
      </c>
      <c r="AW2026" s="14" t="s">
        <v>31</v>
      </c>
      <c r="AX2026" s="14" t="s">
        <v>76</v>
      </c>
      <c r="AY2026" s="276" t="s">
        <v>251</v>
      </c>
    </row>
    <row r="2027" s="15" customFormat="1">
      <c r="A2027" s="15"/>
      <c r="B2027" s="277"/>
      <c r="C2027" s="278"/>
      <c r="D2027" s="257" t="s">
        <v>260</v>
      </c>
      <c r="E2027" s="279" t="s">
        <v>1</v>
      </c>
      <c r="F2027" s="280" t="s">
        <v>264</v>
      </c>
      <c r="G2027" s="278"/>
      <c r="H2027" s="281">
        <v>1820.3</v>
      </c>
      <c r="I2027" s="282"/>
      <c r="J2027" s="278"/>
      <c r="K2027" s="278"/>
      <c r="L2027" s="283"/>
      <c r="M2027" s="284"/>
      <c r="N2027" s="285"/>
      <c r="O2027" s="285"/>
      <c r="P2027" s="285"/>
      <c r="Q2027" s="285"/>
      <c r="R2027" s="285"/>
      <c r="S2027" s="285"/>
      <c r="T2027" s="286"/>
      <c r="U2027" s="15"/>
      <c r="V2027" s="15"/>
      <c r="W2027" s="15"/>
      <c r="X2027" s="15"/>
      <c r="Y2027" s="15"/>
      <c r="Z2027" s="15"/>
      <c r="AA2027" s="15"/>
      <c r="AB2027" s="15"/>
      <c r="AC2027" s="15"/>
      <c r="AD2027" s="15"/>
      <c r="AE2027" s="15"/>
      <c r="AT2027" s="287" t="s">
        <v>260</v>
      </c>
      <c r="AU2027" s="287" t="s">
        <v>86</v>
      </c>
      <c r="AV2027" s="15" t="s">
        <v>258</v>
      </c>
      <c r="AW2027" s="15" t="s">
        <v>31</v>
      </c>
      <c r="AX2027" s="15" t="s">
        <v>84</v>
      </c>
      <c r="AY2027" s="287" t="s">
        <v>251</v>
      </c>
    </row>
    <row r="2028" s="2" customFormat="1" ht="14.4" customHeight="1">
      <c r="A2028" s="39"/>
      <c r="B2028" s="40"/>
      <c r="C2028" s="243" t="s">
        <v>2395</v>
      </c>
      <c r="D2028" s="243" t="s">
        <v>253</v>
      </c>
      <c r="E2028" s="244" t="s">
        <v>2396</v>
      </c>
      <c r="F2028" s="245" t="s">
        <v>2397</v>
      </c>
      <c r="G2028" s="246" t="s">
        <v>149</v>
      </c>
      <c r="H2028" s="247">
        <v>472</v>
      </c>
      <c r="I2028" s="248"/>
      <c r="J2028" s="247">
        <f>ROUND(I2028*H2028,2)</f>
        <v>0</v>
      </c>
      <c r="K2028" s="245" t="s">
        <v>257</v>
      </c>
      <c r="L2028" s="45"/>
      <c r="M2028" s="249" t="s">
        <v>1</v>
      </c>
      <c r="N2028" s="250" t="s">
        <v>41</v>
      </c>
      <c r="O2028" s="92"/>
      <c r="P2028" s="251">
        <f>O2028*H2028</f>
        <v>0</v>
      </c>
      <c r="Q2028" s="251">
        <v>0</v>
      </c>
      <c r="R2028" s="251">
        <f>Q2028*H2028</f>
        <v>0</v>
      </c>
      <c r="S2028" s="251">
        <v>3.0000000000000001E-05</v>
      </c>
      <c r="T2028" s="252">
        <f>S2028*H2028</f>
        <v>0.014160000000000001</v>
      </c>
      <c r="U2028" s="39"/>
      <c r="V2028" s="39"/>
      <c r="W2028" s="39"/>
      <c r="X2028" s="39"/>
      <c r="Y2028" s="39"/>
      <c r="Z2028" s="39"/>
      <c r="AA2028" s="39"/>
      <c r="AB2028" s="39"/>
      <c r="AC2028" s="39"/>
      <c r="AD2028" s="39"/>
      <c r="AE2028" s="39"/>
      <c r="AR2028" s="253" t="s">
        <v>344</v>
      </c>
      <c r="AT2028" s="253" t="s">
        <v>253</v>
      </c>
      <c r="AU2028" s="253" t="s">
        <v>86</v>
      </c>
      <c r="AY2028" s="18" t="s">
        <v>251</v>
      </c>
      <c r="BE2028" s="254">
        <f>IF(N2028="základní",J2028,0)</f>
        <v>0</v>
      </c>
      <c r="BF2028" s="254">
        <f>IF(N2028="snížená",J2028,0)</f>
        <v>0</v>
      </c>
      <c r="BG2028" s="254">
        <f>IF(N2028="zákl. přenesená",J2028,0)</f>
        <v>0</v>
      </c>
      <c r="BH2028" s="254">
        <f>IF(N2028="sníž. přenesená",J2028,0)</f>
        <v>0</v>
      </c>
      <c r="BI2028" s="254">
        <f>IF(N2028="nulová",J2028,0)</f>
        <v>0</v>
      </c>
      <c r="BJ2028" s="18" t="s">
        <v>84</v>
      </c>
      <c r="BK2028" s="254">
        <f>ROUND(I2028*H2028,2)</f>
        <v>0</v>
      </c>
      <c r="BL2028" s="18" t="s">
        <v>344</v>
      </c>
      <c r="BM2028" s="253" t="s">
        <v>2398</v>
      </c>
    </row>
    <row r="2029" s="14" customFormat="1">
      <c r="A2029" s="14"/>
      <c r="B2029" s="266"/>
      <c r="C2029" s="267"/>
      <c r="D2029" s="257" t="s">
        <v>260</v>
      </c>
      <c r="E2029" s="268" t="s">
        <v>1</v>
      </c>
      <c r="F2029" s="269" t="s">
        <v>2399</v>
      </c>
      <c r="G2029" s="267"/>
      <c r="H2029" s="270">
        <v>44.25</v>
      </c>
      <c r="I2029" s="271"/>
      <c r="J2029" s="267"/>
      <c r="K2029" s="267"/>
      <c r="L2029" s="272"/>
      <c r="M2029" s="273"/>
      <c r="N2029" s="274"/>
      <c r="O2029" s="274"/>
      <c r="P2029" s="274"/>
      <c r="Q2029" s="274"/>
      <c r="R2029" s="274"/>
      <c r="S2029" s="274"/>
      <c r="T2029" s="275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T2029" s="276" t="s">
        <v>260</v>
      </c>
      <c r="AU2029" s="276" t="s">
        <v>86</v>
      </c>
      <c r="AV2029" s="14" t="s">
        <v>86</v>
      </c>
      <c r="AW2029" s="14" t="s">
        <v>31</v>
      </c>
      <c r="AX2029" s="14" t="s">
        <v>76</v>
      </c>
      <c r="AY2029" s="276" t="s">
        <v>251</v>
      </c>
    </row>
    <row r="2030" s="14" customFormat="1">
      <c r="A2030" s="14"/>
      <c r="B2030" s="266"/>
      <c r="C2030" s="267"/>
      <c r="D2030" s="257" t="s">
        <v>260</v>
      </c>
      <c r="E2030" s="268" t="s">
        <v>1</v>
      </c>
      <c r="F2030" s="269" t="s">
        <v>2400</v>
      </c>
      <c r="G2030" s="267"/>
      <c r="H2030" s="270">
        <v>96.780000000000001</v>
      </c>
      <c r="I2030" s="271"/>
      <c r="J2030" s="267"/>
      <c r="K2030" s="267"/>
      <c r="L2030" s="272"/>
      <c r="M2030" s="273"/>
      <c r="N2030" s="274"/>
      <c r="O2030" s="274"/>
      <c r="P2030" s="274"/>
      <c r="Q2030" s="274"/>
      <c r="R2030" s="274"/>
      <c r="S2030" s="274"/>
      <c r="T2030" s="275"/>
      <c r="U2030" s="14"/>
      <c r="V2030" s="14"/>
      <c r="W2030" s="14"/>
      <c r="X2030" s="14"/>
      <c r="Y2030" s="14"/>
      <c r="Z2030" s="14"/>
      <c r="AA2030" s="14"/>
      <c r="AB2030" s="14"/>
      <c r="AC2030" s="14"/>
      <c r="AD2030" s="14"/>
      <c r="AE2030" s="14"/>
      <c r="AT2030" s="276" t="s">
        <v>260</v>
      </c>
      <c r="AU2030" s="276" t="s">
        <v>86</v>
      </c>
      <c r="AV2030" s="14" t="s">
        <v>86</v>
      </c>
      <c r="AW2030" s="14" t="s">
        <v>31</v>
      </c>
      <c r="AX2030" s="14" t="s">
        <v>76</v>
      </c>
      <c r="AY2030" s="276" t="s">
        <v>251</v>
      </c>
    </row>
    <row r="2031" s="14" customFormat="1">
      <c r="A2031" s="14"/>
      <c r="B2031" s="266"/>
      <c r="C2031" s="267"/>
      <c r="D2031" s="257" t="s">
        <v>260</v>
      </c>
      <c r="E2031" s="268" t="s">
        <v>1</v>
      </c>
      <c r="F2031" s="269" t="s">
        <v>2401</v>
      </c>
      <c r="G2031" s="267"/>
      <c r="H2031" s="270">
        <v>7.0999999999999996</v>
      </c>
      <c r="I2031" s="271"/>
      <c r="J2031" s="267"/>
      <c r="K2031" s="267"/>
      <c r="L2031" s="272"/>
      <c r="M2031" s="273"/>
      <c r="N2031" s="274"/>
      <c r="O2031" s="274"/>
      <c r="P2031" s="274"/>
      <c r="Q2031" s="274"/>
      <c r="R2031" s="274"/>
      <c r="S2031" s="274"/>
      <c r="T2031" s="275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T2031" s="276" t="s">
        <v>260</v>
      </c>
      <c r="AU2031" s="276" t="s">
        <v>86</v>
      </c>
      <c r="AV2031" s="14" t="s">
        <v>86</v>
      </c>
      <c r="AW2031" s="14" t="s">
        <v>31</v>
      </c>
      <c r="AX2031" s="14" t="s">
        <v>76</v>
      </c>
      <c r="AY2031" s="276" t="s">
        <v>251</v>
      </c>
    </row>
    <row r="2032" s="14" customFormat="1">
      <c r="A2032" s="14"/>
      <c r="B2032" s="266"/>
      <c r="C2032" s="267"/>
      <c r="D2032" s="257" t="s">
        <v>260</v>
      </c>
      <c r="E2032" s="268" t="s">
        <v>1</v>
      </c>
      <c r="F2032" s="269" t="s">
        <v>2402</v>
      </c>
      <c r="G2032" s="267"/>
      <c r="H2032" s="270">
        <v>151.78</v>
      </c>
      <c r="I2032" s="271"/>
      <c r="J2032" s="267"/>
      <c r="K2032" s="267"/>
      <c r="L2032" s="272"/>
      <c r="M2032" s="273"/>
      <c r="N2032" s="274"/>
      <c r="O2032" s="274"/>
      <c r="P2032" s="274"/>
      <c r="Q2032" s="274"/>
      <c r="R2032" s="274"/>
      <c r="S2032" s="274"/>
      <c r="T2032" s="275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T2032" s="276" t="s">
        <v>260</v>
      </c>
      <c r="AU2032" s="276" t="s">
        <v>86</v>
      </c>
      <c r="AV2032" s="14" t="s">
        <v>86</v>
      </c>
      <c r="AW2032" s="14" t="s">
        <v>31</v>
      </c>
      <c r="AX2032" s="14" t="s">
        <v>76</v>
      </c>
      <c r="AY2032" s="276" t="s">
        <v>251</v>
      </c>
    </row>
    <row r="2033" s="14" customFormat="1">
      <c r="A2033" s="14"/>
      <c r="B2033" s="266"/>
      <c r="C2033" s="267"/>
      <c r="D2033" s="257" t="s">
        <v>260</v>
      </c>
      <c r="E2033" s="268" t="s">
        <v>1</v>
      </c>
      <c r="F2033" s="269" t="s">
        <v>2403</v>
      </c>
      <c r="G2033" s="267"/>
      <c r="H2033" s="270">
        <v>130.44999999999999</v>
      </c>
      <c r="I2033" s="271"/>
      <c r="J2033" s="267"/>
      <c r="K2033" s="267"/>
      <c r="L2033" s="272"/>
      <c r="M2033" s="273"/>
      <c r="N2033" s="274"/>
      <c r="O2033" s="274"/>
      <c r="P2033" s="274"/>
      <c r="Q2033" s="274"/>
      <c r="R2033" s="274"/>
      <c r="S2033" s="274"/>
      <c r="T2033" s="275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T2033" s="276" t="s">
        <v>260</v>
      </c>
      <c r="AU2033" s="276" t="s">
        <v>86</v>
      </c>
      <c r="AV2033" s="14" t="s">
        <v>86</v>
      </c>
      <c r="AW2033" s="14" t="s">
        <v>31</v>
      </c>
      <c r="AX2033" s="14" t="s">
        <v>76</v>
      </c>
      <c r="AY2033" s="276" t="s">
        <v>251</v>
      </c>
    </row>
    <row r="2034" s="14" customFormat="1">
      <c r="A2034" s="14"/>
      <c r="B2034" s="266"/>
      <c r="C2034" s="267"/>
      <c r="D2034" s="257" t="s">
        <v>260</v>
      </c>
      <c r="E2034" s="268" t="s">
        <v>1</v>
      </c>
      <c r="F2034" s="269" t="s">
        <v>2404</v>
      </c>
      <c r="G2034" s="267"/>
      <c r="H2034" s="270">
        <v>40.93</v>
      </c>
      <c r="I2034" s="271"/>
      <c r="J2034" s="267"/>
      <c r="K2034" s="267"/>
      <c r="L2034" s="272"/>
      <c r="M2034" s="273"/>
      <c r="N2034" s="274"/>
      <c r="O2034" s="274"/>
      <c r="P2034" s="274"/>
      <c r="Q2034" s="274"/>
      <c r="R2034" s="274"/>
      <c r="S2034" s="274"/>
      <c r="T2034" s="275"/>
      <c r="U2034" s="14"/>
      <c r="V2034" s="14"/>
      <c r="W2034" s="14"/>
      <c r="X2034" s="14"/>
      <c r="Y2034" s="14"/>
      <c r="Z2034" s="14"/>
      <c r="AA2034" s="14"/>
      <c r="AB2034" s="14"/>
      <c r="AC2034" s="14"/>
      <c r="AD2034" s="14"/>
      <c r="AE2034" s="14"/>
      <c r="AT2034" s="276" t="s">
        <v>260</v>
      </c>
      <c r="AU2034" s="276" t="s">
        <v>86</v>
      </c>
      <c r="AV2034" s="14" t="s">
        <v>86</v>
      </c>
      <c r="AW2034" s="14" t="s">
        <v>31</v>
      </c>
      <c r="AX2034" s="14" t="s">
        <v>76</v>
      </c>
      <c r="AY2034" s="276" t="s">
        <v>251</v>
      </c>
    </row>
    <row r="2035" s="14" customFormat="1">
      <c r="A2035" s="14"/>
      <c r="B2035" s="266"/>
      <c r="C2035" s="267"/>
      <c r="D2035" s="257" t="s">
        <v>260</v>
      </c>
      <c r="E2035" s="268" t="s">
        <v>1</v>
      </c>
      <c r="F2035" s="269" t="s">
        <v>2405</v>
      </c>
      <c r="G2035" s="267"/>
      <c r="H2035" s="270">
        <v>0.70999999999999996</v>
      </c>
      <c r="I2035" s="271"/>
      <c r="J2035" s="267"/>
      <c r="K2035" s="267"/>
      <c r="L2035" s="272"/>
      <c r="M2035" s="273"/>
      <c r="N2035" s="274"/>
      <c r="O2035" s="274"/>
      <c r="P2035" s="274"/>
      <c r="Q2035" s="274"/>
      <c r="R2035" s="274"/>
      <c r="S2035" s="274"/>
      <c r="T2035" s="275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T2035" s="276" t="s">
        <v>260</v>
      </c>
      <c r="AU2035" s="276" t="s">
        <v>86</v>
      </c>
      <c r="AV2035" s="14" t="s">
        <v>86</v>
      </c>
      <c r="AW2035" s="14" t="s">
        <v>31</v>
      </c>
      <c r="AX2035" s="14" t="s">
        <v>76</v>
      </c>
      <c r="AY2035" s="276" t="s">
        <v>251</v>
      </c>
    </row>
    <row r="2036" s="15" customFormat="1">
      <c r="A2036" s="15"/>
      <c r="B2036" s="277"/>
      <c r="C2036" s="278"/>
      <c r="D2036" s="257" t="s">
        <v>260</v>
      </c>
      <c r="E2036" s="279" t="s">
        <v>1</v>
      </c>
      <c r="F2036" s="280" t="s">
        <v>264</v>
      </c>
      <c r="G2036" s="278"/>
      <c r="H2036" s="281">
        <v>472</v>
      </c>
      <c r="I2036" s="282"/>
      <c r="J2036" s="278"/>
      <c r="K2036" s="278"/>
      <c r="L2036" s="283"/>
      <c r="M2036" s="284"/>
      <c r="N2036" s="285"/>
      <c r="O2036" s="285"/>
      <c r="P2036" s="285"/>
      <c r="Q2036" s="285"/>
      <c r="R2036" s="285"/>
      <c r="S2036" s="285"/>
      <c r="T2036" s="286"/>
      <c r="U2036" s="15"/>
      <c r="V2036" s="15"/>
      <c r="W2036" s="15"/>
      <c r="X2036" s="15"/>
      <c r="Y2036" s="15"/>
      <c r="Z2036" s="15"/>
      <c r="AA2036" s="15"/>
      <c r="AB2036" s="15"/>
      <c r="AC2036" s="15"/>
      <c r="AD2036" s="15"/>
      <c r="AE2036" s="15"/>
      <c r="AT2036" s="287" t="s">
        <v>260</v>
      </c>
      <c r="AU2036" s="287" t="s">
        <v>86</v>
      </c>
      <c r="AV2036" s="15" t="s">
        <v>258</v>
      </c>
      <c r="AW2036" s="15" t="s">
        <v>31</v>
      </c>
      <c r="AX2036" s="15" t="s">
        <v>84</v>
      </c>
      <c r="AY2036" s="287" t="s">
        <v>251</v>
      </c>
    </row>
    <row r="2037" s="2" customFormat="1" ht="14.4" customHeight="1">
      <c r="A2037" s="39"/>
      <c r="B2037" s="40"/>
      <c r="C2037" s="288" t="s">
        <v>2406</v>
      </c>
      <c r="D2037" s="288" t="s">
        <v>295</v>
      </c>
      <c r="E2037" s="289" t="s">
        <v>2407</v>
      </c>
      <c r="F2037" s="290" t="s">
        <v>2408</v>
      </c>
      <c r="G2037" s="291" t="s">
        <v>149</v>
      </c>
      <c r="H2037" s="292">
        <v>2407</v>
      </c>
      <c r="I2037" s="293"/>
      <c r="J2037" s="292">
        <f>ROUND(I2037*H2037,2)</f>
        <v>0</v>
      </c>
      <c r="K2037" s="290" t="s">
        <v>257</v>
      </c>
      <c r="L2037" s="294"/>
      <c r="M2037" s="295" t="s">
        <v>1</v>
      </c>
      <c r="N2037" s="296" t="s">
        <v>41</v>
      </c>
      <c r="O2037" s="92"/>
      <c r="P2037" s="251">
        <f>O2037*H2037</f>
        <v>0</v>
      </c>
      <c r="Q2037" s="251">
        <v>1.0000000000000001E-05</v>
      </c>
      <c r="R2037" s="251">
        <f>Q2037*H2037</f>
        <v>0.024070000000000001</v>
      </c>
      <c r="S2037" s="251">
        <v>0</v>
      </c>
      <c r="T2037" s="252">
        <f>S2037*H2037</f>
        <v>0</v>
      </c>
      <c r="U2037" s="39"/>
      <c r="V2037" s="39"/>
      <c r="W2037" s="39"/>
      <c r="X2037" s="39"/>
      <c r="Y2037" s="39"/>
      <c r="Z2037" s="39"/>
      <c r="AA2037" s="39"/>
      <c r="AB2037" s="39"/>
      <c r="AC2037" s="39"/>
      <c r="AD2037" s="39"/>
      <c r="AE2037" s="39"/>
      <c r="AR2037" s="253" t="s">
        <v>447</v>
      </c>
      <c r="AT2037" s="253" t="s">
        <v>295</v>
      </c>
      <c r="AU2037" s="253" t="s">
        <v>86</v>
      </c>
      <c r="AY2037" s="18" t="s">
        <v>251</v>
      </c>
      <c r="BE2037" s="254">
        <f>IF(N2037="základní",J2037,0)</f>
        <v>0</v>
      </c>
      <c r="BF2037" s="254">
        <f>IF(N2037="snížená",J2037,0)</f>
        <v>0</v>
      </c>
      <c r="BG2037" s="254">
        <f>IF(N2037="zákl. přenesená",J2037,0)</f>
        <v>0</v>
      </c>
      <c r="BH2037" s="254">
        <f>IF(N2037="sníž. přenesená",J2037,0)</f>
        <v>0</v>
      </c>
      <c r="BI2037" s="254">
        <f>IF(N2037="nulová",J2037,0)</f>
        <v>0</v>
      </c>
      <c r="BJ2037" s="18" t="s">
        <v>84</v>
      </c>
      <c r="BK2037" s="254">
        <f>ROUND(I2037*H2037,2)</f>
        <v>0</v>
      </c>
      <c r="BL2037" s="18" t="s">
        <v>344</v>
      </c>
      <c r="BM2037" s="253" t="s">
        <v>2409</v>
      </c>
    </row>
    <row r="2038" s="14" customFormat="1">
      <c r="A2038" s="14"/>
      <c r="B2038" s="266"/>
      <c r="C2038" s="267"/>
      <c r="D2038" s="257" t="s">
        <v>260</v>
      </c>
      <c r="E2038" s="268" t="s">
        <v>1</v>
      </c>
      <c r="F2038" s="269" t="s">
        <v>2410</v>
      </c>
      <c r="G2038" s="267"/>
      <c r="H2038" s="270">
        <v>2406.9200000000001</v>
      </c>
      <c r="I2038" s="271"/>
      <c r="J2038" s="267"/>
      <c r="K2038" s="267"/>
      <c r="L2038" s="272"/>
      <c r="M2038" s="273"/>
      <c r="N2038" s="274"/>
      <c r="O2038" s="274"/>
      <c r="P2038" s="274"/>
      <c r="Q2038" s="274"/>
      <c r="R2038" s="274"/>
      <c r="S2038" s="274"/>
      <c r="T2038" s="275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T2038" s="276" t="s">
        <v>260</v>
      </c>
      <c r="AU2038" s="276" t="s">
        <v>86</v>
      </c>
      <c r="AV2038" s="14" t="s">
        <v>86</v>
      </c>
      <c r="AW2038" s="14" t="s">
        <v>31</v>
      </c>
      <c r="AX2038" s="14" t="s">
        <v>76</v>
      </c>
      <c r="AY2038" s="276" t="s">
        <v>251</v>
      </c>
    </row>
    <row r="2039" s="14" customFormat="1">
      <c r="A2039" s="14"/>
      <c r="B2039" s="266"/>
      <c r="C2039" s="267"/>
      <c r="D2039" s="257" t="s">
        <v>260</v>
      </c>
      <c r="E2039" s="268" t="s">
        <v>1</v>
      </c>
      <c r="F2039" s="269" t="s">
        <v>1195</v>
      </c>
      <c r="G2039" s="267"/>
      <c r="H2039" s="270">
        <v>0.080000000000000002</v>
      </c>
      <c r="I2039" s="271"/>
      <c r="J2039" s="267"/>
      <c r="K2039" s="267"/>
      <c r="L2039" s="272"/>
      <c r="M2039" s="273"/>
      <c r="N2039" s="274"/>
      <c r="O2039" s="274"/>
      <c r="P2039" s="274"/>
      <c r="Q2039" s="274"/>
      <c r="R2039" s="274"/>
      <c r="S2039" s="274"/>
      <c r="T2039" s="275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T2039" s="276" t="s">
        <v>260</v>
      </c>
      <c r="AU2039" s="276" t="s">
        <v>86</v>
      </c>
      <c r="AV2039" s="14" t="s">
        <v>86</v>
      </c>
      <c r="AW2039" s="14" t="s">
        <v>31</v>
      </c>
      <c r="AX2039" s="14" t="s">
        <v>76</v>
      </c>
      <c r="AY2039" s="276" t="s">
        <v>251</v>
      </c>
    </row>
    <row r="2040" s="15" customFormat="1">
      <c r="A2040" s="15"/>
      <c r="B2040" s="277"/>
      <c r="C2040" s="278"/>
      <c r="D2040" s="257" t="s">
        <v>260</v>
      </c>
      <c r="E2040" s="279" t="s">
        <v>1</v>
      </c>
      <c r="F2040" s="280" t="s">
        <v>264</v>
      </c>
      <c r="G2040" s="278"/>
      <c r="H2040" s="281">
        <v>2407</v>
      </c>
      <c r="I2040" s="282"/>
      <c r="J2040" s="278"/>
      <c r="K2040" s="278"/>
      <c r="L2040" s="283"/>
      <c r="M2040" s="284"/>
      <c r="N2040" s="285"/>
      <c r="O2040" s="285"/>
      <c r="P2040" s="285"/>
      <c r="Q2040" s="285"/>
      <c r="R2040" s="285"/>
      <c r="S2040" s="285"/>
      <c r="T2040" s="286"/>
      <c r="U2040" s="15"/>
      <c r="V2040" s="15"/>
      <c r="W2040" s="15"/>
      <c r="X2040" s="15"/>
      <c r="Y2040" s="15"/>
      <c r="Z2040" s="15"/>
      <c r="AA2040" s="15"/>
      <c r="AB2040" s="15"/>
      <c r="AC2040" s="15"/>
      <c r="AD2040" s="15"/>
      <c r="AE2040" s="15"/>
      <c r="AT2040" s="287" t="s">
        <v>260</v>
      </c>
      <c r="AU2040" s="287" t="s">
        <v>86</v>
      </c>
      <c r="AV2040" s="15" t="s">
        <v>258</v>
      </c>
      <c r="AW2040" s="15" t="s">
        <v>31</v>
      </c>
      <c r="AX2040" s="15" t="s">
        <v>84</v>
      </c>
      <c r="AY2040" s="287" t="s">
        <v>251</v>
      </c>
    </row>
    <row r="2041" s="2" customFormat="1" ht="14.4" customHeight="1">
      <c r="A2041" s="39"/>
      <c r="B2041" s="40"/>
      <c r="C2041" s="243" t="s">
        <v>2411</v>
      </c>
      <c r="D2041" s="243" t="s">
        <v>253</v>
      </c>
      <c r="E2041" s="244" t="s">
        <v>2412</v>
      </c>
      <c r="F2041" s="245" t="s">
        <v>2413</v>
      </c>
      <c r="G2041" s="246" t="s">
        <v>149</v>
      </c>
      <c r="H2041" s="247">
        <v>3407.3299999999999</v>
      </c>
      <c r="I2041" s="248"/>
      <c r="J2041" s="247">
        <f>ROUND(I2041*H2041,2)</f>
        <v>0</v>
      </c>
      <c r="K2041" s="245" t="s">
        <v>257</v>
      </c>
      <c r="L2041" s="45"/>
      <c r="M2041" s="249" t="s">
        <v>1</v>
      </c>
      <c r="N2041" s="250" t="s">
        <v>41</v>
      </c>
      <c r="O2041" s="92"/>
      <c r="P2041" s="251">
        <f>O2041*H2041</f>
        <v>0</v>
      </c>
      <c r="Q2041" s="251">
        <v>0.00029</v>
      </c>
      <c r="R2041" s="251">
        <f>Q2041*H2041</f>
        <v>0.9881257</v>
      </c>
      <c r="S2041" s="251">
        <v>0</v>
      </c>
      <c r="T2041" s="252">
        <f>S2041*H2041</f>
        <v>0</v>
      </c>
      <c r="U2041" s="39"/>
      <c r="V2041" s="39"/>
      <c r="W2041" s="39"/>
      <c r="X2041" s="39"/>
      <c r="Y2041" s="39"/>
      <c r="Z2041" s="39"/>
      <c r="AA2041" s="39"/>
      <c r="AB2041" s="39"/>
      <c r="AC2041" s="39"/>
      <c r="AD2041" s="39"/>
      <c r="AE2041" s="39"/>
      <c r="AR2041" s="253" t="s">
        <v>344</v>
      </c>
      <c r="AT2041" s="253" t="s">
        <v>253</v>
      </c>
      <c r="AU2041" s="253" t="s">
        <v>86</v>
      </c>
      <c r="AY2041" s="18" t="s">
        <v>251</v>
      </c>
      <c r="BE2041" s="254">
        <f>IF(N2041="základní",J2041,0)</f>
        <v>0</v>
      </c>
      <c r="BF2041" s="254">
        <f>IF(N2041="snížená",J2041,0)</f>
        <v>0</v>
      </c>
      <c r="BG2041" s="254">
        <f>IF(N2041="zákl. přenesená",J2041,0)</f>
        <v>0</v>
      </c>
      <c r="BH2041" s="254">
        <f>IF(N2041="sníž. přenesená",J2041,0)</f>
        <v>0</v>
      </c>
      <c r="BI2041" s="254">
        <f>IF(N2041="nulová",J2041,0)</f>
        <v>0</v>
      </c>
      <c r="BJ2041" s="18" t="s">
        <v>84</v>
      </c>
      <c r="BK2041" s="254">
        <f>ROUND(I2041*H2041,2)</f>
        <v>0</v>
      </c>
      <c r="BL2041" s="18" t="s">
        <v>344</v>
      </c>
      <c r="BM2041" s="253" t="s">
        <v>2414</v>
      </c>
    </row>
    <row r="2042" s="13" customFormat="1">
      <c r="A2042" s="13"/>
      <c r="B2042" s="255"/>
      <c r="C2042" s="256"/>
      <c r="D2042" s="257" t="s">
        <v>260</v>
      </c>
      <c r="E2042" s="258" t="s">
        <v>1</v>
      </c>
      <c r="F2042" s="259" t="s">
        <v>2415</v>
      </c>
      <c r="G2042" s="256"/>
      <c r="H2042" s="258" t="s">
        <v>1</v>
      </c>
      <c r="I2042" s="260"/>
      <c r="J2042" s="256"/>
      <c r="K2042" s="256"/>
      <c r="L2042" s="261"/>
      <c r="M2042" s="262"/>
      <c r="N2042" s="263"/>
      <c r="O2042" s="263"/>
      <c r="P2042" s="263"/>
      <c r="Q2042" s="263"/>
      <c r="R2042" s="263"/>
      <c r="S2042" s="263"/>
      <c r="T2042" s="264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T2042" s="265" t="s">
        <v>260</v>
      </c>
      <c r="AU2042" s="265" t="s">
        <v>86</v>
      </c>
      <c r="AV2042" s="13" t="s">
        <v>84</v>
      </c>
      <c r="AW2042" s="13" t="s">
        <v>31</v>
      </c>
      <c r="AX2042" s="13" t="s">
        <v>76</v>
      </c>
      <c r="AY2042" s="265" t="s">
        <v>251</v>
      </c>
    </row>
    <row r="2043" s="13" customFormat="1">
      <c r="A2043" s="13"/>
      <c r="B2043" s="255"/>
      <c r="C2043" s="256"/>
      <c r="D2043" s="257" t="s">
        <v>260</v>
      </c>
      <c r="E2043" s="258" t="s">
        <v>1</v>
      </c>
      <c r="F2043" s="259" t="s">
        <v>2416</v>
      </c>
      <c r="G2043" s="256"/>
      <c r="H2043" s="258" t="s">
        <v>1</v>
      </c>
      <c r="I2043" s="260"/>
      <c r="J2043" s="256"/>
      <c r="K2043" s="256"/>
      <c r="L2043" s="261"/>
      <c r="M2043" s="262"/>
      <c r="N2043" s="263"/>
      <c r="O2043" s="263"/>
      <c r="P2043" s="263"/>
      <c r="Q2043" s="263"/>
      <c r="R2043" s="263"/>
      <c r="S2043" s="263"/>
      <c r="T2043" s="264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T2043" s="265" t="s">
        <v>260</v>
      </c>
      <c r="AU2043" s="265" t="s">
        <v>86</v>
      </c>
      <c r="AV2043" s="13" t="s">
        <v>84</v>
      </c>
      <c r="AW2043" s="13" t="s">
        <v>31</v>
      </c>
      <c r="AX2043" s="13" t="s">
        <v>76</v>
      </c>
      <c r="AY2043" s="265" t="s">
        <v>251</v>
      </c>
    </row>
    <row r="2044" s="14" customFormat="1">
      <c r="A2044" s="14"/>
      <c r="B2044" s="266"/>
      <c r="C2044" s="267"/>
      <c r="D2044" s="257" t="s">
        <v>260</v>
      </c>
      <c r="E2044" s="268" t="s">
        <v>1</v>
      </c>
      <c r="F2044" s="269" t="s">
        <v>161</v>
      </c>
      <c r="G2044" s="267"/>
      <c r="H2044" s="270">
        <v>1872</v>
      </c>
      <c r="I2044" s="271"/>
      <c r="J2044" s="267"/>
      <c r="K2044" s="267"/>
      <c r="L2044" s="272"/>
      <c r="M2044" s="273"/>
      <c r="N2044" s="274"/>
      <c r="O2044" s="274"/>
      <c r="P2044" s="274"/>
      <c r="Q2044" s="274"/>
      <c r="R2044" s="274"/>
      <c r="S2044" s="274"/>
      <c r="T2044" s="275"/>
      <c r="U2044" s="14"/>
      <c r="V2044" s="14"/>
      <c r="W2044" s="14"/>
      <c r="X2044" s="14"/>
      <c r="Y2044" s="14"/>
      <c r="Z2044" s="14"/>
      <c r="AA2044" s="14"/>
      <c r="AB2044" s="14"/>
      <c r="AC2044" s="14"/>
      <c r="AD2044" s="14"/>
      <c r="AE2044" s="14"/>
      <c r="AT2044" s="276" t="s">
        <v>260</v>
      </c>
      <c r="AU2044" s="276" t="s">
        <v>86</v>
      </c>
      <c r="AV2044" s="14" t="s">
        <v>86</v>
      </c>
      <c r="AW2044" s="14" t="s">
        <v>31</v>
      </c>
      <c r="AX2044" s="14" t="s">
        <v>76</v>
      </c>
      <c r="AY2044" s="276" t="s">
        <v>251</v>
      </c>
    </row>
    <row r="2045" s="16" customFormat="1">
      <c r="A2045" s="16"/>
      <c r="B2045" s="297"/>
      <c r="C2045" s="298"/>
      <c r="D2045" s="257" t="s">
        <v>260</v>
      </c>
      <c r="E2045" s="299" t="s">
        <v>1</v>
      </c>
      <c r="F2045" s="300" t="s">
        <v>566</v>
      </c>
      <c r="G2045" s="298"/>
      <c r="H2045" s="301">
        <v>1872</v>
      </c>
      <c r="I2045" s="302"/>
      <c r="J2045" s="298"/>
      <c r="K2045" s="298"/>
      <c r="L2045" s="303"/>
      <c r="M2045" s="304"/>
      <c r="N2045" s="305"/>
      <c r="O2045" s="305"/>
      <c r="P2045" s="305"/>
      <c r="Q2045" s="305"/>
      <c r="R2045" s="305"/>
      <c r="S2045" s="305"/>
      <c r="T2045" s="306"/>
      <c r="U2045" s="16"/>
      <c r="V2045" s="16"/>
      <c r="W2045" s="16"/>
      <c r="X2045" s="16"/>
      <c r="Y2045" s="16"/>
      <c r="Z2045" s="16"/>
      <c r="AA2045" s="16"/>
      <c r="AB2045" s="16"/>
      <c r="AC2045" s="16"/>
      <c r="AD2045" s="16"/>
      <c r="AE2045" s="16"/>
      <c r="AT2045" s="307" t="s">
        <v>260</v>
      </c>
      <c r="AU2045" s="307" t="s">
        <v>86</v>
      </c>
      <c r="AV2045" s="16" t="s">
        <v>271</v>
      </c>
      <c r="AW2045" s="16" t="s">
        <v>31</v>
      </c>
      <c r="AX2045" s="16" t="s">
        <v>76</v>
      </c>
      <c r="AY2045" s="307" t="s">
        <v>251</v>
      </c>
    </row>
    <row r="2046" s="13" customFormat="1">
      <c r="A2046" s="13"/>
      <c r="B2046" s="255"/>
      <c r="C2046" s="256"/>
      <c r="D2046" s="257" t="s">
        <v>260</v>
      </c>
      <c r="E2046" s="258" t="s">
        <v>1</v>
      </c>
      <c r="F2046" s="259" t="s">
        <v>2417</v>
      </c>
      <c r="G2046" s="256"/>
      <c r="H2046" s="258" t="s">
        <v>1</v>
      </c>
      <c r="I2046" s="260"/>
      <c r="J2046" s="256"/>
      <c r="K2046" s="256"/>
      <c r="L2046" s="261"/>
      <c r="M2046" s="262"/>
      <c r="N2046" s="263"/>
      <c r="O2046" s="263"/>
      <c r="P2046" s="263"/>
      <c r="Q2046" s="263"/>
      <c r="R2046" s="263"/>
      <c r="S2046" s="263"/>
      <c r="T2046" s="264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65" t="s">
        <v>260</v>
      </c>
      <c r="AU2046" s="265" t="s">
        <v>86</v>
      </c>
      <c r="AV2046" s="13" t="s">
        <v>84</v>
      </c>
      <c r="AW2046" s="13" t="s">
        <v>31</v>
      </c>
      <c r="AX2046" s="13" t="s">
        <v>76</v>
      </c>
      <c r="AY2046" s="265" t="s">
        <v>251</v>
      </c>
    </row>
    <row r="2047" s="14" customFormat="1">
      <c r="A2047" s="14"/>
      <c r="B2047" s="266"/>
      <c r="C2047" s="267"/>
      <c r="D2047" s="257" t="s">
        <v>260</v>
      </c>
      <c r="E2047" s="268" t="s">
        <v>1</v>
      </c>
      <c r="F2047" s="269" t="s">
        <v>2418</v>
      </c>
      <c r="G2047" s="267"/>
      <c r="H2047" s="270">
        <v>3871</v>
      </c>
      <c r="I2047" s="271"/>
      <c r="J2047" s="267"/>
      <c r="K2047" s="267"/>
      <c r="L2047" s="272"/>
      <c r="M2047" s="273"/>
      <c r="N2047" s="274"/>
      <c r="O2047" s="274"/>
      <c r="P2047" s="274"/>
      <c r="Q2047" s="274"/>
      <c r="R2047" s="274"/>
      <c r="S2047" s="274"/>
      <c r="T2047" s="275"/>
      <c r="U2047" s="14"/>
      <c r="V2047" s="14"/>
      <c r="W2047" s="14"/>
      <c r="X2047" s="14"/>
      <c r="Y2047" s="14"/>
      <c r="Z2047" s="14"/>
      <c r="AA2047" s="14"/>
      <c r="AB2047" s="14"/>
      <c r="AC2047" s="14"/>
      <c r="AD2047" s="14"/>
      <c r="AE2047" s="14"/>
      <c r="AT2047" s="276" t="s">
        <v>260</v>
      </c>
      <c r="AU2047" s="276" t="s">
        <v>86</v>
      </c>
      <c r="AV2047" s="14" t="s">
        <v>86</v>
      </c>
      <c r="AW2047" s="14" t="s">
        <v>31</v>
      </c>
      <c r="AX2047" s="14" t="s">
        <v>76</v>
      </c>
      <c r="AY2047" s="276" t="s">
        <v>251</v>
      </c>
    </row>
    <row r="2048" s="14" customFormat="1">
      <c r="A2048" s="14"/>
      <c r="B2048" s="266"/>
      <c r="C2048" s="267"/>
      <c r="D2048" s="257" t="s">
        <v>260</v>
      </c>
      <c r="E2048" s="268" t="s">
        <v>1</v>
      </c>
      <c r="F2048" s="269" t="s">
        <v>2419</v>
      </c>
      <c r="G2048" s="267"/>
      <c r="H2048" s="270">
        <v>-2335.6700000000001</v>
      </c>
      <c r="I2048" s="271"/>
      <c r="J2048" s="267"/>
      <c r="K2048" s="267"/>
      <c r="L2048" s="272"/>
      <c r="M2048" s="273"/>
      <c r="N2048" s="274"/>
      <c r="O2048" s="274"/>
      <c r="P2048" s="274"/>
      <c r="Q2048" s="274"/>
      <c r="R2048" s="274"/>
      <c r="S2048" s="274"/>
      <c r="T2048" s="275"/>
      <c r="U2048" s="14"/>
      <c r="V2048" s="14"/>
      <c r="W2048" s="14"/>
      <c r="X2048" s="14"/>
      <c r="Y2048" s="14"/>
      <c r="Z2048" s="14"/>
      <c r="AA2048" s="14"/>
      <c r="AB2048" s="14"/>
      <c r="AC2048" s="14"/>
      <c r="AD2048" s="14"/>
      <c r="AE2048" s="14"/>
      <c r="AT2048" s="276" t="s">
        <v>260</v>
      </c>
      <c r="AU2048" s="276" t="s">
        <v>86</v>
      </c>
      <c r="AV2048" s="14" t="s">
        <v>86</v>
      </c>
      <c r="AW2048" s="14" t="s">
        <v>31</v>
      </c>
      <c r="AX2048" s="14" t="s">
        <v>76</v>
      </c>
      <c r="AY2048" s="276" t="s">
        <v>251</v>
      </c>
    </row>
    <row r="2049" s="16" customFormat="1">
      <c r="A2049" s="16"/>
      <c r="B2049" s="297"/>
      <c r="C2049" s="298"/>
      <c r="D2049" s="257" t="s">
        <v>260</v>
      </c>
      <c r="E2049" s="299" t="s">
        <v>1</v>
      </c>
      <c r="F2049" s="300" t="s">
        <v>566</v>
      </c>
      <c r="G2049" s="298"/>
      <c r="H2049" s="301">
        <v>1535.3299999999999</v>
      </c>
      <c r="I2049" s="302"/>
      <c r="J2049" s="298"/>
      <c r="K2049" s="298"/>
      <c r="L2049" s="303"/>
      <c r="M2049" s="304"/>
      <c r="N2049" s="305"/>
      <c r="O2049" s="305"/>
      <c r="P2049" s="305"/>
      <c r="Q2049" s="305"/>
      <c r="R2049" s="305"/>
      <c r="S2049" s="305"/>
      <c r="T2049" s="306"/>
      <c r="U2049" s="16"/>
      <c r="V2049" s="16"/>
      <c r="W2049" s="16"/>
      <c r="X2049" s="16"/>
      <c r="Y2049" s="16"/>
      <c r="Z2049" s="16"/>
      <c r="AA2049" s="16"/>
      <c r="AB2049" s="16"/>
      <c r="AC2049" s="16"/>
      <c r="AD2049" s="16"/>
      <c r="AE2049" s="16"/>
      <c r="AT2049" s="307" t="s">
        <v>260</v>
      </c>
      <c r="AU2049" s="307" t="s">
        <v>86</v>
      </c>
      <c r="AV2049" s="16" t="s">
        <v>271</v>
      </c>
      <c r="AW2049" s="16" t="s">
        <v>31</v>
      </c>
      <c r="AX2049" s="16" t="s">
        <v>76</v>
      </c>
      <c r="AY2049" s="307" t="s">
        <v>251</v>
      </c>
    </row>
    <row r="2050" s="15" customFormat="1">
      <c r="A2050" s="15"/>
      <c r="B2050" s="277"/>
      <c r="C2050" s="278"/>
      <c r="D2050" s="257" t="s">
        <v>260</v>
      </c>
      <c r="E2050" s="279" t="s">
        <v>1</v>
      </c>
      <c r="F2050" s="280" t="s">
        <v>264</v>
      </c>
      <c r="G2050" s="278"/>
      <c r="H2050" s="281">
        <v>3407.3299999999999</v>
      </c>
      <c r="I2050" s="282"/>
      <c r="J2050" s="278"/>
      <c r="K2050" s="278"/>
      <c r="L2050" s="283"/>
      <c r="M2050" s="284"/>
      <c r="N2050" s="285"/>
      <c r="O2050" s="285"/>
      <c r="P2050" s="285"/>
      <c r="Q2050" s="285"/>
      <c r="R2050" s="285"/>
      <c r="S2050" s="285"/>
      <c r="T2050" s="286"/>
      <c r="U2050" s="15"/>
      <c r="V2050" s="15"/>
      <c r="W2050" s="15"/>
      <c r="X2050" s="15"/>
      <c r="Y2050" s="15"/>
      <c r="Z2050" s="15"/>
      <c r="AA2050" s="15"/>
      <c r="AB2050" s="15"/>
      <c r="AC2050" s="15"/>
      <c r="AD2050" s="15"/>
      <c r="AE2050" s="15"/>
      <c r="AT2050" s="287" t="s">
        <v>260</v>
      </c>
      <c r="AU2050" s="287" t="s">
        <v>86</v>
      </c>
      <c r="AV2050" s="15" t="s">
        <v>258</v>
      </c>
      <c r="AW2050" s="15" t="s">
        <v>31</v>
      </c>
      <c r="AX2050" s="15" t="s">
        <v>84</v>
      </c>
      <c r="AY2050" s="287" t="s">
        <v>251</v>
      </c>
    </row>
    <row r="2051" s="12" customFormat="1" ht="25.92" customHeight="1">
      <c r="A2051" s="12"/>
      <c r="B2051" s="227"/>
      <c r="C2051" s="228"/>
      <c r="D2051" s="229" t="s">
        <v>75</v>
      </c>
      <c r="E2051" s="230" t="s">
        <v>2420</v>
      </c>
      <c r="F2051" s="230" t="s">
        <v>2421</v>
      </c>
      <c r="G2051" s="228"/>
      <c r="H2051" s="228"/>
      <c r="I2051" s="231"/>
      <c r="J2051" s="232">
        <f>BK2051</f>
        <v>0</v>
      </c>
      <c r="K2051" s="228"/>
      <c r="L2051" s="233"/>
      <c r="M2051" s="234"/>
      <c r="N2051" s="235"/>
      <c r="O2051" s="235"/>
      <c r="P2051" s="236">
        <f>P2052</f>
        <v>0</v>
      </c>
      <c r="Q2051" s="235"/>
      <c r="R2051" s="236">
        <f>R2052</f>
        <v>0</v>
      </c>
      <c r="S2051" s="235"/>
      <c r="T2051" s="237">
        <f>T2052</f>
        <v>0</v>
      </c>
      <c r="U2051" s="12"/>
      <c r="V2051" s="12"/>
      <c r="W2051" s="12"/>
      <c r="X2051" s="12"/>
      <c r="Y2051" s="12"/>
      <c r="Z2051" s="12"/>
      <c r="AA2051" s="12"/>
      <c r="AB2051" s="12"/>
      <c r="AC2051" s="12"/>
      <c r="AD2051" s="12"/>
      <c r="AE2051" s="12"/>
      <c r="AR2051" s="238" t="s">
        <v>258</v>
      </c>
      <c r="AT2051" s="239" t="s">
        <v>75</v>
      </c>
      <c r="AU2051" s="239" t="s">
        <v>76</v>
      </c>
      <c r="AY2051" s="238" t="s">
        <v>251</v>
      </c>
      <c r="BK2051" s="240">
        <f>BK2052</f>
        <v>0</v>
      </c>
    </row>
    <row r="2052" s="2" customFormat="1" ht="14.4" customHeight="1">
      <c r="A2052" s="39"/>
      <c r="B2052" s="40"/>
      <c r="C2052" s="243" t="s">
        <v>2422</v>
      </c>
      <c r="D2052" s="243" t="s">
        <v>253</v>
      </c>
      <c r="E2052" s="244" t="s">
        <v>2423</v>
      </c>
      <c r="F2052" s="245" t="s">
        <v>2424</v>
      </c>
      <c r="G2052" s="246" t="s">
        <v>2425</v>
      </c>
      <c r="H2052" s="247">
        <v>1</v>
      </c>
      <c r="I2052" s="248"/>
      <c r="J2052" s="247">
        <f>ROUND(I2052*H2052,2)</f>
        <v>0</v>
      </c>
      <c r="K2052" s="245" t="s">
        <v>1</v>
      </c>
      <c r="L2052" s="45"/>
      <c r="M2052" s="311" t="s">
        <v>1</v>
      </c>
      <c r="N2052" s="312" t="s">
        <v>41</v>
      </c>
      <c r="O2052" s="313"/>
      <c r="P2052" s="314">
        <f>O2052*H2052</f>
        <v>0</v>
      </c>
      <c r="Q2052" s="314">
        <v>0</v>
      </c>
      <c r="R2052" s="314">
        <f>Q2052*H2052</f>
        <v>0</v>
      </c>
      <c r="S2052" s="314">
        <v>0</v>
      </c>
      <c r="T2052" s="315">
        <f>S2052*H2052</f>
        <v>0</v>
      </c>
      <c r="U2052" s="39"/>
      <c r="V2052" s="39"/>
      <c r="W2052" s="39"/>
      <c r="X2052" s="39"/>
      <c r="Y2052" s="39"/>
      <c r="Z2052" s="39"/>
      <c r="AA2052" s="39"/>
      <c r="AB2052" s="39"/>
      <c r="AC2052" s="39"/>
      <c r="AD2052" s="39"/>
      <c r="AE2052" s="39"/>
      <c r="AR2052" s="253" t="s">
        <v>2426</v>
      </c>
      <c r="AT2052" s="253" t="s">
        <v>253</v>
      </c>
      <c r="AU2052" s="253" t="s">
        <v>84</v>
      </c>
      <c r="AY2052" s="18" t="s">
        <v>251</v>
      </c>
      <c r="BE2052" s="254">
        <f>IF(N2052="základní",J2052,0)</f>
        <v>0</v>
      </c>
      <c r="BF2052" s="254">
        <f>IF(N2052="snížená",J2052,0)</f>
        <v>0</v>
      </c>
      <c r="BG2052" s="254">
        <f>IF(N2052="zákl. přenesená",J2052,0)</f>
        <v>0</v>
      </c>
      <c r="BH2052" s="254">
        <f>IF(N2052="sníž. přenesená",J2052,0)</f>
        <v>0</v>
      </c>
      <c r="BI2052" s="254">
        <f>IF(N2052="nulová",J2052,0)</f>
        <v>0</v>
      </c>
      <c r="BJ2052" s="18" t="s">
        <v>84</v>
      </c>
      <c r="BK2052" s="254">
        <f>ROUND(I2052*H2052,2)</f>
        <v>0</v>
      </c>
      <c r="BL2052" s="18" t="s">
        <v>2426</v>
      </c>
      <c r="BM2052" s="253" t="s">
        <v>2427</v>
      </c>
    </row>
    <row r="2053" s="2" customFormat="1" ht="6.96" customHeight="1">
      <c r="A2053" s="39"/>
      <c r="B2053" s="67"/>
      <c r="C2053" s="68"/>
      <c r="D2053" s="68"/>
      <c r="E2053" s="68"/>
      <c r="F2053" s="68"/>
      <c r="G2053" s="68"/>
      <c r="H2053" s="68"/>
      <c r="I2053" s="68"/>
      <c r="J2053" s="68"/>
      <c r="K2053" s="68"/>
      <c r="L2053" s="45"/>
      <c r="M2053" s="39"/>
      <c r="O2053" s="39"/>
      <c r="P2053" s="39"/>
      <c r="Q2053" s="39"/>
      <c r="R2053" s="39"/>
      <c r="S2053" s="39"/>
      <c r="T2053" s="39"/>
      <c r="U2053" s="39"/>
      <c r="V2053" s="39"/>
      <c r="W2053" s="39"/>
      <c r="X2053" s="39"/>
      <c r="Y2053" s="39"/>
      <c r="Z2053" s="39"/>
      <c r="AA2053" s="39"/>
      <c r="AB2053" s="39"/>
      <c r="AC2053" s="39"/>
      <c r="AD2053" s="39"/>
      <c r="AE2053" s="39"/>
    </row>
  </sheetData>
  <sheetProtection sheet="1" autoFilter="0" formatColumns="0" formatRows="0" objects="1" scenarios="1" spinCount="100000" saltValue="eN+otIlqLp9I5Ni5i7JAQeSjb30jKdOY8DLR6bXRMubhCF0Io0UGTXdYEzgk9jA9Mq9/IigpgnIiBtBLsa7vYw==" hashValue="21Ic0Dqi+F/ldInmN0dny5psStt60jhRHpBNkEeQawf69iEBWDWYZp0CgqhjoJ5e2av+2KQTrHj3JsESFmv/jw==" algorithmName="SHA-512" password="CC35"/>
  <autoFilter ref="C155:K2052"/>
  <mergeCells count="14">
    <mergeCell ref="E7:H7"/>
    <mergeCell ref="E9:H9"/>
    <mergeCell ref="E18:H18"/>
    <mergeCell ref="E27:H27"/>
    <mergeCell ref="E85:H85"/>
    <mergeCell ref="E87:H87"/>
    <mergeCell ref="D130:F130"/>
    <mergeCell ref="D131:F131"/>
    <mergeCell ref="D132:F132"/>
    <mergeCell ref="D133:F133"/>
    <mergeCell ref="D134:F134"/>
    <mergeCell ref="E146:H146"/>
    <mergeCell ref="E148:H14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154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15</v>
      </c>
      <c r="L6" s="21"/>
    </row>
    <row r="7" s="1" customFormat="1" ht="14.4" customHeight="1">
      <c r="B7" s="21"/>
      <c r="E7" s="153" t="str">
        <f>'Rekapitulace stavby'!K6</f>
        <v>Modernizace střediska praktického vyučování ISŠTE Sokolov, SO-703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167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5"/>
      <c r="C9" s="39"/>
      <c r="D9" s="39"/>
      <c r="E9" s="154" t="s">
        <v>2428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17</v>
      </c>
      <c r="E11" s="39"/>
      <c r="F11" s="142" t="s">
        <v>1</v>
      </c>
      <c r="G11" s="39"/>
      <c r="H11" s="39"/>
      <c r="I11" s="152" t="s">
        <v>18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19</v>
      </c>
      <c r="E12" s="39"/>
      <c r="F12" s="142" t="s">
        <v>20</v>
      </c>
      <c r="G12" s="39"/>
      <c r="H12" s="39"/>
      <c r="I12" s="152" t="s">
        <v>21</v>
      </c>
      <c r="J12" s="155" t="str">
        <f>'Rekapitulace stavby'!AN8</f>
        <v>2. 4. 2025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23</v>
      </c>
      <c r="E14" s="39"/>
      <c r="F14" s="39"/>
      <c r="G14" s="39"/>
      <c r="H14" s="39"/>
      <c r="I14" s="152" t="s">
        <v>24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25</v>
      </c>
      <c r="F15" s="39"/>
      <c r="G15" s="39"/>
      <c r="H15" s="39"/>
      <c r="I15" s="152" t="s">
        <v>26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27</v>
      </c>
      <c r="E17" s="39"/>
      <c r="F17" s="39"/>
      <c r="G17" s="39"/>
      <c r="H17" s="39"/>
      <c r="I17" s="152" t="s">
        <v>24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29</v>
      </c>
      <c r="E20" s="39"/>
      <c r="F20" s="39"/>
      <c r="G20" s="39"/>
      <c r="H20" s="39"/>
      <c r="I20" s="152" t="s">
        <v>24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30</v>
      </c>
      <c r="F21" s="39"/>
      <c r="G21" s="39"/>
      <c r="H21" s="39"/>
      <c r="I21" s="152" t="s">
        <v>26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32</v>
      </c>
      <c r="E23" s="39"/>
      <c r="F23" s="39"/>
      <c r="G23" s="39"/>
      <c r="H23" s="39"/>
      <c r="I23" s="152" t="s">
        <v>24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2" t="s">
        <v>26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8" customHeight="1">
      <c r="A27" s="156"/>
      <c r="B27" s="157"/>
      <c r="C27" s="156"/>
      <c r="D27" s="156"/>
      <c r="E27" s="158" t="s">
        <v>35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2" t="s">
        <v>190</v>
      </c>
      <c r="E30" s="39"/>
      <c r="F30" s="39"/>
      <c r="G30" s="39"/>
      <c r="H30" s="39"/>
      <c r="I30" s="39"/>
      <c r="J30" s="16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62" t="s">
        <v>191</v>
      </c>
      <c r="E31" s="39"/>
      <c r="F31" s="39"/>
      <c r="G31" s="39"/>
      <c r="H31" s="39"/>
      <c r="I31" s="39"/>
      <c r="J31" s="161">
        <f>J107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3" t="s">
        <v>36</v>
      </c>
      <c r="E32" s="39"/>
      <c r="F32" s="39"/>
      <c r="G32" s="39"/>
      <c r="H32" s="39"/>
      <c r="I32" s="39"/>
      <c r="J32" s="16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5" t="s">
        <v>38</v>
      </c>
      <c r="G34" s="39"/>
      <c r="H34" s="39"/>
      <c r="I34" s="165" t="s">
        <v>37</v>
      </c>
      <c r="J34" s="16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6" t="s">
        <v>40</v>
      </c>
      <c r="E35" s="152" t="s">
        <v>41</v>
      </c>
      <c r="F35" s="167">
        <f>ROUND((SUM(BE107:BE114) + SUM(BE134:BE237)),  2)</f>
        <v>0</v>
      </c>
      <c r="G35" s="39"/>
      <c r="H35" s="39"/>
      <c r="I35" s="168">
        <v>0.20999999999999999</v>
      </c>
      <c r="J35" s="167">
        <f>ROUND(((SUM(BE107:BE114) + SUM(BE134:BE237))*I35),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7">
        <f>ROUND((SUM(BF107:BF114) + SUM(BF134:BF237)),  2)</f>
        <v>0</v>
      </c>
      <c r="G36" s="39"/>
      <c r="H36" s="39"/>
      <c r="I36" s="168">
        <v>0.12</v>
      </c>
      <c r="J36" s="167">
        <f>ROUND(((SUM(BF107:BF114) + SUM(BF134:BF237))*I36),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7">
        <f>ROUND((SUM(BG107:BG114) + SUM(BG134:BG237)),  2)</f>
        <v>0</v>
      </c>
      <c r="G37" s="39"/>
      <c r="H37" s="39"/>
      <c r="I37" s="168">
        <v>0.20999999999999999</v>
      </c>
      <c r="J37" s="16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7">
        <f>ROUND((SUM(BH107:BH114) + SUM(BH134:BH237)),  2)</f>
        <v>0</v>
      </c>
      <c r="G38" s="39"/>
      <c r="H38" s="39"/>
      <c r="I38" s="168">
        <v>0.12</v>
      </c>
      <c r="J38" s="16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7">
        <f>ROUND((SUM(BI107:BI114) + SUM(BI134:BI237)),  2)</f>
        <v>0</v>
      </c>
      <c r="G39" s="39"/>
      <c r="H39" s="39"/>
      <c r="I39" s="168">
        <v>0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9"/>
      <c r="D41" s="170" t="s">
        <v>46</v>
      </c>
      <c r="E41" s="171"/>
      <c r="F41" s="171"/>
      <c r="G41" s="172" t="s">
        <v>47</v>
      </c>
      <c r="H41" s="173" t="s">
        <v>48</v>
      </c>
      <c r="I41" s="171"/>
      <c r="J41" s="174">
        <f>SUM(J32:J39)</f>
        <v>0</v>
      </c>
      <c r="K41" s="17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4.4" customHeight="1">
      <c r="A85" s="39"/>
      <c r="B85" s="40"/>
      <c r="C85" s="41"/>
      <c r="D85" s="41"/>
      <c r="E85" s="187" t="str">
        <f>E7</f>
        <v>Modernizace střediska praktického vyučování ISŠTE Sokolov, SO-703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6" customHeight="1">
      <c r="A87" s="39"/>
      <c r="B87" s="40"/>
      <c r="C87" s="41"/>
      <c r="D87" s="41"/>
      <c r="E87" s="77" t="str">
        <f>E9</f>
        <v>D.1.4.a - Zdravotně technické instalace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>Sokolov</v>
      </c>
      <c r="G89" s="41"/>
      <c r="H89" s="41"/>
      <c r="I89" s="33" t="s">
        <v>21</v>
      </c>
      <c r="J89" s="80" t="str">
        <f>IF(J12="","",J12)</f>
        <v>2. 4. 2025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6" customHeight="1">
      <c r="A91" s="39"/>
      <c r="B91" s="40"/>
      <c r="C91" s="33" t="s">
        <v>23</v>
      </c>
      <c r="D91" s="41"/>
      <c r="E91" s="41"/>
      <c r="F91" s="28" t="str">
        <f>E15</f>
        <v>ISŠTE Sokolov, p.s.</v>
      </c>
      <c r="G91" s="41"/>
      <c r="H91" s="41"/>
      <c r="I91" s="33" t="s">
        <v>29</v>
      </c>
      <c r="J91" s="37" t="str">
        <f>E21</f>
        <v xml:space="preserve">DPT projekty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6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8" t="s">
        <v>193</v>
      </c>
      <c r="D94" s="189"/>
      <c r="E94" s="189"/>
      <c r="F94" s="189"/>
      <c r="G94" s="189"/>
      <c r="H94" s="189"/>
      <c r="I94" s="189"/>
      <c r="J94" s="190" t="s">
        <v>194</v>
      </c>
      <c r="K94" s="18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1" t="s">
        <v>195</v>
      </c>
      <c r="D96" s="41"/>
      <c r="E96" s="41"/>
      <c r="F96" s="41"/>
      <c r="G96" s="41"/>
      <c r="H96" s="41"/>
      <c r="I96" s="41"/>
      <c r="J96" s="111">
        <f>J134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196</v>
      </c>
    </row>
    <row r="97" s="9" customFormat="1" ht="24.96" customHeight="1">
      <c r="A97" s="9"/>
      <c r="B97" s="192"/>
      <c r="C97" s="193"/>
      <c r="D97" s="194" t="s">
        <v>197</v>
      </c>
      <c r="E97" s="195"/>
      <c r="F97" s="195"/>
      <c r="G97" s="195"/>
      <c r="H97" s="195"/>
      <c r="I97" s="195"/>
      <c r="J97" s="196">
        <f>J135</f>
        <v>0</v>
      </c>
      <c r="K97" s="193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8"/>
      <c r="C98" s="134"/>
      <c r="D98" s="199" t="s">
        <v>210</v>
      </c>
      <c r="E98" s="200"/>
      <c r="F98" s="200"/>
      <c r="G98" s="200"/>
      <c r="H98" s="200"/>
      <c r="I98" s="200"/>
      <c r="J98" s="201">
        <f>J136</f>
        <v>0</v>
      </c>
      <c r="K98" s="134"/>
      <c r="L98" s="20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92"/>
      <c r="C99" s="193"/>
      <c r="D99" s="194" t="s">
        <v>212</v>
      </c>
      <c r="E99" s="195"/>
      <c r="F99" s="195"/>
      <c r="G99" s="195"/>
      <c r="H99" s="195"/>
      <c r="I99" s="195"/>
      <c r="J99" s="196">
        <f>J143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8"/>
      <c r="C100" s="134"/>
      <c r="D100" s="199" t="s">
        <v>2429</v>
      </c>
      <c r="E100" s="200"/>
      <c r="F100" s="200"/>
      <c r="G100" s="200"/>
      <c r="H100" s="200"/>
      <c r="I100" s="200"/>
      <c r="J100" s="201">
        <f>J144</f>
        <v>0</v>
      </c>
      <c r="K100" s="134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4"/>
      <c r="D101" s="199" t="s">
        <v>2430</v>
      </c>
      <c r="E101" s="200"/>
      <c r="F101" s="200"/>
      <c r="G101" s="200"/>
      <c r="H101" s="200"/>
      <c r="I101" s="200"/>
      <c r="J101" s="201">
        <f>J158</f>
        <v>0</v>
      </c>
      <c r="K101" s="134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34"/>
      <c r="D102" s="199" t="s">
        <v>2431</v>
      </c>
      <c r="E102" s="200"/>
      <c r="F102" s="200"/>
      <c r="G102" s="200"/>
      <c r="H102" s="200"/>
      <c r="I102" s="200"/>
      <c r="J102" s="201">
        <f>J173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2432</v>
      </c>
      <c r="E103" s="200"/>
      <c r="F103" s="200"/>
      <c r="G103" s="200"/>
      <c r="H103" s="200"/>
      <c r="I103" s="200"/>
      <c r="J103" s="201">
        <f>J213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4"/>
      <c r="D104" s="199" t="s">
        <v>2433</v>
      </c>
      <c r="E104" s="200"/>
      <c r="F104" s="200"/>
      <c r="G104" s="200"/>
      <c r="H104" s="200"/>
      <c r="I104" s="200"/>
      <c r="J104" s="201">
        <f>J236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9.28" customHeight="1">
      <c r="A107" s="39"/>
      <c r="B107" s="40"/>
      <c r="C107" s="191" t="s">
        <v>227</v>
      </c>
      <c r="D107" s="41"/>
      <c r="E107" s="41"/>
      <c r="F107" s="41"/>
      <c r="G107" s="41"/>
      <c r="H107" s="41"/>
      <c r="I107" s="41"/>
      <c r="J107" s="203">
        <f>ROUND(J108 + J109 + J110 + J111 + J112 + J113,2)</f>
        <v>0</v>
      </c>
      <c r="K107" s="41"/>
      <c r="L107" s="64"/>
      <c r="N107" s="204" t="s">
        <v>40</v>
      </c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8" customHeight="1">
      <c r="A108" s="39"/>
      <c r="B108" s="40"/>
      <c r="C108" s="41"/>
      <c r="D108" s="205" t="s">
        <v>228</v>
      </c>
      <c r="E108" s="206"/>
      <c r="F108" s="206"/>
      <c r="G108" s="41"/>
      <c r="H108" s="41"/>
      <c r="I108" s="41"/>
      <c r="J108" s="207">
        <v>0</v>
      </c>
      <c r="K108" s="41"/>
      <c r="L108" s="208"/>
      <c r="M108" s="209"/>
      <c r="N108" s="210" t="s">
        <v>41</v>
      </c>
      <c r="O108" s="209"/>
      <c r="P108" s="209"/>
      <c r="Q108" s="209"/>
      <c r="R108" s="209"/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/>
      <c r="AC108" s="211"/>
      <c r="AD108" s="211"/>
      <c r="AE108" s="211"/>
      <c r="AF108" s="209"/>
      <c r="AG108" s="209"/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12" t="s">
        <v>144</v>
      </c>
      <c r="AZ108" s="209"/>
      <c r="BA108" s="209"/>
      <c r="BB108" s="209"/>
      <c r="BC108" s="209"/>
      <c r="BD108" s="209"/>
      <c r="BE108" s="213">
        <f>IF(N108="základní",J108,0)</f>
        <v>0</v>
      </c>
      <c r="BF108" s="213">
        <f>IF(N108="snížená",J108,0)</f>
        <v>0</v>
      </c>
      <c r="BG108" s="213">
        <f>IF(N108="zákl. přenesená",J108,0)</f>
        <v>0</v>
      </c>
      <c r="BH108" s="213">
        <f>IF(N108="sníž. přenesená",J108,0)</f>
        <v>0</v>
      </c>
      <c r="BI108" s="213">
        <f>IF(N108="nulová",J108,0)</f>
        <v>0</v>
      </c>
      <c r="BJ108" s="212" t="s">
        <v>84</v>
      </c>
      <c r="BK108" s="209"/>
      <c r="BL108" s="209"/>
      <c r="BM108" s="209"/>
    </row>
    <row r="109" s="2" customFormat="1" ht="18" customHeight="1">
      <c r="A109" s="39"/>
      <c r="B109" s="40"/>
      <c r="C109" s="41"/>
      <c r="D109" s="205" t="s">
        <v>229</v>
      </c>
      <c r="E109" s="206"/>
      <c r="F109" s="206"/>
      <c r="G109" s="41"/>
      <c r="H109" s="41"/>
      <c r="I109" s="41"/>
      <c r="J109" s="207">
        <v>0</v>
      </c>
      <c r="K109" s="41"/>
      <c r="L109" s="208"/>
      <c r="M109" s="209"/>
      <c r="N109" s="210" t="s">
        <v>41</v>
      </c>
      <c r="O109" s="209"/>
      <c r="P109" s="209"/>
      <c r="Q109" s="209"/>
      <c r="R109" s="209"/>
      <c r="S109" s="211"/>
      <c r="T109" s="211"/>
      <c r="U109" s="211"/>
      <c r="V109" s="211"/>
      <c r="W109" s="211"/>
      <c r="X109" s="211"/>
      <c r="Y109" s="211"/>
      <c r="Z109" s="211"/>
      <c r="AA109" s="211"/>
      <c r="AB109" s="211"/>
      <c r="AC109" s="211"/>
      <c r="AD109" s="211"/>
      <c r="AE109" s="211"/>
      <c r="AF109" s="209"/>
      <c r="AG109" s="209"/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12" t="s">
        <v>144</v>
      </c>
      <c r="AZ109" s="209"/>
      <c r="BA109" s="209"/>
      <c r="BB109" s="209"/>
      <c r="BC109" s="209"/>
      <c r="BD109" s="209"/>
      <c r="BE109" s="213">
        <f>IF(N109="základní",J109,0)</f>
        <v>0</v>
      </c>
      <c r="BF109" s="213">
        <f>IF(N109="snížená",J109,0)</f>
        <v>0</v>
      </c>
      <c r="BG109" s="213">
        <f>IF(N109="zákl. přenesená",J109,0)</f>
        <v>0</v>
      </c>
      <c r="BH109" s="213">
        <f>IF(N109="sníž. přenesená",J109,0)</f>
        <v>0</v>
      </c>
      <c r="BI109" s="213">
        <f>IF(N109="nulová",J109,0)</f>
        <v>0</v>
      </c>
      <c r="BJ109" s="212" t="s">
        <v>84</v>
      </c>
      <c r="BK109" s="209"/>
      <c r="BL109" s="209"/>
      <c r="BM109" s="209"/>
    </row>
    <row r="110" s="2" customFormat="1" ht="18" customHeight="1">
      <c r="A110" s="39"/>
      <c r="B110" s="40"/>
      <c r="C110" s="41"/>
      <c r="D110" s="205" t="s">
        <v>230</v>
      </c>
      <c r="E110" s="206"/>
      <c r="F110" s="206"/>
      <c r="G110" s="41"/>
      <c r="H110" s="41"/>
      <c r="I110" s="41"/>
      <c r="J110" s="207">
        <v>0</v>
      </c>
      <c r="K110" s="41"/>
      <c r="L110" s="208"/>
      <c r="M110" s="209"/>
      <c r="N110" s="210" t="s">
        <v>41</v>
      </c>
      <c r="O110" s="209"/>
      <c r="P110" s="209"/>
      <c r="Q110" s="209"/>
      <c r="R110" s="209"/>
      <c r="S110" s="211"/>
      <c r="T110" s="211"/>
      <c r="U110" s="211"/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/>
      <c r="AF110" s="209"/>
      <c r="AG110" s="209"/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12" t="s">
        <v>144</v>
      </c>
      <c r="AZ110" s="209"/>
      <c r="BA110" s="209"/>
      <c r="BB110" s="209"/>
      <c r="BC110" s="209"/>
      <c r="BD110" s="209"/>
      <c r="BE110" s="213">
        <f>IF(N110="základní",J110,0)</f>
        <v>0</v>
      </c>
      <c r="BF110" s="213">
        <f>IF(N110="snížená",J110,0)</f>
        <v>0</v>
      </c>
      <c r="BG110" s="213">
        <f>IF(N110="zákl. přenesená",J110,0)</f>
        <v>0</v>
      </c>
      <c r="BH110" s="213">
        <f>IF(N110="sníž. přenesená",J110,0)</f>
        <v>0</v>
      </c>
      <c r="BI110" s="213">
        <f>IF(N110="nulová",J110,0)</f>
        <v>0</v>
      </c>
      <c r="BJ110" s="212" t="s">
        <v>84</v>
      </c>
      <c r="BK110" s="209"/>
      <c r="BL110" s="209"/>
      <c r="BM110" s="209"/>
    </row>
    <row r="111" s="2" customFormat="1" ht="18" customHeight="1">
      <c r="A111" s="39"/>
      <c r="B111" s="40"/>
      <c r="C111" s="41"/>
      <c r="D111" s="205" t="s">
        <v>231</v>
      </c>
      <c r="E111" s="206"/>
      <c r="F111" s="206"/>
      <c r="G111" s="41"/>
      <c r="H111" s="41"/>
      <c r="I111" s="41"/>
      <c r="J111" s="207">
        <v>0</v>
      </c>
      <c r="K111" s="41"/>
      <c r="L111" s="208"/>
      <c r="M111" s="209"/>
      <c r="N111" s="210" t="s">
        <v>41</v>
      </c>
      <c r="O111" s="209"/>
      <c r="P111" s="209"/>
      <c r="Q111" s="209"/>
      <c r="R111" s="209"/>
      <c r="S111" s="211"/>
      <c r="T111" s="211"/>
      <c r="U111" s="211"/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/>
      <c r="AF111" s="209"/>
      <c r="AG111" s="209"/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12" t="s">
        <v>144</v>
      </c>
      <c r="AZ111" s="209"/>
      <c r="BA111" s="209"/>
      <c r="BB111" s="209"/>
      <c r="BC111" s="209"/>
      <c r="BD111" s="209"/>
      <c r="BE111" s="213">
        <f>IF(N111="základní",J111,0)</f>
        <v>0</v>
      </c>
      <c r="BF111" s="213">
        <f>IF(N111="snížená",J111,0)</f>
        <v>0</v>
      </c>
      <c r="BG111" s="213">
        <f>IF(N111="zákl. přenesená",J111,0)</f>
        <v>0</v>
      </c>
      <c r="BH111" s="213">
        <f>IF(N111="sníž. přenesená",J111,0)</f>
        <v>0</v>
      </c>
      <c r="BI111" s="213">
        <f>IF(N111="nulová",J111,0)</f>
        <v>0</v>
      </c>
      <c r="BJ111" s="212" t="s">
        <v>84</v>
      </c>
      <c r="BK111" s="209"/>
      <c r="BL111" s="209"/>
      <c r="BM111" s="209"/>
    </row>
    <row r="112" s="2" customFormat="1" ht="18" customHeight="1">
      <c r="A112" s="39"/>
      <c r="B112" s="40"/>
      <c r="C112" s="41"/>
      <c r="D112" s="205" t="s">
        <v>232</v>
      </c>
      <c r="E112" s="206"/>
      <c r="F112" s="206"/>
      <c r="G112" s="41"/>
      <c r="H112" s="41"/>
      <c r="I112" s="41"/>
      <c r="J112" s="207">
        <v>0</v>
      </c>
      <c r="K112" s="41"/>
      <c r="L112" s="208"/>
      <c r="M112" s="209"/>
      <c r="N112" s="210" t="s">
        <v>41</v>
      </c>
      <c r="O112" s="209"/>
      <c r="P112" s="209"/>
      <c r="Q112" s="209"/>
      <c r="R112" s="209"/>
      <c r="S112" s="211"/>
      <c r="T112" s="211"/>
      <c r="U112" s="211"/>
      <c r="V112" s="211"/>
      <c r="W112" s="211"/>
      <c r="X112" s="211"/>
      <c r="Y112" s="211"/>
      <c r="Z112" s="211"/>
      <c r="AA112" s="211"/>
      <c r="AB112" s="211"/>
      <c r="AC112" s="211"/>
      <c r="AD112" s="211"/>
      <c r="AE112" s="211"/>
      <c r="AF112" s="209"/>
      <c r="AG112" s="209"/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12" t="s">
        <v>144</v>
      </c>
      <c r="AZ112" s="209"/>
      <c r="BA112" s="209"/>
      <c r="BB112" s="209"/>
      <c r="BC112" s="209"/>
      <c r="BD112" s="209"/>
      <c r="BE112" s="213">
        <f>IF(N112="základní",J112,0)</f>
        <v>0</v>
      </c>
      <c r="BF112" s="213">
        <f>IF(N112="snížená",J112,0)</f>
        <v>0</v>
      </c>
      <c r="BG112" s="213">
        <f>IF(N112="zákl. přenesená",J112,0)</f>
        <v>0</v>
      </c>
      <c r="BH112" s="213">
        <f>IF(N112="sníž. přenesená",J112,0)</f>
        <v>0</v>
      </c>
      <c r="BI112" s="213">
        <f>IF(N112="nulová",J112,0)</f>
        <v>0</v>
      </c>
      <c r="BJ112" s="212" t="s">
        <v>84</v>
      </c>
      <c r="BK112" s="209"/>
      <c r="BL112" s="209"/>
      <c r="BM112" s="209"/>
    </row>
    <row r="113" s="2" customFormat="1" ht="18" customHeight="1">
      <c r="A113" s="39"/>
      <c r="B113" s="40"/>
      <c r="C113" s="41"/>
      <c r="D113" s="206" t="s">
        <v>233</v>
      </c>
      <c r="E113" s="41"/>
      <c r="F113" s="41"/>
      <c r="G113" s="41"/>
      <c r="H113" s="41"/>
      <c r="I113" s="41"/>
      <c r="J113" s="207">
        <f>ROUND(J30*T113,2)</f>
        <v>0</v>
      </c>
      <c r="K113" s="41"/>
      <c r="L113" s="208"/>
      <c r="M113" s="209"/>
      <c r="N113" s="210" t="s">
        <v>41</v>
      </c>
      <c r="O113" s="209"/>
      <c r="P113" s="209"/>
      <c r="Q113" s="209"/>
      <c r="R113" s="209"/>
      <c r="S113" s="211"/>
      <c r="T113" s="211"/>
      <c r="U113" s="211"/>
      <c r="V113" s="211"/>
      <c r="W113" s="211"/>
      <c r="X113" s="211"/>
      <c r="Y113" s="211"/>
      <c r="Z113" s="211"/>
      <c r="AA113" s="211"/>
      <c r="AB113" s="211"/>
      <c r="AC113" s="211"/>
      <c r="AD113" s="211"/>
      <c r="AE113" s="211"/>
      <c r="AF113" s="209"/>
      <c r="AG113" s="209"/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12" t="s">
        <v>234</v>
      </c>
      <c r="AZ113" s="209"/>
      <c r="BA113" s="209"/>
      <c r="BB113" s="209"/>
      <c r="BC113" s="209"/>
      <c r="BD113" s="209"/>
      <c r="BE113" s="213">
        <f>IF(N113="základní",J113,0)</f>
        <v>0</v>
      </c>
      <c r="BF113" s="213">
        <f>IF(N113="snížená",J113,0)</f>
        <v>0</v>
      </c>
      <c r="BG113" s="213">
        <f>IF(N113="zákl. přenesená",J113,0)</f>
        <v>0</v>
      </c>
      <c r="BH113" s="213">
        <f>IF(N113="sníž. přenesená",J113,0)</f>
        <v>0</v>
      </c>
      <c r="BI113" s="213">
        <f>IF(N113="nulová",J113,0)</f>
        <v>0</v>
      </c>
      <c r="BJ113" s="212" t="s">
        <v>84</v>
      </c>
      <c r="BK113" s="209"/>
      <c r="BL113" s="209"/>
      <c r="BM113" s="209"/>
    </row>
    <row r="114" s="2" customForma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9.28" customHeight="1">
      <c r="A115" s="39"/>
      <c r="B115" s="40"/>
      <c r="C115" s="214" t="s">
        <v>235</v>
      </c>
      <c r="D115" s="189"/>
      <c r="E115" s="189"/>
      <c r="F115" s="189"/>
      <c r="G115" s="189"/>
      <c r="H115" s="189"/>
      <c r="I115" s="189"/>
      <c r="J115" s="215">
        <f>ROUND(J96+J107,2)</f>
        <v>0</v>
      </c>
      <c r="K115" s="189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67"/>
      <c r="C116" s="68"/>
      <c r="D116" s="68"/>
      <c r="E116" s="68"/>
      <c r="F116" s="68"/>
      <c r="G116" s="68"/>
      <c r="H116" s="68"/>
      <c r="I116" s="68"/>
      <c r="J116" s="68"/>
      <c r="K116" s="68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20" s="2" customFormat="1" ht="6.96" customHeight="1">
      <c r="A120" s="39"/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4.96" customHeight="1">
      <c r="A121" s="39"/>
      <c r="B121" s="40"/>
      <c r="C121" s="24" t="s">
        <v>236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15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4.4" customHeight="1">
      <c r="A124" s="39"/>
      <c r="B124" s="40"/>
      <c r="C124" s="41"/>
      <c r="D124" s="41"/>
      <c r="E124" s="187" t="str">
        <f>E7</f>
        <v>Modernizace střediska praktického vyučování ISŠTE Sokolov, SO-703</v>
      </c>
      <c r="F124" s="33"/>
      <c r="G124" s="33"/>
      <c r="H124" s="33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167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6" customHeight="1">
      <c r="A126" s="39"/>
      <c r="B126" s="40"/>
      <c r="C126" s="41"/>
      <c r="D126" s="41"/>
      <c r="E126" s="77" t="str">
        <f>E9</f>
        <v>D.1.4.a - Zdravotně technické instalace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19</v>
      </c>
      <c r="D128" s="41"/>
      <c r="E128" s="41"/>
      <c r="F128" s="28" t="str">
        <f>F12</f>
        <v>Sokolov</v>
      </c>
      <c r="G128" s="41"/>
      <c r="H128" s="41"/>
      <c r="I128" s="33" t="s">
        <v>21</v>
      </c>
      <c r="J128" s="80" t="str">
        <f>IF(J12="","",J12)</f>
        <v>2. 4. 2025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6" customHeight="1">
      <c r="A130" s="39"/>
      <c r="B130" s="40"/>
      <c r="C130" s="33" t="s">
        <v>23</v>
      </c>
      <c r="D130" s="41"/>
      <c r="E130" s="41"/>
      <c r="F130" s="28" t="str">
        <f>E15</f>
        <v>ISŠTE Sokolov, p.s.</v>
      </c>
      <c r="G130" s="41"/>
      <c r="H130" s="41"/>
      <c r="I130" s="33" t="s">
        <v>29</v>
      </c>
      <c r="J130" s="37" t="str">
        <f>E21</f>
        <v xml:space="preserve">DPT projekty 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6" customHeight="1">
      <c r="A131" s="39"/>
      <c r="B131" s="40"/>
      <c r="C131" s="33" t="s">
        <v>27</v>
      </c>
      <c r="D131" s="41"/>
      <c r="E131" s="41"/>
      <c r="F131" s="28" t="str">
        <f>IF(E18="","",E18)</f>
        <v>Vyplň údaj</v>
      </c>
      <c r="G131" s="41"/>
      <c r="H131" s="41"/>
      <c r="I131" s="33" t="s">
        <v>32</v>
      </c>
      <c r="J131" s="37" t="str">
        <f>E24</f>
        <v xml:space="preserve"> 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0.32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1" customFormat="1" ht="29.28" customHeight="1">
      <c r="A133" s="216"/>
      <c r="B133" s="217"/>
      <c r="C133" s="218" t="s">
        <v>237</v>
      </c>
      <c r="D133" s="219" t="s">
        <v>61</v>
      </c>
      <c r="E133" s="219" t="s">
        <v>57</v>
      </c>
      <c r="F133" s="219" t="s">
        <v>58</v>
      </c>
      <c r="G133" s="219" t="s">
        <v>238</v>
      </c>
      <c r="H133" s="219" t="s">
        <v>239</v>
      </c>
      <c r="I133" s="219" t="s">
        <v>240</v>
      </c>
      <c r="J133" s="219" t="s">
        <v>194</v>
      </c>
      <c r="K133" s="220" t="s">
        <v>241</v>
      </c>
      <c r="L133" s="221"/>
      <c r="M133" s="101" t="s">
        <v>1</v>
      </c>
      <c r="N133" s="102" t="s">
        <v>40</v>
      </c>
      <c r="O133" s="102" t="s">
        <v>242</v>
      </c>
      <c r="P133" s="102" t="s">
        <v>243</v>
      </c>
      <c r="Q133" s="102" t="s">
        <v>244</v>
      </c>
      <c r="R133" s="102" t="s">
        <v>245</v>
      </c>
      <c r="S133" s="102" t="s">
        <v>246</v>
      </c>
      <c r="T133" s="103" t="s">
        <v>247</v>
      </c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</row>
    <row r="134" s="2" customFormat="1" ht="22.8" customHeight="1">
      <c r="A134" s="39"/>
      <c r="B134" s="40"/>
      <c r="C134" s="108" t="s">
        <v>248</v>
      </c>
      <c r="D134" s="41"/>
      <c r="E134" s="41"/>
      <c r="F134" s="41"/>
      <c r="G134" s="41"/>
      <c r="H134" s="41"/>
      <c r="I134" s="41"/>
      <c r="J134" s="222">
        <f>BK134</f>
        <v>0</v>
      </c>
      <c r="K134" s="41"/>
      <c r="L134" s="45"/>
      <c r="M134" s="104"/>
      <c r="N134" s="223"/>
      <c r="O134" s="105"/>
      <c r="P134" s="224">
        <f>P135+P143</f>
        <v>0</v>
      </c>
      <c r="Q134" s="105"/>
      <c r="R134" s="224">
        <f>R135+R143</f>
        <v>2.2697800000000004</v>
      </c>
      <c r="S134" s="105"/>
      <c r="T134" s="225">
        <f>T135+T143</f>
        <v>1.9285999999999999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75</v>
      </c>
      <c r="AU134" s="18" t="s">
        <v>196</v>
      </c>
      <c r="BK134" s="226">
        <f>BK135+BK143</f>
        <v>0</v>
      </c>
    </row>
    <row r="135" s="12" customFormat="1" ht="25.92" customHeight="1">
      <c r="A135" s="12"/>
      <c r="B135" s="227"/>
      <c r="C135" s="228"/>
      <c r="D135" s="229" t="s">
        <v>75</v>
      </c>
      <c r="E135" s="230" t="s">
        <v>249</v>
      </c>
      <c r="F135" s="230" t="s">
        <v>250</v>
      </c>
      <c r="G135" s="228"/>
      <c r="H135" s="228"/>
      <c r="I135" s="231"/>
      <c r="J135" s="232">
        <f>BK135</f>
        <v>0</v>
      </c>
      <c r="K135" s="228"/>
      <c r="L135" s="233"/>
      <c r="M135" s="234"/>
      <c r="N135" s="235"/>
      <c r="O135" s="235"/>
      <c r="P135" s="236">
        <f>P136</f>
        <v>0</v>
      </c>
      <c r="Q135" s="235"/>
      <c r="R135" s="236">
        <f>R136</f>
        <v>0</v>
      </c>
      <c r="S135" s="235"/>
      <c r="T135" s="237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8" t="s">
        <v>84</v>
      </c>
      <c r="AT135" s="239" t="s">
        <v>75</v>
      </c>
      <c r="AU135" s="239" t="s">
        <v>76</v>
      </c>
      <c r="AY135" s="238" t="s">
        <v>251</v>
      </c>
      <c r="BK135" s="240">
        <f>BK136</f>
        <v>0</v>
      </c>
    </row>
    <row r="136" s="12" customFormat="1" ht="22.8" customHeight="1">
      <c r="A136" s="12"/>
      <c r="B136" s="227"/>
      <c r="C136" s="228"/>
      <c r="D136" s="229" t="s">
        <v>75</v>
      </c>
      <c r="E136" s="241" t="s">
        <v>1027</v>
      </c>
      <c r="F136" s="241" t="s">
        <v>1028</v>
      </c>
      <c r="G136" s="228"/>
      <c r="H136" s="228"/>
      <c r="I136" s="231"/>
      <c r="J136" s="242">
        <f>BK136</f>
        <v>0</v>
      </c>
      <c r="K136" s="228"/>
      <c r="L136" s="233"/>
      <c r="M136" s="234"/>
      <c r="N136" s="235"/>
      <c r="O136" s="235"/>
      <c r="P136" s="236">
        <f>SUM(P137:P142)</f>
        <v>0</v>
      </c>
      <c r="Q136" s="235"/>
      <c r="R136" s="236">
        <f>SUM(R137:R142)</f>
        <v>0</v>
      </c>
      <c r="S136" s="235"/>
      <c r="T136" s="237">
        <f>SUM(T137:T142)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8" t="s">
        <v>84</v>
      </c>
      <c r="AT136" s="239" t="s">
        <v>75</v>
      </c>
      <c r="AU136" s="239" t="s">
        <v>84</v>
      </c>
      <c r="AY136" s="238" t="s">
        <v>251</v>
      </c>
      <c r="BK136" s="240">
        <f>SUM(BK137:BK142)</f>
        <v>0</v>
      </c>
    </row>
    <row r="137" s="2" customFormat="1" ht="14.4" customHeight="1">
      <c r="A137" s="39"/>
      <c r="B137" s="40"/>
      <c r="C137" s="243" t="s">
        <v>84</v>
      </c>
      <c r="D137" s="243" t="s">
        <v>253</v>
      </c>
      <c r="E137" s="244" t="s">
        <v>1030</v>
      </c>
      <c r="F137" s="245" t="s">
        <v>1031</v>
      </c>
      <c r="G137" s="246" t="s">
        <v>277</v>
      </c>
      <c r="H137" s="247">
        <v>1.9299999999999999</v>
      </c>
      <c r="I137" s="248"/>
      <c r="J137" s="247">
        <f>ROUND(I137*H137,2)</f>
        <v>0</v>
      </c>
      <c r="K137" s="245" t="s">
        <v>257</v>
      </c>
      <c r="L137" s="45"/>
      <c r="M137" s="249" t="s">
        <v>1</v>
      </c>
      <c r="N137" s="250" t="s">
        <v>41</v>
      </c>
      <c r="O137" s="92"/>
      <c r="P137" s="251">
        <f>O137*H137</f>
        <v>0</v>
      </c>
      <c r="Q137" s="251">
        <v>0</v>
      </c>
      <c r="R137" s="251">
        <f>Q137*H137</f>
        <v>0</v>
      </c>
      <c r="S137" s="251">
        <v>0</v>
      </c>
      <c r="T137" s="252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3" t="s">
        <v>258</v>
      </c>
      <c r="AT137" s="253" t="s">
        <v>253</v>
      </c>
      <c r="AU137" s="253" t="s">
        <v>86</v>
      </c>
      <c r="AY137" s="18" t="s">
        <v>251</v>
      </c>
      <c r="BE137" s="254">
        <f>IF(N137="základní",J137,0)</f>
        <v>0</v>
      </c>
      <c r="BF137" s="254">
        <f>IF(N137="snížená",J137,0)</f>
        <v>0</v>
      </c>
      <c r="BG137" s="254">
        <f>IF(N137="zákl. přenesená",J137,0)</f>
        <v>0</v>
      </c>
      <c r="BH137" s="254">
        <f>IF(N137="sníž. přenesená",J137,0)</f>
        <v>0</v>
      </c>
      <c r="BI137" s="254">
        <f>IF(N137="nulová",J137,0)</f>
        <v>0</v>
      </c>
      <c r="BJ137" s="18" t="s">
        <v>84</v>
      </c>
      <c r="BK137" s="254">
        <f>ROUND(I137*H137,2)</f>
        <v>0</v>
      </c>
      <c r="BL137" s="18" t="s">
        <v>258</v>
      </c>
      <c r="BM137" s="253" t="s">
        <v>2434</v>
      </c>
    </row>
    <row r="138" s="2" customFormat="1" ht="14.4" customHeight="1">
      <c r="A138" s="39"/>
      <c r="B138" s="40"/>
      <c r="C138" s="243" t="s">
        <v>86</v>
      </c>
      <c r="D138" s="243" t="s">
        <v>253</v>
      </c>
      <c r="E138" s="244" t="s">
        <v>1034</v>
      </c>
      <c r="F138" s="245" t="s">
        <v>1035</v>
      </c>
      <c r="G138" s="246" t="s">
        <v>277</v>
      </c>
      <c r="H138" s="247">
        <v>1.9299999999999999</v>
      </c>
      <c r="I138" s="248"/>
      <c r="J138" s="247">
        <f>ROUND(I138*H138,2)</f>
        <v>0</v>
      </c>
      <c r="K138" s="245" t="s">
        <v>257</v>
      </c>
      <c r="L138" s="45"/>
      <c r="M138" s="249" t="s">
        <v>1</v>
      </c>
      <c r="N138" s="250" t="s">
        <v>41</v>
      </c>
      <c r="O138" s="92"/>
      <c r="P138" s="251">
        <f>O138*H138</f>
        <v>0</v>
      </c>
      <c r="Q138" s="251">
        <v>0</v>
      </c>
      <c r="R138" s="251">
        <f>Q138*H138</f>
        <v>0</v>
      </c>
      <c r="S138" s="251">
        <v>0</v>
      </c>
      <c r="T138" s="252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3" t="s">
        <v>258</v>
      </c>
      <c r="AT138" s="253" t="s">
        <v>253</v>
      </c>
      <c r="AU138" s="253" t="s">
        <v>86</v>
      </c>
      <c r="AY138" s="18" t="s">
        <v>251</v>
      </c>
      <c r="BE138" s="254">
        <f>IF(N138="základní",J138,0)</f>
        <v>0</v>
      </c>
      <c r="BF138" s="254">
        <f>IF(N138="snížená",J138,0)</f>
        <v>0</v>
      </c>
      <c r="BG138" s="254">
        <f>IF(N138="zákl. přenesená",J138,0)</f>
        <v>0</v>
      </c>
      <c r="BH138" s="254">
        <f>IF(N138="sníž. přenesená",J138,0)</f>
        <v>0</v>
      </c>
      <c r="BI138" s="254">
        <f>IF(N138="nulová",J138,0)</f>
        <v>0</v>
      </c>
      <c r="BJ138" s="18" t="s">
        <v>84</v>
      </c>
      <c r="BK138" s="254">
        <f>ROUND(I138*H138,2)</f>
        <v>0</v>
      </c>
      <c r="BL138" s="18" t="s">
        <v>258</v>
      </c>
      <c r="BM138" s="253" t="s">
        <v>2435</v>
      </c>
    </row>
    <row r="139" s="2" customFormat="1" ht="14.4" customHeight="1">
      <c r="A139" s="39"/>
      <c r="B139" s="40"/>
      <c r="C139" s="243" t="s">
        <v>271</v>
      </c>
      <c r="D139" s="243" t="s">
        <v>253</v>
      </c>
      <c r="E139" s="244" t="s">
        <v>2436</v>
      </c>
      <c r="F139" s="245" t="s">
        <v>2437</v>
      </c>
      <c r="G139" s="246" t="s">
        <v>277</v>
      </c>
      <c r="H139" s="247">
        <v>9.6500000000000004</v>
      </c>
      <c r="I139" s="248"/>
      <c r="J139" s="247">
        <f>ROUND(I139*H139,2)</f>
        <v>0</v>
      </c>
      <c r="K139" s="245" t="s">
        <v>257</v>
      </c>
      <c r="L139" s="45"/>
      <c r="M139" s="249" t="s">
        <v>1</v>
      </c>
      <c r="N139" s="250" t="s">
        <v>41</v>
      </c>
      <c r="O139" s="92"/>
      <c r="P139" s="251">
        <f>O139*H139</f>
        <v>0</v>
      </c>
      <c r="Q139" s="251">
        <v>0</v>
      </c>
      <c r="R139" s="251">
        <f>Q139*H139</f>
        <v>0</v>
      </c>
      <c r="S139" s="251">
        <v>0</v>
      </c>
      <c r="T139" s="252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3" t="s">
        <v>258</v>
      </c>
      <c r="AT139" s="253" t="s">
        <v>253</v>
      </c>
      <c r="AU139" s="253" t="s">
        <v>86</v>
      </c>
      <c r="AY139" s="18" t="s">
        <v>251</v>
      </c>
      <c r="BE139" s="254">
        <f>IF(N139="základní",J139,0)</f>
        <v>0</v>
      </c>
      <c r="BF139" s="254">
        <f>IF(N139="snížená",J139,0)</f>
        <v>0</v>
      </c>
      <c r="BG139" s="254">
        <f>IF(N139="zákl. přenesená",J139,0)</f>
        <v>0</v>
      </c>
      <c r="BH139" s="254">
        <f>IF(N139="sníž. přenesená",J139,0)</f>
        <v>0</v>
      </c>
      <c r="BI139" s="254">
        <f>IF(N139="nulová",J139,0)</f>
        <v>0</v>
      </c>
      <c r="BJ139" s="18" t="s">
        <v>84</v>
      </c>
      <c r="BK139" s="254">
        <f>ROUND(I139*H139,2)</f>
        <v>0</v>
      </c>
      <c r="BL139" s="18" t="s">
        <v>258</v>
      </c>
      <c r="BM139" s="253" t="s">
        <v>2438</v>
      </c>
    </row>
    <row r="140" s="14" customFormat="1">
      <c r="A140" s="14"/>
      <c r="B140" s="266"/>
      <c r="C140" s="267"/>
      <c r="D140" s="257" t="s">
        <v>260</v>
      </c>
      <c r="E140" s="268" t="s">
        <v>1</v>
      </c>
      <c r="F140" s="269" t="s">
        <v>2439</v>
      </c>
      <c r="G140" s="267"/>
      <c r="H140" s="270">
        <v>9.6500000000000004</v>
      </c>
      <c r="I140" s="271"/>
      <c r="J140" s="267"/>
      <c r="K140" s="267"/>
      <c r="L140" s="272"/>
      <c r="M140" s="273"/>
      <c r="N140" s="274"/>
      <c r="O140" s="274"/>
      <c r="P140" s="274"/>
      <c r="Q140" s="274"/>
      <c r="R140" s="274"/>
      <c r="S140" s="274"/>
      <c r="T140" s="27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6" t="s">
        <v>260</v>
      </c>
      <c r="AU140" s="276" t="s">
        <v>86</v>
      </c>
      <c r="AV140" s="14" t="s">
        <v>86</v>
      </c>
      <c r="AW140" s="14" t="s">
        <v>31</v>
      </c>
      <c r="AX140" s="14" t="s">
        <v>76</v>
      </c>
      <c r="AY140" s="276" t="s">
        <v>251</v>
      </c>
    </row>
    <row r="141" s="15" customFormat="1">
      <c r="A141" s="15"/>
      <c r="B141" s="277"/>
      <c r="C141" s="278"/>
      <c r="D141" s="257" t="s">
        <v>260</v>
      </c>
      <c r="E141" s="279" t="s">
        <v>1</v>
      </c>
      <c r="F141" s="280" t="s">
        <v>264</v>
      </c>
      <c r="G141" s="278"/>
      <c r="H141" s="281">
        <v>9.6500000000000004</v>
      </c>
      <c r="I141" s="282"/>
      <c r="J141" s="278"/>
      <c r="K141" s="278"/>
      <c r="L141" s="283"/>
      <c r="M141" s="284"/>
      <c r="N141" s="285"/>
      <c r="O141" s="285"/>
      <c r="P141" s="285"/>
      <c r="Q141" s="285"/>
      <c r="R141" s="285"/>
      <c r="S141" s="285"/>
      <c r="T141" s="286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87" t="s">
        <v>260</v>
      </c>
      <c r="AU141" s="287" t="s">
        <v>86</v>
      </c>
      <c r="AV141" s="15" t="s">
        <v>258</v>
      </c>
      <c r="AW141" s="15" t="s">
        <v>31</v>
      </c>
      <c r="AX141" s="15" t="s">
        <v>84</v>
      </c>
      <c r="AY141" s="287" t="s">
        <v>251</v>
      </c>
    </row>
    <row r="142" s="2" customFormat="1" ht="14.4" customHeight="1">
      <c r="A142" s="39"/>
      <c r="B142" s="40"/>
      <c r="C142" s="243" t="s">
        <v>258</v>
      </c>
      <c r="D142" s="243" t="s">
        <v>253</v>
      </c>
      <c r="E142" s="244" t="s">
        <v>2440</v>
      </c>
      <c r="F142" s="245" t="s">
        <v>2441</v>
      </c>
      <c r="G142" s="246" t="s">
        <v>277</v>
      </c>
      <c r="H142" s="247">
        <v>1.9299999999999999</v>
      </c>
      <c r="I142" s="248"/>
      <c r="J142" s="247">
        <f>ROUND(I142*H142,2)</f>
        <v>0</v>
      </c>
      <c r="K142" s="245" t="s">
        <v>257</v>
      </c>
      <c r="L142" s="45"/>
      <c r="M142" s="249" t="s">
        <v>1</v>
      </c>
      <c r="N142" s="250" t="s">
        <v>41</v>
      </c>
      <c r="O142" s="92"/>
      <c r="P142" s="251">
        <f>O142*H142</f>
        <v>0</v>
      </c>
      <c r="Q142" s="251">
        <v>0</v>
      </c>
      <c r="R142" s="251">
        <f>Q142*H142</f>
        <v>0</v>
      </c>
      <c r="S142" s="251">
        <v>0</v>
      </c>
      <c r="T142" s="252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3" t="s">
        <v>258</v>
      </c>
      <c r="AT142" s="253" t="s">
        <v>253</v>
      </c>
      <c r="AU142" s="253" t="s">
        <v>86</v>
      </c>
      <c r="AY142" s="18" t="s">
        <v>251</v>
      </c>
      <c r="BE142" s="254">
        <f>IF(N142="základní",J142,0)</f>
        <v>0</v>
      </c>
      <c r="BF142" s="254">
        <f>IF(N142="snížená",J142,0)</f>
        <v>0</v>
      </c>
      <c r="BG142" s="254">
        <f>IF(N142="zákl. přenesená",J142,0)</f>
        <v>0</v>
      </c>
      <c r="BH142" s="254">
        <f>IF(N142="sníž. přenesená",J142,0)</f>
        <v>0</v>
      </c>
      <c r="BI142" s="254">
        <f>IF(N142="nulová",J142,0)</f>
        <v>0</v>
      </c>
      <c r="BJ142" s="18" t="s">
        <v>84</v>
      </c>
      <c r="BK142" s="254">
        <f>ROUND(I142*H142,2)</f>
        <v>0</v>
      </c>
      <c r="BL142" s="18" t="s">
        <v>258</v>
      </c>
      <c r="BM142" s="253" t="s">
        <v>2442</v>
      </c>
    </row>
    <row r="143" s="12" customFormat="1" ht="25.92" customHeight="1">
      <c r="A143" s="12"/>
      <c r="B143" s="227"/>
      <c r="C143" s="228"/>
      <c r="D143" s="229" t="s">
        <v>75</v>
      </c>
      <c r="E143" s="230" t="s">
        <v>1080</v>
      </c>
      <c r="F143" s="230" t="s">
        <v>1081</v>
      </c>
      <c r="G143" s="228"/>
      <c r="H143" s="228"/>
      <c r="I143" s="231"/>
      <c r="J143" s="232">
        <f>BK143</f>
        <v>0</v>
      </c>
      <c r="K143" s="228"/>
      <c r="L143" s="233"/>
      <c r="M143" s="234"/>
      <c r="N143" s="235"/>
      <c r="O143" s="235"/>
      <c r="P143" s="236">
        <f>P144+P158+P173+P213+P236</f>
        <v>0</v>
      </c>
      <c r="Q143" s="235"/>
      <c r="R143" s="236">
        <f>R144+R158+R173+R213+R236</f>
        <v>2.2697800000000004</v>
      </c>
      <c r="S143" s="235"/>
      <c r="T143" s="237">
        <f>T144+T158+T173+T213+T236</f>
        <v>1.9285999999999999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38" t="s">
        <v>86</v>
      </c>
      <c r="AT143" s="239" t="s">
        <v>75</v>
      </c>
      <c r="AU143" s="239" t="s">
        <v>76</v>
      </c>
      <c r="AY143" s="238" t="s">
        <v>251</v>
      </c>
      <c r="BK143" s="240">
        <f>BK144+BK158+BK173+BK213+BK236</f>
        <v>0</v>
      </c>
    </row>
    <row r="144" s="12" customFormat="1" ht="22.8" customHeight="1">
      <c r="A144" s="12"/>
      <c r="B144" s="227"/>
      <c r="C144" s="228"/>
      <c r="D144" s="229" t="s">
        <v>75</v>
      </c>
      <c r="E144" s="241" t="s">
        <v>2443</v>
      </c>
      <c r="F144" s="241" t="s">
        <v>2444</v>
      </c>
      <c r="G144" s="228"/>
      <c r="H144" s="228"/>
      <c r="I144" s="231"/>
      <c r="J144" s="242">
        <f>BK144</f>
        <v>0</v>
      </c>
      <c r="K144" s="228"/>
      <c r="L144" s="233"/>
      <c r="M144" s="234"/>
      <c r="N144" s="235"/>
      <c r="O144" s="235"/>
      <c r="P144" s="236">
        <f>SUM(P145:P157)</f>
        <v>0</v>
      </c>
      <c r="Q144" s="235"/>
      <c r="R144" s="236">
        <f>SUM(R145:R157)</f>
        <v>0.1168</v>
      </c>
      <c r="S144" s="235"/>
      <c r="T144" s="237">
        <f>SUM(T145:T157)</f>
        <v>1.9285999999999999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38" t="s">
        <v>86</v>
      </c>
      <c r="AT144" s="239" t="s">
        <v>75</v>
      </c>
      <c r="AU144" s="239" t="s">
        <v>84</v>
      </c>
      <c r="AY144" s="238" t="s">
        <v>251</v>
      </c>
      <c r="BK144" s="240">
        <f>SUM(BK145:BK157)</f>
        <v>0</v>
      </c>
    </row>
    <row r="145" s="2" customFormat="1" ht="14.4" customHeight="1">
      <c r="A145" s="39"/>
      <c r="B145" s="40"/>
      <c r="C145" s="243" t="s">
        <v>280</v>
      </c>
      <c r="D145" s="243" t="s">
        <v>253</v>
      </c>
      <c r="E145" s="244" t="s">
        <v>2445</v>
      </c>
      <c r="F145" s="245" t="s">
        <v>2446</v>
      </c>
      <c r="G145" s="246" t="s">
        <v>369</v>
      </c>
      <c r="H145" s="247">
        <v>3</v>
      </c>
      <c r="I145" s="248"/>
      <c r="J145" s="247">
        <f>ROUND(I145*H145,2)</f>
        <v>0</v>
      </c>
      <c r="K145" s="245" t="s">
        <v>1</v>
      </c>
      <c r="L145" s="45"/>
      <c r="M145" s="249" t="s">
        <v>1</v>
      </c>
      <c r="N145" s="250" t="s">
        <v>41</v>
      </c>
      <c r="O145" s="92"/>
      <c r="P145" s="251">
        <f>O145*H145</f>
        <v>0</v>
      </c>
      <c r="Q145" s="251">
        <v>0</v>
      </c>
      <c r="R145" s="251">
        <f>Q145*H145</f>
        <v>0</v>
      </c>
      <c r="S145" s="251">
        <v>0.01218</v>
      </c>
      <c r="T145" s="252">
        <f>S145*H145</f>
        <v>0.036540000000000003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3" t="s">
        <v>344</v>
      </c>
      <c r="AT145" s="253" t="s">
        <v>253</v>
      </c>
      <c r="AU145" s="253" t="s">
        <v>86</v>
      </c>
      <c r="AY145" s="18" t="s">
        <v>251</v>
      </c>
      <c r="BE145" s="254">
        <f>IF(N145="základní",J145,0)</f>
        <v>0</v>
      </c>
      <c r="BF145" s="254">
        <f>IF(N145="snížená",J145,0)</f>
        <v>0</v>
      </c>
      <c r="BG145" s="254">
        <f>IF(N145="zákl. přenesená",J145,0)</f>
        <v>0</v>
      </c>
      <c r="BH145" s="254">
        <f>IF(N145="sníž. přenesená",J145,0)</f>
        <v>0</v>
      </c>
      <c r="BI145" s="254">
        <f>IF(N145="nulová",J145,0)</f>
        <v>0</v>
      </c>
      <c r="BJ145" s="18" t="s">
        <v>84</v>
      </c>
      <c r="BK145" s="254">
        <f>ROUND(I145*H145,2)</f>
        <v>0</v>
      </c>
      <c r="BL145" s="18" t="s">
        <v>344</v>
      </c>
      <c r="BM145" s="253" t="s">
        <v>2447</v>
      </c>
    </row>
    <row r="146" s="2" customFormat="1" ht="14.4" customHeight="1">
      <c r="A146" s="39"/>
      <c r="B146" s="40"/>
      <c r="C146" s="243" t="s">
        <v>287</v>
      </c>
      <c r="D146" s="243" t="s">
        <v>253</v>
      </c>
      <c r="E146" s="244" t="s">
        <v>2448</v>
      </c>
      <c r="F146" s="245" t="s">
        <v>2449</v>
      </c>
      <c r="G146" s="246" t="s">
        <v>406</v>
      </c>
      <c r="H146" s="247">
        <v>110</v>
      </c>
      <c r="I146" s="248"/>
      <c r="J146" s="247">
        <f>ROUND(I146*H146,2)</f>
        <v>0</v>
      </c>
      <c r="K146" s="245" t="s">
        <v>257</v>
      </c>
      <c r="L146" s="45"/>
      <c r="M146" s="249" t="s">
        <v>1</v>
      </c>
      <c r="N146" s="250" t="s">
        <v>41</v>
      </c>
      <c r="O146" s="92"/>
      <c r="P146" s="251">
        <f>O146*H146</f>
        <v>0</v>
      </c>
      <c r="Q146" s="251">
        <v>0</v>
      </c>
      <c r="R146" s="251">
        <f>Q146*H146</f>
        <v>0</v>
      </c>
      <c r="S146" s="251">
        <v>0.0049699999999999996</v>
      </c>
      <c r="T146" s="252">
        <f>S146*H146</f>
        <v>0.54669999999999996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3" t="s">
        <v>344</v>
      </c>
      <c r="AT146" s="253" t="s">
        <v>253</v>
      </c>
      <c r="AU146" s="253" t="s">
        <v>86</v>
      </c>
      <c r="AY146" s="18" t="s">
        <v>251</v>
      </c>
      <c r="BE146" s="254">
        <f>IF(N146="základní",J146,0)</f>
        <v>0</v>
      </c>
      <c r="BF146" s="254">
        <f>IF(N146="snížená",J146,0)</f>
        <v>0</v>
      </c>
      <c r="BG146" s="254">
        <f>IF(N146="zákl. přenesená",J146,0)</f>
        <v>0</v>
      </c>
      <c r="BH146" s="254">
        <f>IF(N146="sníž. přenesená",J146,0)</f>
        <v>0</v>
      </c>
      <c r="BI146" s="254">
        <f>IF(N146="nulová",J146,0)</f>
        <v>0</v>
      </c>
      <c r="BJ146" s="18" t="s">
        <v>84</v>
      </c>
      <c r="BK146" s="254">
        <f>ROUND(I146*H146,2)</f>
        <v>0</v>
      </c>
      <c r="BL146" s="18" t="s">
        <v>344</v>
      </c>
      <c r="BM146" s="253" t="s">
        <v>2450</v>
      </c>
    </row>
    <row r="147" s="2" customFormat="1" ht="14.4" customHeight="1">
      <c r="A147" s="39"/>
      <c r="B147" s="40"/>
      <c r="C147" s="243" t="s">
        <v>294</v>
      </c>
      <c r="D147" s="243" t="s">
        <v>253</v>
      </c>
      <c r="E147" s="244" t="s">
        <v>2451</v>
      </c>
      <c r="F147" s="245" t="s">
        <v>2452</v>
      </c>
      <c r="G147" s="246" t="s">
        <v>406</v>
      </c>
      <c r="H147" s="247">
        <v>500</v>
      </c>
      <c r="I147" s="248"/>
      <c r="J147" s="247">
        <f>ROUND(I147*H147,2)</f>
        <v>0</v>
      </c>
      <c r="K147" s="245" t="s">
        <v>257</v>
      </c>
      <c r="L147" s="45"/>
      <c r="M147" s="249" t="s">
        <v>1</v>
      </c>
      <c r="N147" s="250" t="s">
        <v>41</v>
      </c>
      <c r="O147" s="92"/>
      <c r="P147" s="251">
        <f>O147*H147</f>
        <v>0</v>
      </c>
      <c r="Q147" s="251">
        <v>0</v>
      </c>
      <c r="R147" s="251">
        <f>Q147*H147</f>
        <v>0</v>
      </c>
      <c r="S147" s="251">
        <v>0.00027999999999999998</v>
      </c>
      <c r="T147" s="252">
        <f>S147*H147</f>
        <v>0.13999999999999999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3" t="s">
        <v>344</v>
      </c>
      <c r="AT147" s="253" t="s">
        <v>253</v>
      </c>
      <c r="AU147" s="253" t="s">
        <v>86</v>
      </c>
      <c r="AY147" s="18" t="s">
        <v>251</v>
      </c>
      <c r="BE147" s="254">
        <f>IF(N147="základní",J147,0)</f>
        <v>0</v>
      </c>
      <c r="BF147" s="254">
        <f>IF(N147="snížená",J147,0)</f>
        <v>0</v>
      </c>
      <c r="BG147" s="254">
        <f>IF(N147="zákl. přenesená",J147,0)</f>
        <v>0</v>
      </c>
      <c r="BH147" s="254">
        <f>IF(N147="sníž. přenesená",J147,0)</f>
        <v>0</v>
      </c>
      <c r="BI147" s="254">
        <f>IF(N147="nulová",J147,0)</f>
        <v>0</v>
      </c>
      <c r="BJ147" s="18" t="s">
        <v>84</v>
      </c>
      <c r="BK147" s="254">
        <f>ROUND(I147*H147,2)</f>
        <v>0</v>
      </c>
      <c r="BL147" s="18" t="s">
        <v>344</v>
      </c>
      <c r="BM147" s="253" t="s">
        <v>2453</v>
      </c>
    </row>
    <row r="148" s="2" customFormat="1" ht="14.4" customHeight="1">
      <c r="A148" s="39"/>
      <c r="B148" s="40"/>
      <c r="C148" s="243" t="s">
        <v>298</v>
      </c>
      <c r="D148" s="243" t="s">
        <v>253</v>
      </c>
      <c r="E148" s="244" t="s">
        <v>2454</v>
      </c>
      <c r="F148" s="245" t="s">
        <v>2455</v>
      </c>
      <c r="G148" s="246" t="s">
        <v>406</v>
      </c>
      <c r="H148" s="247">
        <v>200</v>
      </c>
      <c r="I148" s="248"/>
      <c r="J148" s="247">
        <f>ROUND(I148*H148,2)</f>
        <v>0</v>
      </c>
      <c r="K148" s="245" t="s">
        <v>257</v>
      </c>
      <c r="L148" s="45"/>
      <c r="M148" s="249" t="s">
        <v>1</v>
      </c>
      <c r="N148" s="250" t="s">
        <v>41</v>
      </c>
      <c r="O148" s="92"/>
      <c r="P148" s="251">
        <f>O148*H148</f>
        <v>0</v>
      </c>
      <c r="Q148" s="251">
        <v>0</v>
      </c>
      <c r="R148" s="251">
        <f>Q148*H148</f>
        <v>0</v>
      </c>
      <c r="S148" s="251">
        <v>0.00032000000000000003</v>
      </c>
      <c r="T148" s="252">
        <f>S148*H148</f>
        <v>0.064000000000000001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3" t="s">
        <v>344</v>
      </c>
      <c r="AT148" s="253" t="s">
        <v>253</v>
      </c>
      <c r="AU148" s="253" t="s">
        <v>86</v>
      </c>
      <c r="AY148" s="18" t="s">
        <v>251</v>
      </c>
      <c r="BE148" s="254">
        <f>IF(N148="základní",J148,0)</f>
        <v>0</v>
      </c>
      <c r="BF148" s="254">
        <f>IF(N148="snížená",J148,0)</f>
        <v>0</v>
      </c>
      <c r="BG148" s="254">
        <f>IF(N148="zákl. přenesená",J148,0)</f>
        <v>0</v>
      </c>
      <c r="BH148" s="254">
        <f>IF(N148="sníž. přenesená",J148,0)</f>
        <v>0</v>
      </c>
      <c r="BI148" s="254">
        <f>IF(N148="nulová",J148,0)</f>
        <v>0</v>
      </c>
      <c r="BJ148" s="18" t="s">
        <v>84</v>
      </c>
      <c r="BK148" s="254">
        <f>ROUND(I148*H148,2)</f>
        <v>0</v>
      </c>
      <c r="BL148" s="18" t="s">
        <v>344</v>
      </c>
      <c r="BM148" s="253" t="s">
        <v>2456</v>
      </c>
    </row>
    <row r="149" s="2" customFormat="1" ht="14.4" customHeight="1">
      <c r="A149" s="39"/>
      <c r="B149" s="40"/>
      <c r="C149" s="243" t="s">
        <v>305</v>
      </c>
      <c r="D149" s="243" t="s">
        <v>253</v>
      </c>
      <c r="E149" s="244" t="s">
        <v>2457</v>
      </c>
      <c r="F149" s="245" t="s">
        <v>2458</v>
      </c>
      <c r="G149" s="246" t="s">
        <v>369</v>
      </c>
      <c r="H149" s="247">
        <v>54</v>
      </c>
      <c r="I149" s="248"/>
      <c r="J149" s="247">
        <f>ROUND(I149*H149,2)</f>
        <v>0</v>
      </c>
      <c r="K149" s="245" t="s">
        <v>257</v>
      </c>
      <c r="L149" s="45"/>
      <c r="M149" s="249" t="s">
        <v>1</v>
      </c>
      <c r="N149" s="250" t="s">
        <v>41</v>
      </c>
      <c r="O149" s="92"/>
      <c r="P149" s="251">
        <f>O149*H149</f>
        <v>0</v>
      </c>
      <c r="Q149" s="251">
        <v>0</v>
      </c>
      <c r="R149" s="251">
        <f>Q149*H149</f>
        <v>0</v>
      </c>
      <c r="S149" s="251">
        <v>0.00068999999999999997</v>
      </c>
      <c r="T149" s="252">
        <f>S149*H149</f>
        <v>0.037260000000000001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3" t="s">
        <v>344</v>
      </c>
      <c r="AT149" s="253" t="s">
        <v>253</v>
      </c>
      <c r="AU149" s="253" t="s">
        <v>86</v>
      </c>
      <c r="AY149" s="18" t="s">
        <v>251</v>
      </c>
      <c r="BE149" s="254">
        <f>IF(N149="základní",J149,0)</f>
        <v>0</v>
      </c>
      <c r="BF149" s="254">
        <f>IF(N149="snížená",J149,0)</f>
        <v>0</v>
      </c>
      <c r="BG149" s="254">
        <f>IF(N149="zákl. přenesená",J149,0)</f>
        <v>0</v>
      </c>
      <c r="BH149" s="254">
        <f>IF(N149="sníž. přenesená",J149,0)</f>
        <v>0</v>
      </c>
      <c r="BI149" s="254">
        <f>IF(N149="nulová",J149,0)</f>
        <v>0</v>
      </c>
      <c r="BJ149" s="18" t="s">
        <v>84</v>
      </c>
      <c r="BK149" s="254">
        <f>ROUND(I149*H149,2)</f>
        <v>0</v>
      </c>
      <c r="BL149" s="18" t="s">
        <v>344</v>
      </c>
      <c r="BM149" s="253" t="s">
        <v>2459</v>
      </c>
    </row>
    <row r="150" s="2" customFormat="1" ht="14.4" customHeight="1">
      <c r="A150" s="39"/>
      <c r="B150" s="40"/>
      <c r="C150" s="243" t="s">
        <v>312</v>
      </c>
      <c r="D150" s="243" t="s">
        <v>253</v>
      </c>
      <c r="E150" s="244" t="s">
        <v>2460</v>
      </c>
      <c r="F150" s="245" t="s">
        <v>2461</v>
      </c>
      <c r="G150" s="246" t="s">
        <v>369</v>
      </c>
      <c r="H150" s="247">
        <v>14</v>
      </c>
      <c r="I150" s="248"/>
      <c r="J150" s="247">
        <f>ROUND(I150*H150,2)</f>
        <v>0</v>
      </c>
      <c r="K150" s="245" t="s">
        <v>257</v>
      </c>
      <c r="L150" s="45"/>
      <c r="M150" s="249" t="s">
        <v>1</v>
      </c>
      <c r="N150" s="250" t="s">
        <v>41</v>
      </c>
      <c r="O150" s="92"/>
      <c r="P150" s="251">
        <f>O150*H150</f>
        <v>0</v>
      </c>
      <c r="Q150" s="251">
        <v>0</v>
      </c>
      <c r="R150" s="251">
        <f>Q150*H150</f>
        <v>0</v>
      </c>
      <c r="S150" s="251">
        <v>0.00132</v>
      </c>
      <c r="T150" s="252">
        <f>S150*H150</f>
        <v>0.01848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3" t="s">
        <v>344</v>
      </c>
      <c r="AT150" s="253" t="s">
        <v>253</v>
      </c>
      <c r="AU150" s="253" t="s">
        <v>86</v>
      </c>
      <c r="AY150" s="18" t="s">
        <v>251</v>
      </c>
      <c r="BE150" s="254">
        <f>IF(N150="základní",J150,0)</f>
        <v>0</v>
      </c>
      <c r="BF150" s="254">
        <f>IF(N150="snížená",J150,0)</f>
        <v>0</v>
      </c>
      <c r="BG150" s="254">
        <f>IF(N150="zákl. přenesená",J150,0)</f>
        <v>0</v>
      </c>
      <c r="BH150" s="254">
        <f>IF(N150="sníž. přenesená",J150,0)</f>
        <v>0</v>
      </c>
      <c r="BI150" s="254">
        <f>IF(N150="nulová",J150,0)</f>
        <v>0</v>
      </c>
      <c r="BJ150" s="18" t="s">
        <v>84</v>
      </c>
      <c r="BK150" s="254">
        <f>ROUND(I150*H150,2)</f>
        <v>0</v>
      </c>
      <c r="BL150" s="18" t="s">
        <v>344</v>
      </c>
      <c r="BM150" s="253" t="s">
        <v>2462</v>
      </c>
    </row>
    <row r="151" s="2" customFormat="1" ht="14.4" customHeight="1">
      <c r="A151" s="39"/>
      <c r="B151" s="40"/>
      <c r="C151" s="243" t="s">
        <v>317</v>
      </c>
      <c r="D151" s="243" t="s">
        <v>253</v>
      </c>
      <c r="E151" s="244" t="s">
        <v>2463</v>
      </c>
      <c r="F151" s="245" t="s">
        <v>2464</v>
      </c>
      <c r="G151" s="246" t="s">
        <v>369</v>
      </c>
      <c r="H151" s="247">
        <v>8</v>
      </c>
      <c r="I151" s="248"/>
      <c r="J151" s="247">
        <f>ROUND(I151*H151,2)</f>
        <v>0</v>
      </c>
      <c r="K151" s="245" t="s">
        <v>257</v>
      </c>
      <c r="L151" s="45"/>
      <c r="M151" s="249" t="s">
        <v>1</v>
      </c>
      <c r="N151" s="250" t="s">
        <v>41</v>
      </c>
      <c r="O151" s="92"/>
      <c r="P151" s="251">
        <f>O151*H151</f>
        <v>0</v>
      </c>
      <c r="Q151" s="251">
        <v>0</v>
      </c>
      <c r="R151" s="251">
        <f>Q151*H151</f>
        <v>0</v>
      </c>
      <c r="S151" s="251">
        <v>0.0051599999999999997</v>
      </c>
      <c r="T151" s="252">
        <f>S151*H151</f>
        <v>0.041279999999999997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3" t="s">
        <v>344</v>
      </c>
      <c r="AT151" s="253" t="s">
        <v>253</v>
      </c>
      <c r="AU151" s="253" t="s">
        <v>86</v>
      </c>
      <c r="AY151" s="18" t="s">
        <v>251</v>
      </c>
      <c r="BE151" s="254">
        <f>IF(N151="základní",J151,0)</f>
        <v>0</v>
      </c>
      <c r="BF151" s="254">
        <f>IF(N151="snížená",J151,0)</f>
        <v>0</v>
      </c>
      <c r="BG151" s="254">
        <f>IF(N151="zákl. přenesená",J151,0)</f>
        <v>0</v>
      </c>
      <c r="BH151" s="254">
        <f>IF(N151="sníž. přenesená",J151,0)</f>
        <v>0</v>
      </c>
      <c r="BI151" s="254">
        <f>IF(N151="nulová",J151,0)</f>
        <v>0</v>
      </c>
      <c r="BJ151" s="18" t="s">
        <v>84</v>
      </c>
      <c r="BK151" s="254">
        <f>ROUND(I151*H151,2)</f>
        <v>0</v>
      </c>
      <c r="BL151" s="18" t="s">
        <v>344</v>
      </c>
      <c r="BM151" s="253" t="s">
        <v>2465</v>
      </c>
    </row>
    <row r="152" s="2" customFormat="1" ht="14.4" customHeight="1">
      <c r="A152" s="39"/>
      <c r="B152" s="40"/>
      <c r="C152" s="243" t="s">
        <v>8</v>
      </c>
      <c r="D152" s="243" t="s">
        <v>253</v>
      </c>
      <c r="E152" s="244" t="s">
        <v>2466</v>
      </c>
      <c r="F152" s="245" t="s">
        <v>2467</v>
      </c>
      <c r="G152" s="246" t="s">
        <v>818</v>
      </c>
      <c r="H152" s="247">
        <v>4</v>
      </c>
      <c r="I152" s="248"/>
      <c r="J152" s="247">
        <f>ROUND(I152*H152,2)</f>
        <v>0</v>
      </c>
      <c r="K152" s="245" t="s">
        <v>1</v>
      </c>
      <c r="L152" s="45"/>
      <c r="M152" s="249" t="s">
        <v>1</v>
      </c>
      <c r="N152" s="250" t="s">
        <v>41</v>
      </c>
      <c r="O152" s="92"/>
      <c r="P152" s="251">
        <f>O152*H152</f>
        <v>0</v>
      </c>
      <c r="Q152" s="251">
        <v>0.0292</v>
      </c>
      <c r="R152" s="251">
        <f>Q152*H152</f>
        <v>0.1168</v>
      </c>
      <c r="S152" s="251">
        <v>0</v>
      </c>
      <c r="T152" s="252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3" t="s">
        <v>344</v>
      </c>
      <c r="AT152" s="253" t="s">
        <v>253</v>
      </c>
      <c r="AU152" s="253" t="s">
        <v>86</v>
      </c>
      <c r="AY152" s="18" t="s">
        <v>251</v>
      </c>
      <c r="BE152" s="254">
        <f>IF(N152="základní",J152,0)</f>
        <v>0</v>
      </c>
      <c r="BF152" s="254">
        <f>IF(N152="snížená",J152,0)</f>
        <v>0</v>
      </c>
      <c r="BG152" s="254">
        <f>IF(N152="zákl. přenesená",J152,0)</f>
        <v>0</v>
      </c>
      <c r="BH152" s="254">
        <f>IF(N152="sníž. přenesená",J152,0)</f>
        <v>0</v>
      </c>
      <c r="BI152" s="254">
        <f>IF(N152="nulová",J152,0)</f>
        <v>0</v>
      </c>
      <c r="BJ152" s="18" t="s">
        <v>84</v>
      </c>
      <c r="BK152" s="254">
        <f>ROUND(I152*H152,2)</f>
        <v>0</v>
      </c>
      <c r="BL152" s="18" t="s">
        <v>344</v>
      </c>
      <c r="BM152" s="253" t="s">
        <v>2468</v>
      </c>
    </row>
    <row r="153" s="2" customFormat="1" ht="14.4" customHeight="1">
      <c r="A153" s="39"/>
      <c r="B153" s="40"/>
      <c r="C153" s="243" t="s">
        <v>330</v>
      </c>
      <c r="D153" s="243" t="s">
        <v>253</v>
      </c>
      <c r="E153" s="244" t="s">
        <v>2469</v>
      </c>
      <c r="F153" s="245" t="s">
        <v>2470</v>
      </c>
      <c r="G153" s="246" t="s">
        <v>818</v>
      </c>
      <c r="H153" s="247">
        <v>13</v>
      </c>
      <c r="I153" s="248"/>
      <c r="J153" s="247">
        <f>ROUND(I153*H153,2)</f>
        <v>0</v>
      </c>
      <c r="K153" s="245" t="s">
        <v>257</v>
      </c>
      <c r="L153" s="45"/>
      <c r="M153" s="249" t="s">
        <v>1</v>
      </c>
      <c r="N153" s="250" t="s">
        <v>41</v>
      </c>
      <c r="O153" s="92"/>
      <c r="P153" s="251">
        <f>O153*H153</f>
        <v>0</v>
      </c>
      <c r="Q153" s="251">
        <v>0</v>
      </c>
      <c r="R153" s="251">
        <f>Q153*H153</f>
        <v>0</v>
      </c>
      <c r="S153" s="251">
        <v>0.034200000000000001</v>
      </c>
      <c r="T153" s="252">
        <f>S153*H153</f>
        <v>0.4446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3" t="s">
        <v>344</v>
      </c>
      <c r="AT153" s="253" t="s">
        <v>253</v>
      </c>
      <c r="AU153" s="253" t="s">
        <v>86</v>
      </c>
      <c r="AY153" s="18" t="s">
        <v>251</v>
      </c>
      <c r="BE153" s="254">
        <f>IF(N153="základní",J153,0)</f>
        <v>0</v>
      </c>
      <c r="BF153" s="254">
        <f>IF(N153="snížená",J153,0)</f>
        <v>0</v>
      </c>
      <c r="BG153" s="254">
        <f>IF(N153="zákl. přenesená",J153,0)</f>
        <v>0</v>
      </c>
      <c r="BH153" s="254">
        <f>IF(N153="sníž. přenesená",J153,0)</f>
        <v>0</v>
      </c>
      <c r="BI153" s="254">
        <f>IF(N153="nulová",J153,0)</f>
        <v>0</v>
      </c>
      <c r="BJ153" s="18" t="s">
        <v>84</v>
      </c>
      <c r="BK153" s="254">
        <f>ROUND(I153*H153,2)</f>
        <v>0</v>
      </c>
      <c r="BL153" s="18" t="s">
        <v>344</v>
      </c>
      <c r="BM153" s="253" t="s">
        <v>2471</v>
      </c>
    </row>
    <row r="154" s="2" customFormat="1" ht="14.4" customHeight="1">
      <c r="A154" s="39"/>
      <c r="B154" s="40"/>
      <c r="C154" s="243" t="s">
        <v>334</v>
      </c>
      <c r="D154" s="243" t="s">
        <v>253</v>
      </c>
      <c r="E154" s="244" t="s">
        <v>2472</v>
      </c>
      <c r="F154" s="245" t="s">
        <v>2473</v>
      </c>
      <c r="G154" s="246" t="s">
        <v>818</v>
      </c>
      <c r="H154" s="247">
        <v>9</v>
      </c>
      <c r="I154" s="248"/>
      <c r="J154" s="247">
        <f>ROUND(I154*H154,2)</f>
        <v>0</v>
      </c>
      <c r="K154" s="245" t="s">
        <v>1</v>
      </c>
      <c r="L154" s="45"/>
      <c r="M154" s="249" t="s">
        <v>1</v>
      </c>
      <c r="N154" s="250" t="s">
        <v>41</v>
      </c>
      <c r="O154" s="92"/>
      <c r="P154" s="251">
        <f>O154*H154</f>
        <v>0</v>
      </c>
      <c r="Q154" s="251">
        <v>0</v>
      </c>
      <c r="R154" s="251">
        <f>Q154*H154</f>
        <v>0</v>
      </c>
      <c r="S154" s="251">
        <v>0.0172</v>
      </c>
      <c r="T154" s="252">
        <f>S154*H154</f>
        <v>0.15479999999999999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3" t="s">
        <v>344</v>
      </c>
      <c r="AT154" s="253" t="s">
        <v>253</v>
      </c>
      <c r="AU154" s="253" t="s">
        <v>86</v>
      </c>
      <c r="AY154" s="18" t="s">
        <v>251</v>
      </c>
      <c r="BE154" s="254">
        <f>IF(N154="základní",J154,0)</f>
        <v>0</v>
      </c>
      <c r="BF154" s="254">
        <f>IF(N154="snížená",J154,0)</f>
        <v>0</v>
      </c>
      <c r="BG154" s="254">
        <f>IF(N154="zákl. přenesená",J154,0)</f>
        <v>0</v>
      </c>
      <c r="BH154" s="254">
        <f>IF(N154="sníž. přenesená",J154,0)</f>
        <v>0</v>
      </c>
      <c r="BI154" s="254">
        <f>IF(N154="nulová",J154,0)</f>
        <v>0</v>
      </c>
      <c r="BJ154" s="18" t="s">
        <v>84</v>
      </c>
      <c r="BK154" s="254">
        <f>ROUND(I154*H154,2)</f>
        <v>0</v>
      </c>
      <c r="BL154" s="18" t="s">
        <v>344</v>
      </c>
      <c r="BM154" s="253" t="s">
        <v>2474</v>
      </c>
    </row>
    <row r="155" s="2" customFormat="1" ht="14.4" customHeight="1">
      <c r="A155" s="39"/>
      <c r="B155" s="40"/>
      <c r="C155" s="243" t="s">
        <v>339</v>
      </c>
      <c r="D155" s="243" t="s">
        <v>253</v>
      </c>
      <c r="E155" s="244" t="s">
        <v>2475</v>
      </c>
      <c r="F155" s="245" t="s">
        <v>2476</v>
      </c>
      <c r="G155" s="246" t="s">
        <v>818</v>
      </c>
      <c r="H155" s="247">
        <v>19</v>
      </c>
      <c r="I155" s="248"/>
      <c r="J155" s="247">
        <f>ROUND(I155*H155,2)</f>
        <v>0</v>
      </c>
      <c r="K155" s="245" t="s">
        <v>257</v>
      </c>
      <c r="L155" s="45"/>
      <c r="M155" s="249" t="s">
        <v>1</v>
      </c>
      <c r="N155" s="250" t="s">
        <v>41</v>
      </c>
      <c r="O155" s="92"/>
      <c r="P155" s="251">
        <f>O155*H155</f>
        <v>0</v>
      </c>
      <c r="Q155" s="251">
        <v>0</v>
      </c>
      <c r="R155" s="251">
        <f>Q155*H155</f>
        <v>0</v>
      </c>
      <c r="S155" s="251">
        <v>0.019460000000000002</v>
      </c>
      <c r="T155" s="252">
        <f>S155*H155</f>
        <v>0.36974000000000001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3" t="s">
        <v>344</v>
      </c>
      <c r="AT155" s="253" t="s">
        <v>253</v>
      </c>
      <c r="AU155" s="253" t="s">
        <v>86</v>
      </c>
      <c r="AY155" s="18" t="s">
        <v>251</v>
      </c>
      <c r="BE155" s="254">
        <f>IF(N155="základní",J155,0)</f>
        <v>0</v>
      </c>
      <c r="BF155" s="254">
        <f>IF(N155="snížená",J155,0)</f>
        <v>0</v>
      </c>
      <c r="BG155" s="254">
        <f>IF(N155="zákl. přenesená",J155,0)</f>
        <v>0</v>
      </c>
      <c r="BH155" s="254">
        <f>IF(N155="sníž. přenesená",J155,0)</f>
        <v>0</v>
      </c>
      <c r="BI155" s="254">
        <f>IF(N155="nulová",J155,0)</f>
        <v>0</v>
      </c>
      <c r="BJ155" s="18" t="s">
        <v>84</v>
      </c>
      <c r="BK155" s="254">
        <f>ROUND(I155*H155,2)</f>
        <v>0</v>
      </c>
      <c r="BL155" s="18" t="s">
        <v>344</v>
      </c>
      <c r="BM155" s="253" t="s">
        <v>2477</v>
      </c>
    </row>
    <row r="156" s="2" customFormat="1" ht="14.4" customHeight="1">
      <c r="A156" s="39"/>
      <c r="B156" s="40"/>
      <c r="C156" s="243" t="s">
        <v>344</v>
      </c>
      <c r="D156" s="243" t="s">
        <v>253</v>
      </c>
      <c r="E156" s="244" t="s">
        <v>2478</v>
      </c>
      <c r="F156" s="245" t="s">
        <v>2479</v>
      </c>
      <c r="G156" s="246" t="s">
        <v>818</v>
      </c>
      <c r="H156" s="247">
        <v>3</v>
      </c>
      <c r="I156" s="248"/>
      <c r="J156" s="247">
        <f>ROUND(I156*H156,2)</f>
        <v>0</v>
      </c>
      <c r="K156" s="245" t="s">
        <v>1</v>
      </c>
      <c r="L156" s="45"/>
      <c r="M156" s="249" t="s">
        <v>1</v>
      </c>
      <c r="N156" s="250" t="s">
        <v>41</v>
      </c>
      <c r="O156" s="92"/>
      <c r="P156" s="251">
        <f>O156*H156</f>
        <v>0</v>
      </c>
      <c r="Q156" s="251">
        <v>0</v>
      </c>
      <c r="R156" s="251">
        <f>Q156*H156</f>
        <v>0</v>
      </c>
      <c r="S156" s="251">
        <v>0.018800000000000001</v>
      </c>
      <c r="T156" s="252">
        <f>S156*H156</f>
        <v>0.056400000000000006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3" t="s">
        <v>344</v>
      </c>
      <c r="AT156" s="253" t="s">
        <v>253</v>
      </c>
      <c r="AU156" s="253" t="s">
        <v>86</v>
      </c>
      <c r="AY156" s="18" t="s">
        <v>251</v>
      </c>
      <c r="BE156" s="254">
        <f>IF(N156="základní",J156,0)</f>
        <v>0</v>
      </c>
      <c r="BF156" s="254">
        <f>IF(N156="snížená",J156,0)</f>
        <v>0</v>
      </c>
      <c r="BG156" s="254">
        <f>IF(N156="zákl. přenesená",J156,0)</f>
        <v>0</v>
      </c>
      <c r="BH156" s="254">
        <f>IF(N156="sníž. přenesená",J156,0)</f>
        <v>0</v>
      </c>
      <c r="BI156" s="254">
        <f>IF(N156="nulová",J156,0)</f>
        <v>0</v>
      </c>
      <c r="BJ156" s="18" t="s">
        <v>84</v>
      </c>
      <c r="BK156" s="254">
        <f>ROUND(I156*H156,2)</f>
        <v>0</v>
      </c>
      <c r="BL156" s="18" t="s">
        <v>344</v>
      </c>
      <c r="BM156" s="253" t="s">
        <v>2480</v>
      </c>
    </row>
    <row r="157" s="2" customFormat="1" ht="14.4" customHeight="1">
      <c r="A157" s="39"/>
      <c r="B157" s="40"/>
      <c r="C157" s="243" t="s">
        <v>349</v>
      </c>
      <c r="D157" s="243" t="s">
        <v>253</v>
      </c>
      <c r="E157" s="244" t="s">
        <v>2481</v>
      </c>
      <c r="F157" s="245" t="s">
        <v>2482</v>
      </c>
      <c r="G157" s="246" t="s">
        <v>818</v>
      </c>
      <c r="H157" s="247">
        <v>1</v>
      </c>
      <c r="I157" s="248"/>
      <c r="J157" s="247">
        <f>ROUND(I157*H157,2)</f>
        <v>0</v>
      </c>
      <c r="K157" s="245" t="s">
        <v>1</v>
      </c>
      <c r="L157" s="45"/>
      <c r="M157" s="249" t="s">
        <v>1</v>
      </c>
      <c r="N157" s="250" t="s">
        <v>41</v>
      </c>
      <c r="O157" s="92"/>
      <c r="P157" s="251">
        <f>O157*H157</f>
        <v>0</v>
      </c>
      <c r="Q157" s="251">
        <v>0</v>
      </c>
      <c r="R157" s="251">
        <f>Q157*H157</f>
        <v>0</v>
      </c>
      <c r="S157" s="251">
        <v>0.018800000000000001</v>
      </c>
      <c r="T157" s="252">
        <f>S157*H157</f>
        <v>0.018800000000000001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3" t="s">
        <v>344</v>
      </c>
      <c r="AT157" s="253" t="s">
        <v>253</v>
      </c>
      <c r="AU157" s="253" t="s">
        <v>86</v>
      </c>
      <c r="AY157" s="18" t="s">
        <v>251</v>
      </c>
      <c r="BE157" s="254">
        <f>IF(N157="základní",J157,0)</f>
        <v>0</v>
      </c>
      <c r="BF157" s="254">
        <f>IF(N157="snížená",J157,0)</f>
        <v>0</v>
      </c>
      <c r="BG157" s="254">
        <f>IF(N157="zákl. přenesená",J157,0)</f>
        <v>0</v>
      </c>
      <c r="BH157" s="254">
        <f>IF(N157="sníž. přenesená",J157,0)</f>
        <v>0</v>
      </c>
      <c r="BI157" s="254">
        <f>IF(N157="nulová",J157,0)</f>
        <v>0</v>
      </c>
      <c r="BJ157" s="18" t="s">
        <v>84</v>
      </c>
      <c r="BK157" s="254">
        <f>ROUND(I157*H157,2)</f>
        <v>0</v>
      </c>
      <c r="BL157" s="18" t="s">
        <v>344</v>
      </c>
      <c r="BM157" s="253" t="s">
        <v>2483</v>
      </c>
    </row>
    <row r="158" s="12" customFormat="1" ht="22.8" customHeight="1">
      <c r="A158" s="12"/>
      <c r="B158" s="227"/>
      <c r="C158" s="228"/>
      <c r="D158" s="229" t="s">
        <v>75</v>
      </c>
      <c r="E158" s="241" t="s">
        <v>2484</v>
      </c>
      <c r="F158" s="241" t="s">
        <v>2485</v>
      </c>
      <c r="G158" s="228"/>
      <c r="H158" s="228"/>
      <c r="I158" s="231"/>
      <c r="J158" s="242">
        <f>BK158</f>
        <v>0</v>
      </c>
      <c r="K158" s="228"/>
      <c r="L158" s="233"/>
      <c r="M158" s="234"/>
      <c r="N158" s="235"/>
      <c r="O158" s="235"/>
      <c r="P158" s="236">
        <f>SUM(P159:P172)</f>
        <v>0</v>
      </c>
      <c r="Q158" s="235"/>
      <c r="R158" s="236">
        <f>SUM(R159:R172)</f>
        <v>0.060360000000000011</v>
      </c>
      <c r="S158" s="235"/>
      <c r="T158" s="237">
        <f>SUM(T159:T172)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38" t="s">
        <v>86</v>
      </c>
      <c r="AT158" s="239" t="s">
        <v>75</v>
      </c>
      <c r="AU158" s="239" t="s">
        <v>84</v>
      </c>
      <c r="AY158" s="238" t="s">
        <v>251</v>
      </c>
      <c r="BK158" s="240">
        <f>SUM(BK159:BK172)</f>
        <v>0</v>
      </c>
    </row>
    <row r="159" s="2" customFormat="1" ht="22.2" customHeight="1">
      <c r="A159" s="39"/>
      <c r="B159" s="40"/>
      <c r="C159" s="243" t="s">
        <v>354</v>
      </c>
      <c r="D159" s="243" t="s">
        <v>253</v>
      </c>
      <c r="E159" s="244" t="s">
        <v>2486</v>
      </c>
      <c r="F159" s="245" t="s">
        <v>2487</v>
      </c>
      <c r="G159" s="246" t="s">
        <v>369</v>
      </c>
      <c r="H159" s="247">
        <v>1</v>
      </c>
      <c r="I159" s="248"/>
      <c r="J159" s="247">
        <f>ROUND(I159*H159,2)</f>
        <v>0</v>
      </c>
      <c r="K159" s="245" t="s">
        <v>1</v>
      </c>
      <c r="L159" s="45"/>
      <c r="M159" s="249" t="s">
        <v>1</v>
      </c>
      <c r="N159" s="250" t="s">
        <v>41</v>
      </c>
      <c r="O159" s="92"/>
      <c r="P159" s="251">
        <f>O159*H159</f>
        <v>0</v>
      </c>
      <c r="Q159" s="251">
        <v>0</v>
      </c>
      <c r="R159" s="251">
        <f>Q159*H159</f>
        <v>0</v>
      </c>
      <c r="S159" s="251">
        <v>0</v>
      </c>
      <c r="T159" s="252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3" t="s">
        <v>344</v>
      </c>
      <c r="AT159" s="253" t="s">
        <v>253</v>
      </c>
      <c r="AU159" s="253" t="s">
        <v>86</v>
      </c>
      <c r="AY159" s="18" t="s">
        <v>251</v>
      </c>
      <c r="BE159" s="254">
        <f>IF(N159="základní",J159,0)</f>
        <v>0</v>
      </c>
      <c r="BF159" s="254">
        <f>IF(N159="snížená",J159,0)</f>
        <v>0</v>
      </c>
      <c r="BG159" s="254">
        <f>IF(N159="zákl. přenesená",J159,0)</f>
        <v>0</v>
      </c>
      <c r="BH159" s="254">
        <f>IF(N159="sníž. přenesená",J159,0)</f>
        <v>0</v>
      </c>
      <c r="BI159" s="254">
        <f>IF(N159="nulová",J159,0)</f>
        <v>0</v>
      </c>
      <c r="BJ159" s="18" t="s">
        <v>84</v>
      </c>
      <c r="BK159" s="254">
        <f>ROUND(I159*H159,2)</f>
        <v>0</v>
      </c>
      <c r="BL159" s="18" t="s">
        <v>344</v>
      </c>
      <c r="BM159" s="253" t="s">
        <v>2488</v>
      </c>
    </row>
    <row r="160" s="2" customFormat="1" ht="14.4" customHeight="1">
      <c r="A160" s="39"/>
      <c r="B160" s="40"/>
      <c r="C160" s="243" t="s">
        <v>358</v>
      </c>
      <c r="D160" s="243" t="s">
        <v>253</v>
      </c>
      <c r="E160" s="244" t="s">
        <v>2489</v>
      </c>
      <c r="F160" s="245" t="s">
        <v>2490</v>
      </c>
      <c r="G160" s="246" t="s">
        <v>406</v>
      </c>
      <c r="H160" s="247">
        <v>8</v>
      </c>
      <c r="I160" s="248"/>
      <c r="J160" s="247">
        <f>ROUND(I160*H160,2)</f>
        <v>0</v>
      </c>
      <c r="K160" s="245" t="s">
        <v>257</v>
      </c>
      <c r="L160" s="45"/>
      <c r="M160" s="249" t="s">
        <v>1</v>
      </c>
      <c r="N160" s="250" t="s">
        <v>41</v>
      </c>
      <c r="O160" s="92"/>
      <c r="P160" s="251">
        <f>O160*H160</f>
        <v>0</v>
      </c>
      <c r="Q160" s="251">
        <v>0.0012999999999999999</v>
      </c>
      <c r="R160" s="251">
        <f>Q160*H160</f>
        <v>0.0104</v>
      </c>
      <c r="S160" s="251">
        <v>0</v>
      </c>
      <c r="T160" s="252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3" t="s">
        <v>344</v>
      </c>
      <c r="AT160" s="253" t="s">
        <v>253</v>
      </c>
      <c r="AU160" s="253" t="s">
        <v>86</v>
      </c>
      <c r="AY160" s="18" t="s">
        <v>251</v>
      </c>
      <c r="BE160" s="254">
        <f>IF(N160="základní",J160,0)</f>
        <v>0</v>
      </c>
      <c r="BF160" s="254">
        <f>IF(N160="snížená",J160,0)</f>
        <v>0</v>
      </c>
      <c r="BG160" s="254">
        <f>IF(N160="zákl. přenesená",J160,0)</f>
        <v>0</v>
      </c>
      <c r="BH160" s="254">
        <f>IF(N160="sníž. přenesená",J160,0)</f>
        <v>0</v>
      </c>
      <c r="BI160" s="254">
        <f>IF(N160="nulová",J160,0)</f>
        <v>0</v>
      </c>
      <c r="BJ160" s="18" t="s">
        <v>84</v>
      </c>
      <c r="BK160" s="254">
        <f>ROUND(I160*H160,2)</f>
        <v>0</v>
      </c>
      <c r="BL160" s="18" t="s">
        <v>344</v>
      </c>
      <c r="BM160" s="253" t="s">
        <v>2491</v>
      </c>
    </row>
    <row r="161" s="2" customFormat="1" ht="14.4" customHeight="1">
      <c r="A161" s="39"/>
      <c r="B161" s="40"/>
      <c r="C161" s="243" t="s">
        <v>366</v>
      </c>
      <c r="D161" s="243" t="s">
        <v>253</v>
      </c>
      <c r="E161" s="244" t="s">
        <v>2492</v>
      </c>
      <c r="F161" s="245" t="s">
        <v>2493</v>
      </c>
      <c r="G161" s="246" t="s">
        <v>406</v>
      </c>
      <c r="H161" s="247">
        <v>55</v>
      </c>
      <c r="I161" s="248"/>
      <c r="J161" s="247">
        <f>ROUND(I161*H161,2)</f>
        <v>0</v>
      </c>
      <c r="K161" s="245" t="s">
        <v>257</v>
      </c>
      <c r="L161" s="45"/>
      <c r="M161" s="249" t="s">
        <v>1</v>
      </c>
      <c r="N161" s="250" t="s">
        <v>41</v>
      </c>
      <c r="O161" s="92"/>
      <c r="P161" s="251">
        <f>O161*H161</f>
        <v>0</v>
      </c>
      <c r="Q161" s="251">
        <v>0.00040000000000000002</v>
      </c>
      <c r="R161" s="251">
        <f>Q161*H161</f>
        <v>0.022000000000000002</v>
      </c>
      <c r="S161" s="251">
        <v>0</v>
      </c>
      <c r="T161" s="252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3" t="s">
        <v>344</v>
      </c>
      <c r="AT161" s="253" t="s">
        <v>253</v>
      </c>
      <c r="AU161" s="253" t="s">
        <v>86</v>
      </c>
      <c r="AY161" s="18" t="s">
        <v>251</v>
      </c>
      <c r="BE161" s="254">
        <f>IF(N161="základní",J161,0)</f>
        <v>0</v>
      </c>
      <c r="BF161" s="254">
        <f>IF(N161="snížená",J161,0)</f>
        <v>0</v>
      </c>
      <c r="BG161" s="254">
        <f>IF(N161="zákl. přenesená",J161,0)</f>
        <v>0</v>
      </c>
      <c r="BH161" s="254">
        <f>IF(N161="sníž. přenesená",J161,0)</f>
        <v>0</v>
      </c>
      <c r="BI161" s="254">
        <f>IF(N161="nulová",J161,0)</f>
        <v>0</v>
      </c>
      <c r="BJ161" s="18" t="s">
        <v>84</v>
      </c>
      <c r="BK161" s="254">
        <f>ROUND(I161*H161,2)</f>
        <v>0</v>
      </c>
      <c r="BL161" s="18" t="s">
        <v>344</v>
      </c>
      <c r="BM161" s="253" t="s">
        <v>2494</v>
      </c>
    </row>
    <row r="162" s="2" customFormat="1" ht="14.4" customHeight="1">
      <c r="A162" s="39"/>
      <c r="B162" s="40"/>
      <c r="C162" s="243" t="s">
        <v>7</v>
      </c>
      <c r="D162" s="243" t="s">
        <v>253</v>
      </c>
      <c r="E162" s="244" t="s">
        <v>2495</v>
      </c>
      <c r="F162" s="245" t="s">
        <v>2496</v>
      </c>
      <c r="G162" s="246" t="s">
        <v>406</v>
      </c>
      <c r="H162" s="247">
        <v>20</v>
      </c>
      <c r="I162" s="248"/>
      <c r="J162" s="247">
        <f>ROUND(I162*H162,2)</f>
        <v>0</v>
      </c>
      <c r="K162" s="245" t="s">
        <v>257</v>
      </c>
      <c r="L162" s="45"/>
      <c r="M162" s="249" t="s">
        <v>1</v>
      </c>
      <c r="N162" s="250" t="s">
        <v>41</v>
      </c>
      <c r="O162" s="92"/>
      <c r="P162" s="251">
        <f>O162*H162</f>
        <v>0</v>
      </c>
      <c r="Q162" s="251">
        <v>0.00042999999999999999</v>
      </c>
      <c r="R162" s="251">
        <f>Q162*H162</f>
        <v>0.0086</v>
      </c>
      <c r="S162" s="251">
        <v>0</v>
      </c>
      <c r="T162" s="252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3" t="s">
        <v>344</v>
      </c>
      <c r="AT162" s="253" t="s">
        <v>253</v>
      </c>
      <c r="AU162" s="253" t="s">
        <v>86</v>
      </c>
      <c r="AY162" s="18" t="s">
        <v>251</v>
      </c>
      <c r="BE162" s="254">
        <f>IF(N162="základní",J162,0)</f>
        <v>0</v>
      </c>
      <c r="BF162" s="254">
        <f>IF(N162="snížená",J162,0)</f>
        <v>0</v>
      </c>
      <c r="BG162" s="254">
        <f>IF(N162="zákl. přenesená",J162,0)</f>
        <v>0</v>
      </c>
      <c r="BH162" s="254">
        <f>IF(N162="sníž. přenesená",J162,0)</f>
        <v>0</v>
      </c>
      <c r="BI162" s="254">
        <f>IF(N162="nulová",J162,0)</f>
        <v>0</v>
      </c>
      <c r="BJ162" s="18" t="s">
        <v>84</v>
      </c>
      <c r="BK162" s="254">
        <f>ROUND(I162*H162,2)</f>
        <v>0</v>
      </c>
      <c r="BL162" s="18" t="s">
        <v>344</v>
      </c>
      <c r="BM162" s="253" t="s">
        <v>2497</v>
      </c>
    </row>
    <row r="163" s="2" customFormat="1" ht="14.4" customHeight="1">
      <c r="A163" s="39"/>
      <c r="B163" s="40"/>
      <c r="C163" s="243" t="s">
        <v>374</v>
      </c>
      <c r="D163" s="243" t="s">
        <v>253</v>
      </c>
      <c r="E163" s="244" t="s">
        <v>2498</v>
      </c>
      <c r="F163" s="245" t="s">
        <v>2499</v>
      </c>
      <c r="G163" s="246" t="s">
        <v>406</v>
      </c>
      <c r="H163" s="247">
        <v>4</v>
      </c>
      <c r="I163" s="248"/>
      <c r="J163" s="247">
        <f>ROUND(I163*H163,2)</f>
        <v>0</v>
      </c>
      <c r="K163" s="245" t="s">
        <v>257</v>
      </c>
      <c r="L163" s="45"/>
      <c r="M163" s="249" t="s">
        <v>1</v>
      </c>
      <c r="N163" s="250" t="s">
        <v>41</v>
      </c>
      <c r="O163" s="92"/>
      <c r="P163" s="251">
        <f>O163*H163</f>
        <v>0</v>
      </c>
      <c r="Q163" s="251">
        <v>0.00050000000000000001</v>
      </c>
      <c r="R163" s="251">
        <f>Q163*H163</f>
        <v>0.002</v>
      </c>
      <c r="S163" s="251">
        <v>0</v>
      </c>
      <c r="T163" s="252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3" t="s">
        <v>344</v>
      </c>
      <c r="AT163" s="253" t="s">
        <v>253</v>
      </c>
      <c r="AU163" s="253" t="s">
        <v>86</v>
      </c>
      <c r="AY163" s="18" t="s">
        <v>251</v>
      </c>
      <c r="BE163" s="254">
        <f>IF(N163="základní",J163,0)</f>
        <v>0</v>
      </c>
      <c r="BF163" s="254">
        <f>IF(N163="snížená",J163,0)</f>
        <v>0</v>
      </c>
      <c r="BG163" s="254">
        <f>IF(N163="zákl. přenesená",J163,0)</f>
        <v>0</v>
      </c>
      <c r="BH163" s="254">
        <f>IF(N163="sníž. přenesená",J163,0)</f>
        <v>0</v>
      </c>
      <c r="BI163" s="254">
        <f>IF(N163="nulová",J163,0)</f>
        <v>0</v>
      </c>
      <c r="BJ163" s="18" t="s">
        <v>84</v>
      </c>
      <c r="BK163" s="254">
        <f>ROUND(I163*H163,2)</f>
        <v>0</v>
      </c>
      <c r="BL163" s="18" t="s">
        <v>344</v>
      </c>
      <c r="BM163" s="253" t="s">
        <v>2500</v>
      </c>
    </row>
    <row r="164" s="2" customFormat="1" ht="14.4" customHeight="1">
      <c r="A164" s="39"/>
      <c r="B164" s="40"/>
      <c r="C164" s="243" t="s">
        <v>378</v>
      </c>
      <c r="D164" s="243" t="s">
        <v>253</v>
      </c>
      <c r="E164" s="244" t="s">
        <v>2501</v>
      </c>
      <c r="F164" s="245" t="s">
        <v>2502</v>
      </c>
      <c r="G164" s="246" t="s">
        <v>369</v>
      </c>
      <c r="H164" s="247">
        <v>1</v>
      </c>
      <c r="I164" s="248"/>
      <c r="J164" s="247">
        <f>ROUND(I164*H164,2)</f>
        <v>0</v>
      </c>
      <c r="K164" s="245" t="s">
        <v>257</v>
      </c>
      <c r="L164" s="45"/>
      <c r="M164" s="249" t="s">
        <v>1</v>
      </c>
      <c r="N164" s="250" t="s">
        <v>41</v>
      </c>
      <c r="O164" s="92"/>
      <c r="P164" s="251">
        <f>O164*H164</f>
        <v>0</v>
      </c>
      <c r="Q164" s="251">
        <v>0.00076999999999999996</v>
      </c>
      <c r="R164" s="251">
        <f>Q164*H164</f>
        <v>0.00076999999999999996</v>
      </c>
      <c r="S164" s="251">
        <v>0</v>
      </c>
      <c r="T164" s="252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3" t="s">
        <v>344</v>
      </c>
      <c r="AT164" s="253" t="s">
        <v>253</v>
      </c>
      <c r="AU164" s="253" t="s">
        <v>86</v>
      </c>
      <c r="AY164" s="18" t="s">
        <v>251</v>
      </c>
      <c r="BE164" s="254">
        <f>IF(N164="základní",J164,0)</f>
        <v>0</v>
      </c>
      <c r="BF164" s="254">
        <f>IF(N164="snížená",J164,0)</f>
        <v>0</v>
      </c>
      <c r="BG164" s="254">
        <f>IF(N164="zákl. přenesená",J164,0)</f>
        <v>0</v>
      </c>
      <c r="BH164" s="254">
        <f>IF(N164="sníž. přenesená",J164,0)</f>
        <v>0</v>
      </c>
      <c r="BI164" s="254">
        <f>IF(N164="nulová",J164,0)</f>
        <v>0</v>
      </c>
      <c r="BJ164" s="18" t="s">
        <v>84</v>
      </c>
      <c r="BK164" s="254">
        <f>ROUND(I164*H164,2)</f>
        <v>0</v>
      </c>
      <c r="BL164" s="18" t="s">
        <v>344</v>
      </c>
      <c r="BM164" s="253" t="s">
        <v>2503</v>
      </c>
    </row>
    <row r="165" s="2" customFormat="1">
      <c r="A165" s="39"/>
      <c r="B165" s="40"/>
      <c r="C165" s="41"/>
      <c r="D165" s="257" t="s">
        <v>863</v>
      </c>
      <c r="E165" s="41"/>
      <c r="F165" s="308" t="s">
        <v>2504</v>
      </c>
      <c r="G165" s="41"/>
      <c r="H165" s="41"/>
      <c r="I165" s="211"/>
      <c r="J165" s="41"/>
      <c r="K165" s="41"/>
      <c r="L165" s="45"/>
      <c r="M165" s="309"/>
      <c r="N165" s="310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863</v>
      </c>
      <c r="AU165" s="18" t="s">
        <v>86</v>
      </c>
    </row>
    <row r="166" s="2" customFormat="1" ht="19.8" customHeight="1">
      <c r="A166" s="39"/>
      <c r="B166" s="40"/>
      <c r="C166" s="243" t="s">
        <v>382</v>
      </c>
      <c r="D166" s="243" t="s">
        <v>253</v>
      </c>
      <c r="E166" s="244" t="s">
        <v>2505</v>
      </c>
      <c r="F166" s="245" t="s">
        <v>2506</v>
      </c>
      <c r="G166" s="246" t="s">
        <v>369</v>
      </c>
      <c r="H166" s="247">
        <v>4</v>
      </c>
      <c r="I166" s="248"/>
      <c r="J166" s="247">
        <f>ROUND(I166*H166,2)</f>
        <v>0</v>
      </c>
      <c r="K166" s="245" t="s">
        <v>1</v>
      </c>
      <c r="L166" s="45"/>
      <c r="M166" s="249" t="s">
        <v>1</v>
      </c>
      <c r="N166" s="250" t="s">
        <v>41</v>
      </c>
      <c r="O166" s="92"/>
      <c r="P166" s="251">
        <f>O166*H166</f>
        <v>0</v>
      </c>
      <c r="Q166" s="251">
        <v>0.00148</v>
      </c>
      <c r="R166" s="251">
        <f>Q166*H166</f>
        <v>0.0059199999999999999</v>
      </c>
      <c r="S166" s="251">
        <v>0</v>
      </c>
      <c r="T166" s="252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3" t="s">
        <v>344</v>
      </c>
      <c r="AT166" s="253" t="s">
        <v>253</v>
      </c>
      <c r="AU166" s="253" t="s">
        <v>86</v>
      </c>
      <c r="AY166" s="18" t="s">
        <v>251</v>
      </c>
      <c r="BE166" s="254">
        <f>IF(N166="základní",J166,0)</f>
        <v>0</v>
      </c>
      <c r="BF166" s="254">
        <f>IF(N166="snížená",J166,0)</f>
        <v>0</v>
      </c>
      <c r="BG166" s="254">
        <f>IF(N166="zákl. přenesená",J166,0)</f>
        <v>0</v>
      </c>
      <c r="BH166" s="254">
        <f>IF(N166="sníž. přenesená",J166,0)</f>
        <v>0</v>
      </c>
      <c r="BI166" s="254">
        <f>IF(N166="nulová",J166,0)</f>
        <v>0</v>
      </c>
      <c r="BJ166" s="18" t="s">
        <v>84</v>
      </c>
      <c r="BK166" s="254">
        <f>ROUND(I166*H166,2)</f>
        <v>0</v>
      </c>
      <c r="BL166" s="18" t="s">
        <v>344</v>
      </c>
      <c r="BM166" s="253" t="s">
        <v>2507</v>
      </c>
    </row>
    <row r="167" s="2" customFormat="1" ht="14.4" customHeight="1">
      <c r="A167" s="39"/>
      <c r="B167" s="40"/>
      <c r="C167" s="243" t="s">
        <v>392</v>
      </c>
      <c r="D167" s="243" t="s">
        <v>253</v>
      </c>
      <c r="E167" s="244" t="s">
        <v>2508</v>
      </c>
      <c r="F167" s="245" t="s">
        <v>2509</v>
      </c>
      <c r="G167" s="246" t="s">
        <v>369</v>
      </c>
      <c r="H167" s="247">
        <v>1</v>
      </c>
      <c r="I167" s="248"/>
      <c r="J167" s="247">
        <f>ROUND(I167*H167,2)</f>
        <v>0</v>
      </c>
      <c r="K167" s="245" t="s">
        <v>1</v>
      </c>
      <c r="L167" s="45"/>
      <c r="M167" s="249" t="s">
        <v>1</v>
      </c>
      <c r="N167" s="250" t="s">
        <v>41</v>
      </c>
      <c r="O167" s="92"/>
      <c r="P167" s="251">
        <f>O167*H167</f>
        <v>0</v>
      </c>
      <c r="Q167" s="251">
        <v>0.00017000000000000001</v>
      </c>
      <c r="R167" s="251">
        <f>Q167*H167</f>
        <v>0.00017000000000000001</v>
      </c>
      <c r="S167" s="251">
        <v>0</v>
      </c>
      <c r="T167" s="252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3" t="s">
        <v>344</v>
      </c>
      <c r="AT167" s="253" t="s">
        <v>253</v>
      </c>
      <c r="AU167" s="253" t="s">
        <v>86</v>
      </c>
      <c r="AY167" s="18" t="s">
        <v>251</v>
      </c>
      <c r="BE167" s="254">
        <f>IF(N167="základní",J167,0)</f>
        <v>0</v>
      </c>
      <c r="BF167" s="254">
        <f>IF(N167="snížená",J167,0)</f>
        <v>0</v>
      </c>
      <c r="BG167" s="254">
        <f>IF(N167="zákl. přenesená",J167,0)</f>
        <v>0</v>
      </c>
      <c r="BH167" s="254">
        <f>IF(N167="sníž. přenesená",J167,0)</f>
        <v>0</v>
      </c>
      <c r="BI167" s="254">
        <f>IF(N167="nulová",J167,0)</f>
        <v>0</v>
      </c>
      <c r="BJ167" s="18" t="s">
        <v>84</v>
      </c>
      <c r="BK167" s="254">
        <f>ROUND(I167*H167,2)</f>
        <v>0</v>
      </c>
      <c r="BL167" s="18" t="s">
        <v>344</v>
      </c>
      <c r="BM167" s="253" t="s">
        <v>2510</v>
      </c>
    </row>
    <row r="168" s="2" customFormat="1" ht="14.4" customHeight="1">
      <c r="A168" s="39"/>
      <c r="B168" s="40"/>
      <c r="C168" s="243" t="s">
        <v>403</v>
      </c>
      <c r="D168" s="243" t="s">
        <v>253</v>
      </c>
      <c r="E168" s="244" t="s">
        <v>2511</v>
      </c>
      <c r="F168" s="245" t="s">
        <v>2512</v>
      </c>
      <c r="G168" s="246" t="s">
        <v>406</v>
      </c>
      <c r="H168" s="247">
        <v>15</v>
      </c>
      <c r="I168" s="248"/>
      <c r="J168" s="247">
        <f>ROUND(I168*H168,2)</f>
        <v>0</v>
      </c>
      <c r="K168" s="245" t="s">
        <v>1</v>
      </c>
      <c r="L168" s="45"/>
      <c r="M168" s="249" t="s">
        <v>1</v>
      </c>
      <c r="N168" s="250" t="s">
        <v>41</v>
      </c>
      <c r="O168" s="92"/>
      <c r="P168" s="251">
        <f>O168*H168</f>
        <v>0</v>
      </c>
      <c r="Q168" s="251">
        <v>0.00050000000000000001</v>
      </c>
      <c r="R168" s="251">
        <f>Q168*H168</f>
        <v>0.0074999999999999997</v>
      </c>
      <c r="S168" s="251">
        <v>0</v>
      </c>
      <c r="T168" s="252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3" t="s">
        <v>344</v>
      </c>
      <c r="AT168" s="253" t="s">
        <v>253</v>
      </c>
      <c r="AU168" s="253" t="s">
        <v>86</v>
      </c>
      <c r="AY168" s="18" t="s">
        <v>251</v>
      </c>
      <c r="BE168" s="254">
        <f>IF(N168="základní",J168,0)</f>
        <v>0</v>
      </c>
      <c r="BF168" s="254">
        <f>IF(N168="snížená",J168,0)</f>
        <v>0</v>
      </c>
      <c r="BG168" s="254">
        <f>IF(N168="zákl. přenesená",J168,0)</f>
        <v>0</v>
      </c>
      <c r="BH168" s="254">
        <f>IF(N168="sníž. přenesená",J168,0)</f>
        <v>0</v>
      </c>
      <c r="BI168" s="254">
        <f>IF(N168="nulová",J168,0)</f>
        <v>0</v>
      </c>
      <c r="BJ168" s="18" t="s">
        <v>84</v>
      </c>
      <c r="BK168" s="254">
        <f>ROUND(I168*H168,2)</f>
        <v>0</v>
      </c>
      <c r="BL168" s="18" t="s">
        <v>344</v>
      </c>
      <c r="BM168" s="253" t="s">
        <v>2513</v>
      </c>
    </row>
    <row r="169" s="2" customFormat="1" ht="14.4" customHeight="1">
      <c r="A169" s="39"/>
      <c r="B169" s="40"/>
      <c r="C169" s="243" t="s">
        <v>415</v>
      </c>
      <c r="D169" s="243" t="s">
        <v>253</v>
      </c>
      <c r="E169" s="244" t="s">
        <v>2514</v>
      </c>
      <c r="F169" s="245" t="s">
        <v>2515</v>
      </c>
      <c r="G169" s="246" t="s">
        <v>406</v>
      </c>
      <c r="H169" s="247">
        <v>6</v>
      </c>
      <c r="I169" s="248"/>
      <c r="J169" s="247">
        <f>ROUND(I169*H169,2)</f>
        <v>0</v>
      </c>
      <c r="K169" s="245" t="s">
        <v>1</v>
      </c>
      <c r="L169" s="45"/>
      <c r="M169" s="249" t="s">
        <v>1</v>
      </c>
      <c r="N169" s="250" t="s">
        <v>41</v>
      </c>
      <c r="O169" s="92"/>
      <c r="P169" s="251">
        <f>O169*H169</f>
        <v>0</v>
      </c>
      <c r="Q169" s="251">
        <v>0.00050000000000000001</v>
      </c>
      <c r="R169" s="251">
        <f>Q169*H169</f>
        <v>0.0030000000000000001</v>
      </c>
      <c r="S169" s="251">
        <v>0</v>
      </c>
      <c r="T169" s="252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3" t="s">
        <v>344</v>
      </c>
      <c r="AT169" s="253" t="s">
        <v>253</v>
      </c>
      <c r="AU169" s="253" t="s">
        <v>86</v>
      </c>
      <c r="AY169" s="18" t="s">
        <v>251</v>
      </c>
      <c r="BE169" s="254">
        <f>IF(N169="základní",J169,0)</f>
        <v>0</v>
      </c>
      <c r="BF169" s="254">
        <f>IF(N169="snížená",J169,0)</f>
        <v>0</v>
      </c>
      <c r="BG169" s="254">
        <f>IF(N169="zákl. přenesená",J169,0)</f>
        <v>0</v>
      </c>
      <c r="BH169" s="254">
        <f>IF(N169="sníž. přenesená",J169,0)</f>
        <v>0</v>
      </c>
      <c r="BI169" s="254">
        <f>IF(N169="nulová",J169,0)</f>
        <v>0</v>
      </c>
      <c r="BJ169" s="18" t="s">
        <v>84</v>
      </c>
      <c r="BK169" s="254">
        <f>ROUND(I169*H169,2)</f>
        <v>0</v>
      </c>
      <c r="BL169" s="18" t="s">
        <v>344</v>
      </c>
      <c r="BM169" s="253" t="s">
        <v>2516</v>
      </c>
    </row>
    <row r="170" s="2" customFormat="1" ht="14.4" customHeight="1">
      <c r="A170" s="39"/>
      <c r="B170" s="40"/>
      <c r="C170" s="243" t="s">
        <v>421</v>
      </c>
      <c r="D170" s="243" t="s">
        <v>253</v>
      </c>
      <c r="E170" s="244" t="s">
        <v>2517</v>
      </c>
      <c r="F170" s="245" t="s">
        <v>2518</v>
      </c>
      <c r="G170" s="246" t="s">
        <v>406</v>
      </c>
      <c r="H170" s="247">
        <v>67</v>
      </c>
      <c r="I170" s="248"/>
      <c r="J170" s="247">
        <f>ROUND(I170*H170,2)</f>
        <v>0</v>
      </c>
      <c r="K170" s="245" t="s">
        <v>257</v>
      </c>
      <c r="L170" s="45"/>
      <c r="M170" s="249" t="s">
        <v>1</v>
      </c>
      <c r="N170" s="250" t="s">
        <v>41</v>
      </c>
      <c r="O170" s="92"/>
      <c r="P170" s="251">
        <f>O170*H170</f>
        <v>0</v>
      </c>
      <c r="Q170" s="251">
        <v>0</v>
      </c>
      <c r="R170" s="251">
        <f>Q170*H170</f>
        <v>0</v>
      </c>
      <c r="S170" s="251">
        <v>0</v>
      </c>
      <c r="T170" s="252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3" t="s">
        <v>344</v>
      </c>
      <c r="AT170" s="253" t="s">
        <v>253</v>
      </c>
      <c r="AU170" s="253" t="s">
        <v>86</v>
      </c>
      <c r="AY170" s="18" t="s">
        <v>251</v>
      </c>
      <c r="BE170" s="254">
        <f>IF(N170="základní",J170,0)</f>
        <v>0</v>
      </c>
      <c r="BF170" s="254">
        <f>IF(N170="snížená",J170,0)</f>
        <v>0</v>
      </c>
      <c r="BG170" s="254">
        <f>IF(N170="zákl. přenesená",J170,0)</f>
        <v>0</v>
      </c>
      <c r="BH170" s="254">
        <f>IF(N170="sníž. přenesená",J170,0)</f>
        <v>0</v>
      </c>
      <c r="BI170" s="254">
        <f>IF(N170="nulová",J170,0)</f>
        <v>0</v>
      </c>
      <c r="BJ170" s="18" t="s">
        <v>84</v>
      </c>
      <c r="BK170" s="254">
        <f>ROUND(I170*H170,2)</f>
        <v>0</v>
      </c>
      <c r="BL170" s="18" t="s">
        <v>344</v>
      </c>
      <c r="BM170" s="253" t="s">
        <v>2519</v>
      </c>
    </row>
    <row r="171" s="14" customFormat="1">
      <c r="A171" s="14"/>
      <c r="B171" s="266"/>
      <c r="C171" s="267"/>
      <c r="D171" s="257" t="s">
        <v>260</v>
      </c>
      <c r="E171" s="268" t="s">
        <v>1</v>
      </c>
      <c r="F171" s="269" t="s">
        <v>2520</v>
      </c>
      <c r="G171" s="267"/>
      <c r="H171" s="270">
        <v>67</v>
      </c>
      <c r="I171" s="271"/>
      <c r="J171" s="267"/>
      <c r="K171" s="267"/>
      <c r="L171" s="272"/>
      <c r="M171" s="273"/>
      <c r="N171" s="274"/>
      <c r="O171" s="274"/>
      <c r="P171" s="274"/>
      <c r="Q171" s="274"/>
      <c r="R171" s="274"/>
      <c r="S171" s="274"/>
      <c r="T171" s="27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6" t="s">
        <v>260</v>
      </c>
      <c r="AU171" s="276" t="s">
        <v>86</v>
      </c>
      <c r="AV171" s="14" t="s">
        <v>86</v>
      </c>
      <c r="AW171" s="14" t="s">
        <v>31</v>
      </c>
      <c r="AX171" s="14" t="s">
        <v>84</v>
      </c>
      <c r="AY171" s="276" t="s">
        <v>251</v>
      </c>
    </row>
    <row r="172" s="2" customFormat="1" ht="14.4" customHeight="1">
      <c r="A172" s="39"/>
      <c r="B172" s="40"/>
      <c r="C172" s="243" t="s">
        <v>428</v>
      </c>
      <c r="D172" s="243" t="s">
        <v>253</v>
      </c>
      <c r="E172" s="244" t="s">
        <v>2521</v>
      </c>
      <c r="F172" s="245" t="s">
        <v>2522</v>
      </c>
      <c r="G172" s="246" t="s">
        <v>277</v>
      </c>
      <c r="H172" s="247">
        <v>0.059999999999999998</v>
      </c>
      <c r="I172" s="248"/>
      <c r="J172" s="247">
        <f>ROUND(I172*H172,2)</f>
        <v>0</v>
      </c>
      <c r="K172" s="245" t="s">
        <v>257</v>
      </c>
      <c r="L172" s="45"/>
      <c r="M172" s="249" t="s">
        <v>1</v>
      </c>
      <c r="N172" s="250" t="s">
        <v>41</v>
      </c>
      <c r="O172" s="92"/>
      <c r="P172" s="251">
        <f>O172*H172</f>
        <v>0</v>
      </c>
      <c r="Q172" s="251">
        <v>0</v>
      </c>
      <c r="R172" s="251">
        <f>Q172*H172</f>
        <v>0</v>
      </c>
      <c r="S172" s="251">
        <v>0</v>
      </c>
      <c r="T172" s="252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3" t="s">
        <v>344</v>
      </c>
      <c r="AT172" s="253" t="s">
        <v>253</v>
      </c>
      <c r="AU172" s="253" t="s">
        <v>86</v>
      </c>
      <c r="AY172" s="18" t="s">
        <v>251</v>
      </c>
      <c r="BE172" s="254">
        <f>IF(N172="základní",J172,0)</f>
        <v>0</v>
      </c>
      <c r="BF172" s="254">
        <f>IF(N172="snížená",J172,0)</f>
        <v>0</v>
      </c>
      <c r="BG172" s="254">
        <f>IF(N172="zákl. přenesená",J172,0)</f>
        <v>0</v>
      </c>
      <c r="BH172" s="254">
        <f>IF(N172="sníž. přenesená",J172,0)</f>
        <v>0</v>
      </c>
      <c r="BI172" s="254">
        <f>IF(N172="nulová",J172,0)</f>
        <v>0</v>
      </c>
      <c r="BJ172" s="18" t="s">
        <v>84</v>
      </c>
      <c r="BK172" s="254">
        <f>ROUND(I172*H172,2)</f>
        <v>0</v>
      </c>
      <c r="BL172" s="18" t="s">
        <v>344</v>
      </c>
      <c r="BM172" s="253" t="s">
        <v>2523</v>
      </c>
    </row>
    <row r="173" s="12" customFormat="1" ht="22.8" customHeight="1">
      <c r="A173" s="12"/>
      <c r="B173" s="227"/>
      <c r="C173" s="228"/>
      <c r="D173" s="229" t="s">
        <v>75</v>
      </c>
      <c r="E173" s="241" t="s">
        <v>2524</v>
      </c>
      <c r="F173" s="241" t="s">
        <v>2525</v>
      </c>
      <c r="G173" s="228"/>
      <c r="H173" s="228"/>
      <c r="I173" s="231"/>
      <c r="J173" s="242">
        <f>BK173</f>
        <v>0</v>
      </c>
      <c r="K173" s="228"/>
      <c r="L173" s="233"/>
      <c r="M173" s="234"/>
      <c r="N173" s="235"/>
      <c r="O173" s="235"/>
      <c r="P173" s="236">
        <f>SUM(P174:P212)</f>
        <v>0</v>
      </c>
      <c r="Q173" s="235"/>
      <c r="R173" s="236">
        <f>SUM(R174:R212)</f>
        <v>1.0817699999999999</v>
      </c>
      <c r="S173" s="235"/>
      <c r="T173" s="237">
        <f>SUM(T174:T212)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38" t="s">
        <v>86</v>
      </c>
      <c r="AT173" s="239" t="s">
        <v>75</v>
      </c>
      <c r="AU173" s="239" t="s">
        <v>84</v>
      </c>
      <c r="AY173" s="238" t="s">
        <v>251</v>
      </c>
      <c r="BK173" s="240">
        <f>SUM(BK174:BK212)</f>
        <v>0</v>
      </c>
    </row>
    <row r="174" s="2" customFormat="1" ht="14.4" customHeight="1">
      <c r="A174" s="39"/>
      <c r="B174" s="40"/>
      <c r="C174" s="243" t="s">
        <v>434</v>
      </c>
      <c r="D174" s="243" t="s">
        <v>253</v>
      </c>
      <c r="E174" s="244" t="s">
        <v>2526</v>
      </c>
      <c r="F174" s="245" t="s">
        <v>2527</v>
      </c>
      <c r="G174" s="246" t="s">
        <v>406</v>
      </c>
      <c r="H174" s="247">
        <v>45</v>
      </c>
      <c r="I174" s="248"/>
      <c r="J174" s="247">
        <f>ROUND(I174*H174,2)</f>
        <v>0</v>
      </c>
      <c r="K174" s="245" t="s">
        <v>1</v>
      </c>
      <c r="L174" s="45"/>
      <c r="M174" s="249" t="s">
        <v>1</v>
      </c>
      <c r="N174" s="250" t="s">
        <v>41</v>
      </c>
      <c r="O174" s="92"/>
      <c r="P174" s="251">
        <f>O174*H174</f>
        <v>0</v>
      </c>
      <c r="Q174" s="251">
        <v>0.0013699999999999999</v>
      </c>
      <c r="R174" s="251">
        <f>Q174*H174</f>
        <v>0.061649999999999996</v>
      </c>
      <c r="S174" s="251">
        <v>0</v>
      </c>
      <c r="T174" s="252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3" t="s">
        <v>344</v>
      </c>
      <c r="AT174" s="253" t="s">
        <v>253</v>
      </c>
      <c r="AU174" s="253" t="s">
        <v>86</v>
      </c>
      <c r="AY174" s="18" t="s">
        <v>251</v>
      </c>
      <c r="BE174" s="254">
        <f>IF(N174="základní",J174,0)</f>
        <v>0</v>
      </c>
      <c r="BF174" s="254">
        <f>IF(N174="snížená",J174,0)</f>
        <v>0</v>
      </c>
      <c r="BG174" s="254">
        <f>IF(N174="zákl. přenesená",J174,0)</f>
        <v>0</v>
      </c>
      <c r="BH174" s="254">
        <f>IF(N174="sníž. přenesená",J174,0)</f>
        <v>0</v>
      </c>
      <c r="BI174" s="254">
        <f>IF(N174="nulová",J174,0)</f>
        <v>0</v>
      </c>
      <c r="BJ174" s="18" t="s">
        <v>84</v>
      </c>
      <c r="BK174" s="254">
        <f>ROUND(I174*H174,2)</f>
        <v>0</v>
      </c>
      <c r="BL174" s="18" t="s">
        <v>344</v>
      </c>
      <c r="BM174" s="253" t="s">
        <v>2528</v>
      </c>
    </row>
    <row r="175" s="2" customFormat="1" ht="14.4" customHeight="1">
      <c r="A175" s="39"/>
      <c r="B175" s="40"/>
      <c r="C175" s="243" t="s">
        <v>441</v>
      </c>
      <c r="D175" s="243" t="s">
        <v>253</v>
      </c>
      <c r="E175" s="244" t="s">
        <v>2529</v>
      </c>
      <c r="F175" s="245" t="s">
        <v>2530</v>
      </c>
      <c r="G175" s="246" t="s">
        <v>406</v>
      </c>
      <c r="H175" s="247">
        <v>80</v>
      </c>
      <c r="I175" s="248"/>
      <c r="J175" s="247">
        <f>ROUND(I175*H175,2)</f>
        <v>0</v>
      </c>
      <c r="K175" s="245" t="s">
        <v>1</v>
      </c>
      <c r="L175" s="45"/>
      <c r="M175" s="249" t="s">
        <v>1</v>
      </c>
      <c r="N175" s="250" t="s">
        <v>41</v>
      </c>
      <c r="O175" s="92"/>
      <c r="P175" s="251">
        <f>O175*H175</f>
        <v>0</v>
      </c>
      <c r="Q175" s="251">
        <v>0.00175</v>
      </c>
      <c r="R175" s="251">
        <f>Q175*H175</f>
        <v>0.14000000000000001</v>
      </c>
      <c r="S175" s="251">
        <v>0</v>
      </c>
      <c r="T175" s="252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3" t="s">
        <v>344</v>
      </c>
      <c r="AT175" s="253" t="s">
        <v>253</v>
      </c>
      <c r="AU175" s="253" t="s">
        <v>86</v>
      </c>
      <c r="AY175" s="18" t="s">
        <v>251</v>
      </c>
      <c r="BE175" s="254">
        <f>IF(N175="základní",J175,0)</f>
        <v>0</v>
      </c>
      <c r="BF175" s="254">
        <f>IF(N175="snížená",J175,0)</f>
        <v>0</v>
      </c>
      <c r="BG175" s="254">
        <f>IF(N175="zákl. přenesená",J175,0)</f>
        <v>0</v>
      </c>
      <c r="BH175" s="254">
        <f>IF(N175="sníž. přenesená",J175,0)</f>
        <v>0</v>
      </c>
      <c r="BI175" s="254">
        <f>IF(N175="nulová",J175,0)</f>
        <v>0</v>
      </c>
      <c r="BJ175" s="18" t="s">
        <v>84</v>
      </c>
      <c r="BK175" s="254">
        <f>ROUND(I175*H175,2)</f>
        <v>0</v>
      </c>
      <c r="BL175" s="18" t="s">
        <v>344</v>
      </c>
      <c r="BM175" s="253" t="s">
        <v>2531</v>
      </c>
    </row>
    <row r="176" s="2" customFormat="1" ht="14.4" customHeight="1">
      <c r="A176" s="39"/>
      <c r="B176" s="40"/>
      <c r="C176" s="243" t="s">
        <v>447</v>
      </c>
      <c r="D176" s="243" t="s">
        <v>253</v>
      </c>
      <c r="E176" s="244" t="s">
        <v>2532</v>
      </c>
      <c r="F176" s="245" t="s">
        <v>2533</v>
      </c>
      <c r="G176" s="246" t="s">
        <v>406</v>
      </c>
      <c r="H176" s="247">
        <v>20</v>
      </c>
      <c r="I176" s="248"/>
      <c r="J176" s="247">
        <f>ROUND(I176*H176,2)</f>
        <v>0</v>
      </c>
      <c r="K176" s="245" t="s">
        <v>1</v>
      </c>
      <c r="L176" s="45"/>
      <c r="M176" s="249" t="s">
        <v>1</v>
      </c>
      <c r="N176" s="250" t="s">
        <v>41</v>
      </c>
      <c r="O176" s="92"/>
      <c r="P176" s="251">
        <f>O176*H176</f>
        <v>0</v>
      </c>
      <c r="Q176" s="251">
        <v>0.00017000000000000001</v>
      </c>
      <c r="R176" s="251">
        <f>Q176*H176</f>
        <v>0.0034000000000000002</v>
      </c>
      <c r="S176" s="251">
        <v>0</v>
      </c>
      <c r="T176" s="252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3" t="s">
        <v>344</v>
      </c>
      <c r="AT176" s="253" t="s">
        <v>253</v>
      </c>
      <c r="AU176" s="253" t="s">
        <v>86</v>
      </c>
      <c r="AY176" s="18" t="s">
        <v>251</v>
      </c>
      <c r="BE176" s="254">
        <f>IF(N176="základní",J176,0)</f>
        <v>0</v>
      </c>
      <c r="BF176" s="254">
        <f>IF(N176="snížená",J176,0)</f>
        <v>0</v>
      </c>
      <c r="BG176" s="254">
        <f>IF(N176="zákl. přenesená",J176,0)</f>
        <v>0</v>
      </c>
      <c r="BH176" s="254">
        <f>IF(N176="sníž. přenesená",J176,0)</f>
        <v>0</v>
      </c>
      <c r="BI176" s="254">
        <f>IF(N176="nulová",J176,0)</f>
        <v>0</v>
      </c>
      <c r="BJ176" s="18" t="s">
        <v>84</v>
      </c>
      <c r="BK176" s="254">
        <f>ROUND(I176*H176,2)</f>
        <v>0</v>
      </c>
      <c r="BL176" s="18" t="s">
        <v>344</v>
      </c>
      <c r="BM176" s="253" t="s">
        <v>2534</v>
      </c>
    </row>
    <row r="177" s="2" customFormat="1" ht="14.4" customHeight="1">
      <c r="A177" s="39"/>
      <c r="B177" s="40"/>
      <c r="C177" s="243" t="s">
        <v>455</v>
      </c>
      <c r="D177" s="243" t="s">
        <v>253</v>
      </c>
      <c r="E177" s="244" t="s">
        <v>2535</v>
      </c>
      <c r="F177" s="245" t="s">
        <v>2536</v>
      </c>
      <c r="G177" s="246" t="s">
        <v>406</v>
      </c>
      <c r="H177" s="247">
        <v>275</v>
      </c>
      <c r="I177" s="248"/>
      <c r="J177" s="247">
        <f>ROUND(I177*H177,2)</f>
        <v>0</v>
      </c>
      <c r="K177" s="245" t="s">
        <v>1</v>
      </c>
      <c r="L177" s="45"/>
      <c r="M177" s="249" t="s">
        <v>1</v>
      </c>
      <c r="N177" s="250" t="s">
        <v>41</v>
      </c>
      <c r="O177" s="92"/>
      <c r="P177" s="251">
        <f>O177*H177</f>
        <v>0</v>
      </c>
      <c r="Q177" s="251">
        <v>0.00023000000000000001</v>
      </c>
      <c r="R177" s="251">
        <f>Q177*H177</f>
        <v>0.063250000000000001</v>
      </c>
      <c r="S177" s="251">
        <v>0</v>
      </c>
      <c r="T177" s="252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3" t="s">
        <v>344</v>
      </c>
      <c r="AT177" s="253" t="s">
        <v>253</v>
      </c>
      <c r="AU177" s="253" t="s">
        <v>86</v>
      </c>
      <c r="AY177" s="18" t="s">
        <v>251</v>
      </c>
      <c r="BE177" s="254">
        <f>IF(N177="základní",J177,0)</f>
        <v>0</v>
      </c>
      <c r="BF177" s="254">
        <f>IF(N177="snížená",J177,0)</f>
        <v>0</v>
      </c>
      <c r="BG177" s="254">
        <f>IF(N177="zákl. přenesená",J177,0)</f>
        <v>0</v>
      </c>
      <c r="BH177" s="254">
        <f>IF(N177="sníž. přenesená",J177,0)</f>
        <v>0</v>
      </c>
      <c r="BI177" s="254">
        <f>IF(N177="nulová",J177,0)</f>
        <v>0</v>
      </c>
      <c r="BJ177" s="18" t="s">
        <v>84</v>
      </c>
      <c r="BK177" s="254">
        <f>ROUND(I177*H177,2)</f>
        <v>0</v>
      </c>
      <c r="BL177" s="18" t="s">
        <v>344</v>
      </c>
      <c r="BM177" s="253" t="s">
        <v>2537</v>
      </c>
    </row>
    <row r="178" s="2" customFormat="1" ht="14.4" customHeight="1">
      <c r="A178" s="39"/>
      <c r="B178" s="40"/>
      <c r="C178" s="243" t="s">
        <v>468</v>
      </c>
      <c r="D178" s="243" t="s">
        <v>253</v>
      </c>
      <c r="E178" s="244" t="s">
        <v>2538</v>
      </c>
      <c r="F178" s="245" t="s">
        <v>2539</v>
      </c>
      <c r="G178" s="246" t="s">
        <v>406</v>
      </c>
      <c r="H178" s="247">
        <v>150</v>
      </c>
      <c r="I178" s="248"/>
      <c r="J178" s="247">
        <f>ROUND(I178*H178,2)</f>
        <v>0</v>
      </c>
      <c r="K178" s="245" t="s">
        <v>1</v>
      </c>
      <c r="L178" s="45"/>
      <c r="M178" s="249" t="s">
        <v>1</v>
      </c>
      <c r="N178" s="250" t="s">
        <v>41</v>
      </c>
      <c r="O178" s="92"/>
      <c r="P178" s="251">
        <f>O178*H178</f>
        <v>0</v>
      </c>
      <c r="Q178" s="251">
        <v>0.00033</v>
      </c>
      <c r="R178" s="251">
        <f>Q178*H178</f>
        <v>0.049500000000000002</v>
      </c>
      <c r="S178" s="251">
        <v>0</v>
      </c>
      <c r="T178" s="252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3" t="s">
        <v>344</v>
      </c>
      <c r="AT178" s="253" t="s">
        <v>253</v>
      </c>
      <c r="AU178" s="253" t="s">
        <v>86</v>
      </c>
      <c r="AY178" s="18" t="s">
        <v>251</v>
      </c>
      <c r="BE178" s="254">
        <f>IF(N178="základní",J178,0)</f>
        <v>0</v>
      </c>
      <c r="BF178" s="254">
        <f>IF(N178="snížená",J178,0)</f>
        <v>0</v>
      </c>
      <c r="BG178" s="254">
        <f>IF(N178="zákl. přenesená",J178,0)</f>
        <v>0</v>
      </c>
      <c r="BH178" s="254">
        <f>IF(N178="sníž. přenesená",J178,0)</f>
        <v>0</v>
      </c>
      <c r="BI178" s="254">
        <f>IF(N178="nulová",J178,0)</f>
        <v>0</v>
      </c>
      <c r="BJ178" s="18" t="s">
        <v>84</v>
      </c>
      <c r="BK178" s="254">
        <f>ROUND(I178*H178,2)</f>
        <v>0</v>
      </c>
      <c r="BL178" s="18" t="s">
        <v>344</v>
      </c>
      <c r="BM178" s="253" t="s">
        <v>2540</v>
      </c>
    </row>
    <row r="179" s="2" customFormat="1" ht="14.4" customHeight="1">
      <c r="A179" s="39"/>
      <c r="B179" s="40"/>
      <c r="C179" s="243" t="s">
        <v>475</v>
      </c>
      <c r="D179" s="243" t="s">
        <v>253</v>
      </c>
      <c r="E179" s="244" t="s">
        <v>2541</v>
      </c>
      <c r="F179" s="245" t="s">
        <v>2542</v>
      </c>
      <c r="G179" s="246" t="s">
        <v>406</v>
      </c>
      <c r="H179" s="247">
        <v>140</v>
      </c>
      <c r="I179" s="248"/>
      <c r="J179" s="247">
        <f>ROUND(I179*H179,2)</f>
        <v>0</v>
      </c>
      <c r="K179" s="245" t="s">
        <v>1</v>
      </c>
      <c r="L179" s="45"/>
      <c r="M179" s="249" t="s">
        <v>1</v>
      </c>
      <c r="N179" s="250" t="s">
        <v>41</v>
      </c>
      <c r="O179" s="92"/>
      <c r="P179" s="251">
        <f>O179*H179</f>
        <v>0</v>
      </c>
      <c r="Q179" s="251">
        <v>0.00051000000000000004</v>
      </c>
      <c r="R179" s="251">
        <f>Q179*H179</f>
        <v>0.071400000000000005</v>
      </c>
      <c r="S179" s="251">
        <v>0</v>
      </c>
      <c r="T179" s="252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3" t="s">
        <v>344</v>
      </c>
      <c r="AT179" s="253" t="s">
        <v>253</v>
      </c>
      <c r="AU179" s="253" t="s">
        <v>86</v>
      </c>
      <c r="AY179" s="18" t="s">
        <v>251</v>
      </c>
      <c r="BE179" s="254">
        <f>IF(N179="základní",J179,0)</f>
        <v>0</v>
      </c>
      <c r="BF179" s="254">
        <f>IF(N179="snížená",J179,0)</f>
        <v>0</v>
      </c>
      <c r="BG179" s="254">
        <f>IF(N179="zákl. přenesená",J179,0)</f>
        <v>0</v>
      </c>
      <c r="BH179" s="254">
        <f>IF(N179="sníž. přenesená",J179,0)</f>
        <v>0</v>
      </c>
      <c r="BI179" s="254">
        <f>IF(N179="nulová",J179,0)</f>
        <v>0</v>
      </c>
      <c r="BJ179" s="18" t="s">
        <v>84</v>
      </c>
      <c r="BK179" s="254">
        <f>ROUND(I179*H179,2)</f>
        <v>0</v>
      </c>
      <c r="BL179" s="18" t="s">
        <v>344</v>
      </c>
      <c r="BM179" s="253" t="s">
        <v>2543</v>
      </c>
    </row>
    <row r="180" s="2" customFormat="1" ht="14.4" customHeight="1">
      <c r="A180" s="39"/>
      <c r="B180" s="40"/>
      <c r="C180" s="243" t="s">
        <v>484</v>
      </c>
      <c r="D180" s="243" t="s">
        <v>253</v>
      </c>
      <c r="E180" s="244" t="s">
        <v>2544</v>
      </c>
      <c r="F180" s="245" t="s">
        <v>2545</v>
      </c>
      <c r="G180" s="246" t="s">
        <v>406</v>
      </c>
      <c r="H180" s="247">
        <v>95</v>
      </c>
      <c r="I180" s="248"/>
      <c r="J180" s="247">
        <f>ROUND(I180*H180,2)</f>
        <v>0</v>
      </c>
      <c r="K180" s="245" t="s">
        <v>1</v>
      </c>
      <c r="L180" s="45"/>
      <c r="M180" s="249" t="s">
        <v>1</v>
      </c>
      <c r="N180" s="250" t="s">
        <v>41</v>
      </c>
      <c r="O180" s="92"/>
      <c r="P180" s="251">
        <f>O180*H180</f>
        <v>0</v>
      </c>
      <c r="Q180" s="251">
        <v>0.00076000000000000004</v>
      </c>
      <c r="R180" s="251">
        <f>Q180*H180</f>
        <v>0.0722</v>
      </c>
      <c r="S180" s="251">
        <v>0</v>
      </c>
      <c r="T180" s="252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3" t="s">
        <v>344</v>
      </c>
      <c r="AT180" s="253" t="s">
        <v>253</v>
      </c>
      <c r="AU180" s="253" t="s">
        <v>86</v>
      </c>
      <c r="AY180" s="18" t="s">
        <v>251</v>
      </c>
      <c r="BE180" s="254">
        <f>IF(N180="základní",J180,0)</f>
        <v>0</v>
      </c>
      <c r="BF180" s="254">
        <f>IF(N180="snížená",J180,0)</f>
        <v>0</v>
      </c>
      <c r="BG180" s="254">
        <f>IF(N180="zákl. přenesená",J180,0)</f>
        <v>0</v>
      </c>
      <c r="BH180" s="254">
        <f>IF(N180="sníž. přenesená",J180,0)</f>
        <v>0</v>
      </c>
      <c r="BI180" s="254">
        <f>IF(N180="nulová",J180,0)</f>
        <v>0</v>
      </c>
      <c r="BJ180" s="18" t="s">
        <v>84</v>
      </c>
      <c r="BK180" s="254">
        <f>ROUND(I180*H180,2)</f>
        <v>0</v>
      </c>
      <c r="BL180" s="18" t="s">
        <v>344</v>
      </c>
      <c r="BM180" s="253" t="s">
        <v>2546</v>
      </c>
    </row>
    <row r="181" s="2" customFormat="1" ht="14.4" customHeight="1">
      <c r="A181" s="39"/>
      <c r="B181" s="40"/>
      <c r="C181" s="243" t="s">
        <v>177</v>
      </c>
      <c r="D181" s="243" t="s">
        <v>253</v>
      </c>
      <c r="E181" s="244" t="s">
        <v>2547</v>
      </c>
      <c r="F181" s="245" t="s">
        <v>2548</v>
      </c>
      <c r="G181" s="246" t="s">
        <v>406</v>
      </c>
      <c r="H181" s="247">
        <v>90</v>
      </c>
      <c r="I181" s="248"/>
      <c r="J181" s="247">
        <f>ROUND(I181*H181,2)</f>
        <v>0</v>
      </c>
      <c r="K181" s="245" t="s">
        <v>1</v>
      </c>
      <c r="L181" s="45"/>
      <c r="M181" s="249" t="s">
        <v>1</v>
      </c>
      <c r="N181" s="250" t="s">
        <v>41</v>
      </c>
      <c r="O181" s="92"/>
      <c r="P181" s="251">
        <f>O181*H181</f>
        <v>0</v>
      </c>
      <c r="Q181" s="251">
        <v>0.0010200000000000001</v>
      </c>
      <c r="R181" s="251">
        <f>Q181*H181</f>
        <v>0.091800000000000007</v>
      </c>
      <c r="S181" s="251">
        <v>0</v>
      </c>
      <c r="T181" s="252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3" t="s">
        <v>344</v>
      </c>
      <c r="AT181" s="253" t="s">
        <v>253</v>
      </c>
      <c r="AU181" s="253" t="s">
        <v>86</v>
      </c>
      <c r="AY181" s="18" t="s">
        <v>251</v>
      </c>
      <c r="BE181" s="254">
        <f>IF(N181="základní",J181,0)</f>
        <v>0</v>
      </c>
      <c r="BF181" s="254">
        <f>IF(N181="snížená",J181,0)</f>
        <v>0</v>
      </c>
      <c r="BG181" s="254">
        <f>IF(N181="zákl. přenesená",J181,0)</f>
        <v>0</v>
      </c>
      <c r="BH181" s="254">
        <f>IF(N181="sníž. přenesená",J181,0)</f>
        <v>0</v>
      </c>
      <c r="BI181" s="254">
        <f>IF(N181="nulová",J181,0)</f>
        <v>0</v>
      </c>
      <c r="BJ181" s="18" t="s">
        <v>84</v>
      </c>
      <c r="BK181" s="254">
        <f>ROUND(I181*H181,2)</f>
        <v>0</v>
      </c>
      <c r="BL181" s="18" t="s">
        <v>344</v>
      </c>
      <c r="BM181" s="253" t="s">
        <v>2549</v>
      </c>
    </row>
    <row r="182" s="2" customFormat="1" ht="14.4" customHeight="1">
      <c r="A182" s="39"/>
      <c r="B182" s="40"/>
      <c r="C182" s="243" t="s">
        <v>495</v>
      </c>
      <c r="D182" s="243" t="s">
        <v>253</v>
      </c>
      <c r="E182" s="244" t="s">
        <v>2550</v>
      </c>
      <c r="F182" s="245" t="s">
        <v>2551</v>
      </c>
      <c r="G182" s="246" t="s">
        <v>406</v>
      </c>
      <c r="H182" s="247">
        <v>18</v>
      </c>
      <c r="I182" s="248"/>
      <c r="J182" s="247">
        <f>ROUND(I182*H182,2)</f>
        <v>0</v>
      </c>
      <c r="K182" s="245" t="s">
        <v>1</v>
      </c>
      <c r="L182" s="45"/>
      <c r="M182" s="249" t="s">
        <v>1</v>
      </c>
      <c r="N182" s="250" t="s">
        <v>41</v>
      </c>
      <c r="O182" s="92"/>
      <c r="P182" s="251">
        <f>O182*H182</f>
        <v>0</v>
      </c>
      <c r="Q182" s="251">
        <v>0.0015900000000000001</v>
      </c>
      <c r="R182" s="251">
        <f>Q182*H182</f>
        <v>0.02862</v>
      </c>
      <c r="S182" s="251">
        <v>0</v>
      </c>
      <c r="T182" s="252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3" t="s">
        <v>344</v>
      </c>
      <c r="AT182" s="253" t="s">
        <v>253</v>
      </c>
      <c r="AU182" s="253" t="s">
        <v>86</v>
      </c>
      <c r="AY182" s="18" t="s">
        <v>251</v>
      </c>
      <c r="BE182" s="254">
        <f>IF(N182="základní",J182,0)</f>
        <v>0</v>
      </c>
      <c r="BF182" s="254">
        <f>IF(N182="snížená",J182,0)</f>
        <v>0</v>
      </c>
      <c r="BG182" s="254">
        <f>IF(N182="zákl. přenesená",J182,0)</f>
        <v>0</v>
      </c>
      <c r="BH182" s="254">
        <f>IF(N182="sníž. přenesená",J182,0)</f>
        <v>0</v>
      </c>
      <c r="BI182" s="254">
        <f>IF(N182="nulová",J182,0)</f>
        <v>0</v>
      </c>
      <c r="BJ182" s="18" t="s">
        <v>84</v>
      </c>
      <c r="BK182" s="254">
        <f>ROUND(I182*H182,2)</f>
        <v>0</v>
      </c>
      <c r="BL182" s="18" t="s">
        <v>344</v>
      </c>
      <c r="BM182" s="253" t="s">
        <v>2552</v>
      </c>
    </row>
    <row r="183" s="2" customFormat="1" ht="19.8" customHeight="1">
      <c r="A183" s="39"/>
      <c r="B183" s="40"/>
      <c r="C183" s="243" t="s">
        <v>502</v>
      </c>
      <c r="D183" s="243" t="s">
        <v>253</v>
      </c>
      <c r="E183" s="244" t="s">
        <v>2553</v>
      </c>
      <c r="F183" s="245" t="s">
        <v>2554</v>
      </c>
      <c r="G183" s="246" t="s">
        <v>406</v>
      </c>
      <c r="H183" s="247">
        <v>125</v>
      </c>
      <c r="I183" s="248"/>
      <c r="J183" s="247">
        <f>ROUND(I183*H183,2)</f>
        <v>0</v>
      </c>
      <c r="K183" s="245" t="s">
        <v>257</v>
      </c>
      <c r="L183" s="45"/>
      <c r="M183" s="249" t="s">
        <v>1</v>
      </c>
      <c r="N183" s="250" t="s">
        <v>41</v>
      </c>
      <c r="O183" s="92"/>
      <c r="P183" s="251">
        <f>O183*H183</f>
        <v>0</v>
      </c>
      <c r="Q183" s="251">
        <v>0.00034000000000000002</v>
      </c>
      <c r="R183" s="251">
        <f>Q183*H183</f>
        <v>0.042500000000000003</v>
      </c>
      <c r="S183" s="251">
        <v>0</v>
      </c>
      <c r="T183" s="252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3" t="s">
        <v>344</v>
      </c>
      <c r="AT183" s="253" t="s">
        <v>253</v>
      </c>
      <c r="AU183" s="253" t="s">
        <v>86</v>
      </c>
      <c r="AY183" s="18" t="s">
        <v>251</v>
      </c>
      <c r="BE183" s="254">
        <f>IF(N183="základní",J183,0)</f>
        <v>0</v>
      </c>
      <c r="BF183" s="254">
        <f>IF(N183="snížená",J183,0)</f>
        <v>0</v>
      </c>
      <c r="BG183" s="254">
        <f>IF(N183="zákl. přenesená",J183,0)</f>
        <v>0</v>
      </c>
      <c r="BH183" s="254">
        <f>IF(N183="sníž. přenesená",J183,0)</f>
        <v>0</v>
      </c>
      <c r="BI183" s="254">
        <f>IF(N183="nulová",J183,0)</f>
        <v>0</v>
      </c>
      <c r="BJ183" s="18" t="s">
        <v>84</v>
      </c>
      <c r="BK183" s="254">
        <f>ROUND(I183*H183,2)</f>
        <v>0</v>
      </c>
      <c r="BL183" s="18" t="s">
        <v>344</v>
      </c>
      <c r="BM183" s="253" t="s">
        <v>2555</v>
      </c>
    </row>
    <row r="184" s="14" customFormat="1">
      <c r="A184" s="14"/>
      <c r="B184" s="266"/>
      <c r="C184" s="267"/>
      <c r="D184" s="257" t="s">
        <v>260</v>
      </c>
      <c r="E184" s="268" t="s">
        <v>1</v>
      </c>
      <c r="F184" s="269" t="s">
        <v>2556</v>
      </c>
      <c r="G184" s="267"/>
      <c r="H184" s="270">
        <v>125</v>
      </c>
      <c r="I184" s="271"/>
      <c r="J184" s="267"/>
      <c r="K184" s="267"/>
      <c r="L184" s="272"/>
      <c r="M184" s="273"/>
      <c r="N184" s="274"/>
      <c r="O184" s="274"/>
      <c r="P184" s="274"/>
      <c r="Q184" s="274"/>
      <c r="R184" s="274"/>
      <c r="S184" s="274"/>
      <c r="T184" s="27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6" t="s">
        <v>260</v>
      </c>
      <c r="AU184" s="276" t="s">
        <v>86</v>
      </c>
      <c r="AV184" s="14" t="s">
        <v>86</v>
      </c>
      <c r="AW184" s="14" t="s">
        <v>31</v>
      </c>
      <c r="AX184" s="14" t="s">
        <v>76</v>
      </c>
      <c r="AY184" s="276" t="s">
        <v>251</v>
      </c>
    </row>
    <row r="185" s="15" customFormat="1">
      <c r="A185" s="15"/>
      <c r="B185" s="277"/>
      <c r="C185" s="278"/>
      <c r="D185" s="257" t="s">
        <v>260</v>
      </c>
      <c r="E185" s="279" t="s">
        <v>1</v>
      </c>
      <c r="F185" s="280" t="s">
        <v>264</v>
      </c>
      <c r="G185" s="278"/>
      <c r="H185" s="281">
        <v>125</v>
      </c>
      <c r="I185" s="282"/>
      <c r="J185" s="278"/>
      <c r="K185" s="278"/>
      <c r="L185" s="283"/>
      <c r="M185" s="284"/>
      <c r="N185" s="285"/>
      <c r="O185" s="285"/>
      <c r="P185" s="285"/>
      <c r="Q185" s="285"/>
      <c r="R185" s="285"/>
      <c r="S185" s="285"/>
      <c r="T185" s="286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87" t="s">
        <v>260</v>
      </c>
      <c r="AU185" s="287" t="s">
        <v>86</v>
      </c>
      <c r="AV185" s="15" t="s">
        <v>258</v>
      </c>
      <c r="AW185" s="15" t="s">
        <v>31</v>
      </c>
      <c r="AX185" s="15" t="s">
        <v>84</v>
      </c>
      <c r="AY185" s="287" t="s">
        <v>251</v>
      </c>
    </row>
    <row r="186" s="2" customFormat="1" ht="19.8" customHeight="1">
      <c r="A186" s="39"/>
      <c r="B186" s="40"/>
      <c r="C186" s="243" t="s">
        <v>510</v>
      </c>
      <c r="D186" s="243" t="s">
        <v>253</v>
      </c>
      <c r="E186" s="244" t="s">
        <v>2557</v>
      </c>
      <c r="F186" s="245" t="s">
        <v>2558</v>
      </c>
      <c r="G186" s="246" t="s">
        <v>406</v>
      </c>
      <c r="H186" s="247">
        <v>15</v>
      </c>
      <c r="I186" s="248"/>
      <c r="J186" s="247">
        <f>ROUND(I186*H186,2)</f>
        <v>0</v>
      </c>
      <c r="K186" s="245" t="s">
        <v>257</v>
      </c>
      <c r="L186" s="45"/>
      <c r="M186" s="249" t="s">
        <v>1</v>
      </c>
      <c r="N186" s="250" t="s">
        <v>41</v>
      </c>
      <c r="O186" s="92"/>
      <c r="P186" s="251">
        <f>O186*H186</f>
        <v>0</v>
      </c>
      <c r="Q186" s="251">
        <v>0.00010000000000000001</v>
      </c>
      <c r="R186" s="251">
        <f>Q186*H186</f>
        <v>0.0015</v>
      </c>
      <c r="S186" s="251">
        <v>0</v>
      </c>
      <c r="T186" s="252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3" t="s">
        <v>344</v>
      </c>
      <c r="AT186" s="253" t="s">
        <v>253</v>
      </c>
      <c r="AU186" s="253" t="s">
        <v>86</v>
      </c>
      <c r="AY186" s="18" t="s">
        <v>251</v>
      </c>
      <c r="BE186" s="254">
        <f>IF(N186="základní",J186,0)</f>
        <v>0</v>
      </c>
      <c r="BF186" s="254">
        <f>IF(N186="snížená",J186,0)</f>
        <v>0</v>
      </c>
      <c r="BG186" s="254">
        <f>IF(N186="zákl. přenesená",J186,0)</f>
        <v>0</v>
      </c>
      <c r="BH186" s="254">
        <f>IF(N186="sníž. přenesená",J186,0)</f>
        <v>0</v>
      </c>
      <c r="BI186" s="254">
        <f>IF(N186="nulová",J186,0)</f>
        <v>0</v>
      </c>
      <c r="BJ186" s="18" t="s">
        <v>84</v>
      </c>
      <c r="BK186" s="254">
        <f>ROUND(I186*H186,2)</f>
        <v>0</v>
      </c>
      <c r="BL186" s="18" t="s">
        <v>344</v>
      </c>
      <c r="BM186" s="253" t="s">
        <v>2559</v>
      </c>
    </row>
    <row r="187" s="2" customFormat="1" ht="22.2" customHeight="1">
      <c r="A187" s="39"/>
      <c r="B187" s="40"/>
      <c r="C187" s="243" t="s">
        <v>514</v>
      </c>
      <c r="D187" s="243" t="s">
        <v>253</v>
      </c>
      <c r="E187" s="244" t="s">
        <v>2560</v>
      </c>
      <c r="F187" s="245" t="s">
        <v>2561</v>
      </c>
      <c r="G187" s="246" t="s">
        <v>406</v>
      </c>
      <c r="H187" s="247">
        <v>85</v>
      </c>
      <c r="I187" s="248"/>
      <c r="J187" s="247">
        <f>ROUND(I187*H187,2)</f>
        <v>0</v>
      </c>
      <c r="K187" s="245" t="s">
        <v>257</v>
      </c>
      <c r="L187" s="45"/>
      <c r="M187" s="249" t="s">
        <v>1</v>
      </c>
      <c r="N187" s="250" t="s">
        <v>41</v>
      </c>
      <c r="O187" s="92"/>
      <c r="P187" s="251">
        <f>O187*H187</f>
        <v>0</v>
      </c>
      <c r="Q187" s="251">
        <v>0.00016000000000000001</v>
      </c>
      <c r="R187" s="251">
        <f>Q187*H187</f>
        <v>0.013600000000000001</v>
      </c>
      <c r="S187" s="251">
        <v>0</v>
      </c>
      <c r="T187" s="252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3" t="s">
        <v>344</v>
      </c>
      <c r="AT187" s="253" t="s">
        <v>253</v>
      </c>
      <c r="AU187" s="253" t="s">
        <v>86</v>
      </c>
      <c r="AY187" s="18" t="s">
        <v>251</v>
      </c>
      <c r="BE187" s="254">
        <f>IF(N187="základní",J187,0)</f>
        <v>0</v>
      </c>
      <c r="BF187" s="254">
        <f>IF(N187="snížená",J187,0)</f>
        <v>0</v>
      </c>
      <c r="BG187" s="254">
        <f>IF(N187="zákl. přenesená",J187,0)</f>
        <v>0</v>
      </c>
      <c r="BH187" s="254">
        <f>IF(N187="sníž. přenesená",J187,0)</f>
        <v>0</v>
      </c>
      <c r="BI187" s="254">
        <f>IF(N187="nulová",J187,0)</f>
        <v>0</v>
      </c>
      <c r="BJ187" s="18" t="s">
        <v>84</v>
      </c>
      <c r="BK187" s="254">
        <f>ROUND(I187*H187,2)</f>
        <v>0</v>
      </c>
      <c r="BL187" s="18" t="s">
        <v>344</v>
      </c>
      <c r="BM187" s="253" t="s">
        <v>2562</v>
      </c>
    </row>
    <row r="188" s="14" customFormat="1">
      <c r="A188" s="14"/>
      <c r="B188" s="266"/>
      <c r="C188" s="267"/>
      <c r="D188" s="257" t="s">
        <v>260</v>
      </c>
      <c r="E188" s="268" t="s">
        <v>1</v>
      </c>
      <c r="F188" s="269" t="s">
        <v>2563</v>
      </c>
      <c r="G188" s="267"/>
      <c r="H188" s="270">
        <v>85</v>
      </c>
      <c r="I188" s="271"/>
      <c r="J188" s="267"/>
      <c r="K188" s="267"/>
      <c r="L188" s="272"/>
      <c r="M188" s="273"/>
      <c r="N188" s="274"/>
      <c r="O188" s="274"/>
      <c r="P188" s="274"/>
      <c r="Q188" s="274"/>
      <c r="R188" s="274"/>
      <c r="S188" s="274"/>
      <c r="T188" s="27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76" t="s">
        <v>260</v>
      </c>
      <c r="AU188" s="276" t="s">
        <v>86</v>
      </c>
      <c r="AV188" s="14" t="s">
        <v>86</v>
      </c>
      <c r="AW188" s="14" t="s">
        <v>31</v>
      </c>
      <c r="AX188" s="14" t="s">
        <v>76</v>
      </c>
      <c r="AY188" s="276" t="s">
        <v>251</v>
      </c>
    </row>
    <row r="189" s="15" customFormat="1">
      <c r="A189" s="15"/>
      <c r="B189" s="277"/>
      <c r="C189" s="278"/>
      <c r="D189" s="257" t="s">
        <v>260</v>
      </c>
      <c r="E189" s="279" t="s">
        <v>1</v>
      </c>
      <c r="F189" s="280" t="s">
        <v>264</v>
      </c>
      <c r="G189" s="278"/>
      <c r="H189" s="281">
        <v>85</v>
      </c>
      <c r="I189" s="282"/>
      <c r="J189" s="278"/>
      <c r="K189" s="278"/>
      <c r="L189" s="283"/>
      <c r="M189" s="284"/>
      <c r="N189" s="285"/>
      <c r="O189" s="285"/>
      <c r="P189" s="285"/>
      <c r="Q189" s="285"/>
      <c r="R189" s="285"/>
      <c r="S189" s="285"/>
      <c r="T189" s="286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87" t="s">
        <v>260</v>
      </c>
      <c r="AU189" s="287" t="s">
        <v>86</v>
      </c>
      <c r="AV189" s="15" t="s">
        <v>258</v>
      </c>
      <c r="AW189" s="15" t="s">
        <v>31</v>
      </c>
      <c r="AX189" s="15" t="s">
        <v>84</v>
      </c>
      <c r="AY189" s="287" t="s">
        <v>251</v>
      </c>
    </row>
    <row r="190" s="2" customFormat="1" ht="22.2" customHeight="1">
      <c r="A190" s="39"/>
      <c r="B190" s="40"/>
      <c r="C190" s="243" t="s">
        <v>518</v>
      </c>
      <c r="D190" s="243" t="s">
        <v>253</v>
      </c>
      <c r="E190" s="244" t="s">
        <v>2564</v>
      </c>
      <c r="F190" s="245" t="s">
        <v>2565</v>
      </c>
      <c r="G190" s="246" t="s">
        <v>406</v>
      </c>
      <c r="H190" s="247">
        <v>88</v>
      </c>
      <c r="I190" s="248"/>
      <c r="J190" s="247">
        <f>ROUND(I190*H190,2)</f>
        <v>0</v>
      </c>
      <c r="K190" s="245" t="s">
        <v>257</v>
      </c>
      <c r="L190" s="45"/>
      <c r="M190" s="249" t="s">
        <v>1</v>
      </c>
      <c r="N190" s="250" t="s">
        <v>41</v>
      </c>
      <c r="O190" s="92"/>
      <c r="P190" s="251">
        <f>O190*H190</f>
        <v>0</v>
      </c>
      <c r="Q190" s="251">
        <v>0.00021000000000000001</v>
      </c>
      <c r="R190" s="251">
        <f>Q190*H190</f>
        <v>0.01848</v>
      </c>
      <c r="S190" s="251">
        <v>0</v>
      </c>
      <c r="T190" s="252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53" t="s">
        <v>344</v>
      </c>
      <c r="AT190" s="253" t="s">
        <v>253</v>
      </c>
      <c r="AU190" s="253" t="s">
        <v>86</v>
      </c>
      <c r="AY190" s="18" t="s">
        <v>251</v>
      </c>
      <c r="BE190" s="254">
        <f>IF(N190="základní",J190,0)</f>
        <v>0</v>
      </c>
      <c r="BF190" s="254">
        <f>IF(N190="snížená",J190,0)</f>
        <v>0</v>
      </c>
      <c r="BG190" s="254">
        <f>IF(N190="zákl. přenesená",J190,0)</f>
        <v>0</v>
      </c>
      <c r="BH190" s="254">
        <f>IF(N190="sníž. přenesená",J190,0)</f>
        <v>0</v>
      </c>
      <c r="BI190" s="254">
        <f>IF(N190="nulová",J190,0)</f>
        <v>0</v>
      </c>
      <c r="BJ190" s="18" t="s">
        <v>84</v>
      </c>
      <c r="BK190" s="254">
        <f>ROUND(I190*H190,2)</f>
        <v>0</v>
      </c>
      <c r="BL190" s="18" t="s">
        <v>344</v>
      </c>
      <c r="BM190" s="253" t="s">
        <v>2566</v>
      </c>
    </row>
    <row r="191" s="14" customFormat="1">
      <c r="A191" s="14"/>
      <c r="B191" s="266"/>
      <c r="C191" s="267"/>
      <c r="D191" s="257" t="s">
        <v>260</v>
      </c>
      <c r="E191" s="268" t="s">
        <v>1</v>
      </c>
      <c r="F191" s="269" t="s">
        <v>2567</v>
      </c>
      <c r="G191" s="267"/>
      <c r="H191" s="270">
        <v>88</v>
      </c>
      <c r="I191" s="271"/>
      <c r="J191" s="267"/>
      <c r="K191" s="267"/>
      <c r="L191" s="272"/>
      <c r="M191" s="273"/>
      <c r="N191" s="274"/>
      <c r="O191" s="274"/>
      <c r="P191" s="274"/>
      <c r="Q191" s="274"/>
      <c r="R191" s="274"/>
      <c r="S191" s="274"/>
      <c r="T191" s="27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6" t="s">
        <v>260</v>
      </c>
      <c r="AU191" s="276" t="s">
        <v>86</v>
      </c>
      <c r="AV191" s="14" t="s">
        <v>86</v>
      </c>
      <c r="AW191" s="14" t="s">
        <v>31</v>
      </c>
      <c r="AX191" s="14" t="s">
        <v>76</v>
      </c>
      <c r="AY191" s="276" t="s">
        <v>251</v>
      </c>
    </row>
    <row r="192" s="15" customFormat="1">
      <c r="A192" s="15"/>
      <c r="B192" s="277"/>
      <c r="C192" s="278"/>
      <c r="D192" s="257" t="s">
        <v>260</v>
      </c>
      <c r="E192" s="279" t="s">
        <v>1</v>
      </c>
      <c r="F192" s="280" t="s">
        <v>264</v>
      </c>
      <c r="G192" s="278"/>
      <c r="H192" s="281">
        <v>88</v>
      </c>
      <c r="I192" s="282"/>
      <c r="J192" s="278"/>
      <c r="K192" s="278"/>
      <c r="L192" s="283"/>
      <c r="M192" s="284"/>
      <c r="N192" s="285"/>
      <c r="O192" s="285"/>
      <c r="P192" s="285"/>
      <c r="Q192" s="285"/>
      <c r="R192" s="285"/>
      <c r="S192" s="285"/>
      <c r="T192" s="286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87" t="s">
        <v>260</v>
      </c>
      <c r="AU192" s="287" t="s">
        <v>86</v>
      </c>
      <c r="AV192" s="15" t="s">
        <v>258</v>
      </c>
      <c r="AW192" s="15" t="s">
        <v>31</v>
      </c>
      <c r="AX192" s="15" t="s">
        <v>84</v>
      </c>
      <c r="AY192" s="287" t="s">
        <v>251</v>
      </c>
    </row>
    <row r="193" s="2" customFormat="1" ht="19.8" customHeight="1">
      <c r="A193" s="39"/>
      <c r="B193" s="40"/>
      <c r="C193" s="243" t="s">
        <v>527</v>
      </c>
      <c r="D193" s="243" t="s">
        <v>253</v>
      </c>
      <c r="E193" s="244" t="s">
        <v>2568</v>
      </c>
      <c r="F193" s="245" t="s">
        <v>2569</v>
      </c>
      <c r="G193" s="246" t="s">
        <v>406</v>
      </c>
      <c r="H193" s="247">
        <v>170</v>
      </c>
      <c r="I193" s="248"/>
      <c r="J193" s="247">
        <f>ROUND(I193*H193,2)</f>
        <v>0</v>
      </c>
      <c r="K193" s="245" t="s">
        <v>257</v>
      </c>
      <c r="L193" s="45"/>
      <c r="M193" s="249" t="s">
        <v>1</v>
      </c>
      <c r="N193" s="250" t="s">
        <v>41</v>
      </c>
      <c r="O193" s="92"/>
      <c r="P193" s="251">
        <f>O193*H193</f>
        <v>0</v>
      </c>
      <c r="Q193" s="251">
        <v>0.00020000000000000001</v>
      </c>
      <c r="R193" s="251">
        <f>Q193*H193</f>
        <v>0.034000000000000002</v>
      </c>
      <c r="S193" s="251">
        <v>0</v>
      </c>
      <c r="T193" s="252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3" t="s">
        <v>344</v>
      </c>
      <c r="AT193" s="253" t="s">
        <v>253</v>
      </c>
      <c r="AU193" s="253" t="s">
        <v>86</v>
      </c>
      <c r="AY193" s="18" t="s">
        <v>251</v>
      </c>
      <c r="BE193" s="254">
        <f>IF(N193="základní",J193,0)</f>
        <v>0</v>
      </c>
      <c r="BF193" s="254">
        <f>IF(N193="snížená",J193,0)</f>
        <v>0</v>
      </c>
      <c r="BG193" s="254">
        <f>IF(N193="zákl. přenesená",J193,0)</f>
        <v>0</v>
      </c>
      <c r="BH193" s="254">
        <f>IF(N193="sníž. přenesená",J193,0)</f>
        <v>0</v>
      </c>
      <c r="BI193" s="254">
        <f>IF(N193="nulová",J193,0)</f>
        <v>0</v>
      </c>
      <c r="BJ193" s="18" t="s">
        <v>84</v>
      </c>
      <c r="BK193" s="254">
        <f>ROUND(I193*H193,2)</f>
        <v>0</v>
      </c>
      <c r="BL193" s="18" t="s">
        <v>344</v>
      </c>
      <c r="BM193" s="253" t="s">
        <v>2570</v>
      </c>
    </row>
    <row r="194" s="2" customFormat="1" ht="19.8" customHeight="1">
      <c r="A194" s="39"/>
      <c r="B194" s="40"/>
      <c r="C194" s="243" t="s">
        <v>537</v>
      </c>
      <c r="D194" s="243" t="s">
        <v>253</v>
      </c>
      <c r="E194" s="244" t="s">
        <v>2571</v>
      </c>
      <c r="F194" s="245" t="s">
        <v>2572</v>
      </c>
      <c r="G194" s="246" t="s">
        <v>406</v>
      </c>
      <c r="H194" s="247">
        <v>285</v>
      </c>
      <c r="I194" s="248"/>
      <c r="J194" s="247">
        <f>ROUND(I194*H194,2)</f>
        <v>0</v>
      </c>
      <c r="K194" s="245" t="s">
        <v>1</v>
      </c>
      <c r="L194" s="45"/>
      <c r="M194" s="249" t="s">
        <v>1</v>
      </c>
      <c r="N194" s="250" t="s">
        <v>41</v>
      </c>
      <c r="O194" s="92"/>
      <c r="P194" s="251">
        <f>O194*H194</f>
        <v>0</v>
      </c>
      <c r="Q194" s="251">
        <v>0.00024000000000000001</v>
      </c>
      <c r="R194" s="251">
        <f>Q194*H194</f>
        <v>0.068400000000000002</v>
      </c>
      <c r="S194" s="251">
        <v>0</v>
      </c>
      <c r="T194" s="252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3" t="s">
        <v>344</v>
      </c>
      <c r="AT194" s="253" t="s">
        <v>253</v>
      </c>
      <c r="AU194" s="253" t="s">
        <v>86</v>
      </c>
      <c r="AY194" s="18" t="s">
        <v>251</v>
      </c>
      <c r="BE194" s="254">
        <f>IF(N194="základní",J194,0)</f>
        <v>0</v>
      </c>
      <c r="BF194" s="254">
        <f>IF(N194="snížená",J194,0)</f>
        <v>0</v>
      </c>
      <c r="BG194" s="254">
        <f>IF(N194="zákl. přenesená",J194,0)</f>
        <v>0</v>
      </c>
      <c r="BH194" s="254">
        <f>IF(N194="sníž. přenesená",J194,0)</f>
        <v>0</v>
      </c>
      <c r="BI194" s="254">
        <f>IF(N194="nulová",J194,0)</f>
        <v>0</v>
      </c>
      <c r="BJ194" s="18" t="s">
        <v>84</v>
      </c>
      <c r="BK194" s="254">
        <f>ROUND(I194*H194,2)</f>
        <v>0</v>
      </c>
      <c r="BL194" s="18" t="s">
        <v>344</v>
      </c>
      <c r="BM194" s="253" t="s">
        <v>2573</v>
      </c>
    </row>
    <row r="195" s="14" customFormat="1">
      <c r="A195" s="14"/>
      <c r="B195" s="266"/>
      <c r="C195" s="267"/>
      <c r="D195" s="257" t="s">
        <v>260</v>
      </c>
      <c r="E195" s="268" t="s">
        <v>1</v>
      </c>
      <c r="F195" s="269" t="s">
        <v>2574</v>
      </c>
      <c r="G195" s="267"/>
      <c r="H195" s="270">
        <v>285</v>
      </c>
      <c r="I195" s="271"/>
      <c r="J195" s="267"/>
      <c r="K195" s="267"/>
      <c r="L195" s="272"/>
      <c r="M195" s="273"/>
      <c r="N195" s="274"/>
      <c r="O195" s="274"/>
      <c r="P195" s="274"/>
      <c r="Q195" s="274"/>
      <c r="R195" s="274"/>
      <c r="S195" s="274"/>
      <c r="T195" s="27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6" t="s">
        <v>260</v>
      </c>
      <c r="AU195" s="276" t="s">
        <v>86</v>
      </c>
      <c r="AV195" s="14" t="s">
        <v>86</v>
      </c>
      <c r="AW195" s="14" t="s">
        <v>31</v>
      </c>
      <c r="AX195" s="14" t="s">
        <v>76</v>
      </c>
      <c r="AY195" s="276" t="s">
        <v>251</v>
      </c>
    </row>
    <row r="196" s="15" customFormat="1">
      <c r="A196" s="15"/>
      <c r="B196" s="277"/>
      <c r="C196" s="278"/>
      <c r="D196" s="257" t="s">
        <v>260</v>
      </c>
      <c r="E196" s="279" t="s">
        <v>1</v>
      </c>
      <c r="F196" s="280" t="s">
        <v>264</v>
      </c>
      <c r="G196" s="278"/>
      <c r="H196" s="281">
        <v>285</v>
      </c>
      <c r="I196" s="282"/>
      <c r="J196" s="278"/>
      <c r="K196" s="278"/>
      <c r="L196" s="283"/>
      <c r="M196" s="284"/>
      <c r="N196" s="285"/>
      <c r="O196" s="285"/>
      <c r="P196" s="285"/>
      <c r="Q196" s="285"/>
      <c r="R196" s="285"/>
      <c r="S196" s="285"/>
      <c r="T196" s="286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87" t="s">
        <v>260</v>
      </c>
      <c r="AU196" s="287" t="s">
        <v>86</v>
      </c>
      <c r="AV196" s="15" t="s">
        <v>258</v>
      </c>
      <c r="AW196" s="15" t="s">
        <v>31</v>
      </c>
      <c r="AX196" s="15" t="s">
        <v>84</v>
      </c>
      <c r="AY196" s="287" t="s">
        <v>251</v>
      </c>
    </row>
    <row r="197" s="2" customFormat="1" ht="19.8" customHeight="1">
      <c r="A197" s="39"/>
      <c r="B197" s="40"/>
      <c r="C197" s="243" t="s">
        <v>542</v>
      </c>
      <c r="D197" s="243" t="s">
        <v>253</v>
      </c>
      <c r="E197" s="244" t="s">
        <v>2575</v>
      </c>
      <c r="F197" s="245" t="s">
        <v>2576</v>
      </c>
      <c r="G197" s="246" t="s">
        <v>406</v>
      </c>
      <c r="H197" s="247">
        <v>20</v>
      </c>
      <c r="I197" s="248"/>
      <c r="J197" s="247">
        <f>ROUND(I197*H197,2)</f>
        <v>0</v>
      </c>
      <c r="K197" s="245" t="s">
        <v>1</v>
      </c>
      <c r="L197" s="45"/>
      <c r="M197" s="249" t="s">
        <v>1</v>
      </c>
      <c r="N197" s="250" t="s">
        <v>41</v>
      </c>
      <c r="O197" s="92"/>
      <c r="P197" s="251">
        <f>O197*H197</f>
        <v>0</v>
      </c>
      <c r="Q197" s="251">
        <v>0.00027</v>
      </c>
      <c r="R197" s="251">
        <f>Q197*H197</f>
        <v>0.0054000000000000003</v>
      </c>
      <c r="S197" s="251">
        <v>0</v>
      </c>
      <c r="T197" s="252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53" t="s">
        <v>344</v>
      </c>
      <c r="AT197" s="253" t="s">
        <v>253</v>
      </c>
      <c r="AU197" s="253" t="s">
        <v>86</v>
      </c>
      <c r="AY197" s="18" t="s">
        <v>251</v>
      </c>
      <c r="BE197" s="254">
        <f>IF(N197="základní",J197,0)</f>
        <v>0</v>
      </c>
      <c r="BF197" s="254">
        <f>IF(N197="snížená",J197,0)</f>
        <v>0</v>
      </c>
      <c r="BG197" s="254">
        <f>IF(N197="zákl. přenesená",J197,0)</f>
        <v>0</v>
      </c>
      <c r="BH197" s="254">
        <f>IF(N197="sníž. přenesená",J197,0)</f>
        <v>0</v>
      </c>
      <c r="BI197" s="254">
        <f>IF(N197="nulová",J197,0)</f>
        <v>0</v>
      </c>
      <c r="BJ197" s="18" t="s">
        <v>84</v>
      </c>
      <c r="BK197" s="254">
        <f>ROUND(I197*H197,2)</f>
        <v>0</v>
      </c>
      <c r="BL197" s="18" t="s">
        <v>344</v>
      </c>
      <c r="BM197" s="253" t="s">
        <v>2577</v>
      </c>
    </row>
    <row r="198" s="2" customFormat="1" ht="14.4" customHeight="1">
      <c r="A198" s="39"/>
      <c r="B198" s="40"/>
      <c r="C198" s="243" t="s">
        <v>549</v>
      </c>
      <c r="D198" s="243" t="s">
        <v>253</v>
      </c>
      <c r="E198" s="244" t="s">
        <v>2578</v>
      </c>
      <c r="F198" s="245" t="s">
        <v>2579</v>
      </c>
      <c r="G198" s="246" t="s">
        <v>369</v>
      </c>
      <c r="H198" s="247">
        <v>14</v>
      </c>
      <c r="I198" s="248"/>
      <c r="J198" s="247">
        <f>ROUND(I198*H198,2)</f>
        <v>0</v>
      </c>
      <c r="K198" s="245" t="s">
        <v>257</v>
      </c>
      <c r="L198" s="45"/>
      <c r="M198" s="249" t="s">
        <v>1</v>
      </c>
      <c r="N198" s="250" t="s">
        <v>41</v>
      </c>
      <c r="O198" s="92"/>
      <c r="P198" s="251">
        <f>O198*H198</f>
        <v>0</v>
      </c>
      <c r="Q198" s="251">
        <v>0.00027</v>
      </c>
      <c r="R198" s="251">
        <f>Q198*H198</f>
        <v>0.0037799999999999999</v>
      </c>
      <c r="S198" s="251">
        <v>0</v>
      </c>
      <c r="T198" s="252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53" t="s">
        <v>344</v>
      </c>
      <c r="AT198" s="253" t="s">
        <v>253</v>
      </c>
      <c r="AU198" s="253" t="s">
        <v>86</v>
      </c>
      <c r="AY198" s="18" t="s">
        <v>251</v>
      </c>
      <c r="BE198" s="254">
        <f>IF(N198="základní",J198,0)</f>
        <v>0</v>
      </c>
      <c r="BF198" s="254">
        <f>IF(N198="snížená",J198,0)</f>
        <v>0</v>
      </c>
      <c r="BG198" s="254">
        <f>IF(N198="zákl. přenesená",J198,0)</f>
        <v>0</v>
      </c>
      <c r="BH198" s="254">
        <f>IF(N198="sníž. přenesená",J198,0)</f>
        <v>0</v>
      </c>
      <c r="BI198" s="254">
        <f>IF(N198="nulová",J198,0)</f>
        <v>0</v>
      </c>
      <c r="BJ198" s="18" t="s">
        <v>84</v>
      </c>
      <c r="BK198" s="254">
        <f>ROUND(I198*H198,2)</f>
        <v>0</v>
      </c>
      <c r="BL198" s="18" t="s">
        <v>344</v>
      </c>
      <c r="BM198" s="253" t="s">
        <v>2580</v>
      </c>
    </row>
    <row r="199" s="2" customFormat="1" ht="14.4" customHeight="1">
      <c r="A199" s="39"/>
      <c r="B199" s="40"/>
      <c r="C199" s="243" t="s">
        <v>572</v>
      </c>
      <c r="D199" s="243" t="s">
        <v>253</v>
      </c>
      <c r="E199" s="244" t="s">
        <v>2581</v>
      </c>
      <c r="F199" s="245" t="s">
        <v>2582</v>
      </c>
      <c r="G199" s="246" t="s">
        <v>369</v>
      </c>
      <c r="H199" s="247">
        <v>10</v>
      </c>
      <c r="I199" s="248"/>
      <c r="J199" s="247">
        <f>ROUND(I199*H199,2)</f>
        <v>0</v>
      </c>
      <c r="K199" s="245" t="s">
        <v>257</v>
      </c>
      <c r="L199" s="45"/>
      <c r="M199" s="249" t="s">
        <v>1</v>
      </c>
      <c r="N199" s="250" t="s">
        <v>41</v>
      </c>
      <c r="O199" s="92"/>
      <c r="P199" s="251">
        <f>O199*H199</f>
        <v>0</v>
      </c>
      <c r="Q199" s="251">
        <v>0.00040000000000000002</v>
      </c>
      <c r="R199" s="251">
        <f>Q199*H199</f>
        <v>0.0040000000000000001</v>
      </c>
      <c r="S199" s="251">
        <v>0</v>
      </c>
      <c r="T199" s="252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53" t="s">
        <v>344</v>
      </c>
      <c r="AT199" s="253" t="s">
        <v>253</v>
      </c>
      <c r="AU199" s="253" t="s">
        <v>86</v>
      </c>
      <c r="AY199" s="18" t="s">
        <v>251</v>
      </c>
      <c r="BE199" s="254">
        <f>IF(N199="základní",J199,0)</f>
        <v>0</v>
      </c>
      <c r="BF199" s="254">
        <f>IF(N199="snížená",J199,0)</f>
        <v>0</v>
      </c>
      <c r="BG199" s="254">
        <f>IF(N199="zákl. přenesená",J199,0)</f>
        <v>0</v>
      </c>
      <c r="BH199" s="254">
        <f>IF(N199="sníž. přenesená",J199,0)</f>
        <v>0</v>
      </c>
      <c r="BI199" s="254">
        <f>IF(N199="nulová",J199,0)</f>
        <v>0</v>
      </c>
      <c r="BJ199" s="18" t="s">
        <v>84</v>
      </c>
      <c r="BK199" s="254">
        <f>ROUND(I199*H199,2)</f>
        <v>0</v>
      </c>
      <c r="BL199" s="18" t="s">
        <v>344</v>
      </c>
      <c r="BM199" s="253" t="s">
        <v>2583</v>
      </c>
    </row>
    <row r="200" s="2" customFormat="1" ht="14.4" customHeight="1">
      <c r="A200" s="39"/>
      <c r="B200" s="40"/>
      <c r="C200" s="243" t="s">
        <v>577</v>
      </c>
      <c r="D200" s="243" t="s">
        <v>253</v>
      </c>
      <c r="E200" s="244" t="s">
        <v>2584</v>
      </c>
      <c r="F200" s="245" t="s">
        <v>2585</v>
      </c>
      <c r="G200" s="246" t="s">
        <v>369</v>
      </c>
      <c r="H200" s="247">
        <v>1</v>
      </c>
      <c r="I200" s="248"/>
      <c r="J200" s="247">
        <f>ROUND(I200*H200,2)</f>
        <v>0</v>
      </c>
      <c r="K200" s="245" t="s">
        <v>257</v>
      </c>
      <c r="L200" s="45"/>
      <c r="M200" s="249" t="s">
        <v>1</v>
      </c>
      <c r="N200" s="250" t="s">
        <v>41</v>
      </c>
      <c r="O200" s="92"/>
      <c r="P200" s="251">
        <f>O200*H200</f>
        <v>0</v>
      </c>
      <c r="Q200" s="251">
        <v>0.00056999999999999998</v>
      </c>
      <c r="R200" s="251">
        <f>Q200*H200</f>
        <v>0.00056999999999999998</v>
      </c>
      <c r="S200" s="251">
        <v>0</v>
      </c>
      <c r="T200" s="252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3" t="s">
        <v>344</v>
      </c>
      <c r="AT200" s="253" t="s">
        <v>253</v>
      </c>
      <c r="AU200" s="253" t="s">
        <v>86</v>
      </c>
      <c r="AY200" s="18" t="s">
        <v>251</v>
      </c>
      <c r="BE200" s="254">
        <f>IF(N200="základní",J200,0)</f>
        <v>0</v>
      </c>
      <c r="BF200" s="254">
        <f>IF(N200="snížená",J200,0)</f>
        <v>0</v>
      </c>
      <c r="BG200" s="254">
        <f>IF(N200="zákl. přenesená",J200,0)</f>
        <v>0</v>
      </c>
      <c r="BH200" s="254">
        <f>IF(N200="sníž. přenesená",J200,0)</f>
        <v>0</v>
      </c>
      <c r="BI200" s="254">
        <f>IF(N200="nulová",J200,0)</f>
        <v>0</v>
      </c>
      <c r="BJ200" s="18" t="s">
        <v>84</v>
      </c>
      <c r="BK200" s="254">
        <f>ROUND(I200*H200,2)</f>
        <v>0</v>
      </c>
      <c r="BL200" s="18" t="s">
        <v>344</v>
      </c>
      <c r="BM200" s="253" t="s">
        <v>2586</v>
      </c>
    </row>
    <row r="201" s="2" customFormat="1" ht="14.4" customHeight="1">
      <c r="A201" s="39"/>
      <c r="B201" s="40"/>
      <c r="C201" s="243" t="s">
        <v>584</v>
      </c>
      <c r="D201" s="243" t="s">
        <v>253</v>
      </c>
      <c r="E201" s="244" t="s">
        <v>2587</v>
      </c>
      <c r="F201" s="245" t="s">
        <v>2588</v>
      </c>
      <c r="G201" s="246" t="s">
        <v>818</v>
      </c>
      <c r="H201" s="247">
        <v>4</v>
      </c>
      <c r="I201" s="248"/>
      <c r="J201" s="247">
        <f>ROUND(I201*H201,2)</f>
        <v>0</v>
      </c>
      <c r="K201" s="245" t="s">
        <v>257</v>
      </c>
      <c r="L201" s="45"/>
      <c r="M201" s="249" t="s">
        <v>1</v>
      </c>
      <c r="N201" s="250" t="s">
        <v>41</v>
      </c>
      <c r="O201" s="92"/>
      <c r="P201" s="251">
        <f>O201*H201</f>
        <v>0</v>
      </c>
      <c r="Q201" s="251">
        <v>0.02913</v>
      </c>
      <c r="R201" s="251">
        <f>Q201*H201</f>
        <v>0.11652</v>
      </c>
      <c r="S201" s="251">
        <v>0</v>
      </c>
      <c r="T201" s="252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53" t="s">
        <v>344</v>
      </c>
      <c r="AT201" s="253" t="s">
        <v>253</v>
      </c>
      <c r="AU201" s="253" t="s">
        <v>86</v>
      </c>
      <c r="AY201" s="18" t="s">
        <v>251</v>
      </c>
      <c r="BE201" s="254">
        <f>IF(N201="základní",J201,0)</f>
        <v>0</v>
      </c>
      <c r="BF201" s="254">
        <f>IF(N201="snížená",J201,0)</f>
        <v>0</v>
      </c>
      <c r="BG201" s="254">
        <f>IF(N201="zákl. přenesená",J201,0)</f>
        <v>0</v>
      </c>
      <c r="BH201" s="254">
        <f>IF(N201="sníž. přenesená",J201,0)</f>
        <v>0</v>
      </c>
      <c r="BI201" s="254">
        <f>IF(N201="nulová",J201,0)</f>
        <v>0</v>
      </c>
      <c r="BJ201" s="18" t="s">
        <v>84</v>
      </c>
      <c r="BK201" s="254">
        <f>ROUND(I201*H201,2)</f>
        <v>0</v>
      </c>
      <c r="BL201" s="18" t="s">
        <v>344</v>
      </c>
      <c r="BM201" s="253" t="s">
        <v>2589</v>
      </c>
    </row>
    <row r="202" s="2" customFormat="1" ht="14.4" customHeight="1">
      <c r="A202" s="39"/>
      <c r="B202" s="40"/>
      <c r="C202" s="243" t="s">
        <v>588</v>
      </c>
      <c r="D202" s="243" t="s">
        <v>253</v>
      </c>
      <c r="E202" s="244" t="s">
        <v>2590</v>
      </c>
      <c r="F202" s="245" t="s">
        <v>2591</v>
      </c>
      <c r="G202" s="246" t="s">
        <v>406</v>
      </c>
      <c r="H202" s="247">
        <v>895</v>
      </c>
      <c r="I202" s="248"/>
      <c r="J202" s="247">
        <f>ROUND(I202*H202,2)</f>
        <v>0</v>
      </c>
      <c r="K202" s="245" t="s">
        <v>257</v>
      </c>
      <c r="L202" s="45"/>
      <c r="M202" s="249" t="s">
        <v>1</v>
      </c>
      <c r="N202" s="250" t="s">
        <v>41</v>
      </c>
      <c r="O202" s="92"/>
      <c r="P202" s="251">
        <f>O202*H202</f>
        <v>0</v>
      </c>
      <c r="Q202" s="251">
        <v>0.00019000000000000001</v>
      </c>
      <c r="R202" s="251">
        <f>Q202*H202</f>
        <v>0.17005000000000001</v>
      </c>
      <c r="S202" s="251">
        <v>0</v>
      </c>
      <c r="T202" s="252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53" t="s">
        <v>344</v>
      </c>
      <c r="AT202" s="253" t="s">
        <v>253</v>
      </c>
      <c r="AU202" s="253" t="s">
        <v>86</v>
      </c>
      <c r="AY202" s="18" t="s">
        <v>251</v>
      </c>
      <c r="BE202" s="254">
        <f>IF(N202="základní",J202,0)</f>
        <v>0</v>
      </c>
      <c r="BF202" s="254">
        <f>IF(N202="snížená",J202,0)</f>
        <v>0</v>
      </c>
      <c r="BG202" s="254">
        <f>IF(N202="zákl. přenesená",J202,0)</f>
        <v>0</v>
      </c>
      <c r="BH202" s="254">
        <f>IF(N202="sníž. přenesená",J202,0)</f>
        <v>0</v>
      </c>
      <c r="BI202" s="254">
        <f>IF(N202="nulová",J202,0)</f>
        <v>0</v>
      </c>
      <c r="BJ202" s="18" t="s">
        <v>84</v>
      </c>
      <c r="BK202" s="254">
        <f>ROUND(I202*H202,2)</f>
        <v>0</v>
      </c>
      <c r="BL202" s="18" t="s">
        <v>344</v>
      </c>
      <c r="BM202" s="253" t="s">
        <v>2592</v>
      </c>
    </row>
    <row r="203" s="14" customFormat="1">
      <c r="A203" s="14"/>
      <c r="B203" s="266"/>
      <c r="C203" s="267"/>
      <c r="D203" s="257" t="s">
        <v>260</v>
      </c>
      <c r="E203" s="268" t="s">
        <v>1</v>
      </c>
      <c r="F203" s="269" t="s">
        <v>2593</v>
      </c>
      <c r="G203" s="267"/>
      <c r="H203" s="270">
        <v>125</v>
      </c>
      <c r="I203" s="271"/>
      <c r="J203" s="267"/>
      <c r="K203" s="267"/>
      <c r="L203" s="272"/>
      <c r="M203" s="273"/>
      <c r="N203" s="274"/>
      <c r="O203" s="274"/>
      <c r="P203" s="274"/>
      <c r="Q203" s="274"/>
      <c r="R203" s="274"/>
      <c r="S203" s="274"/>
      <c r="T203" s="27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6" t="s">
        <v>260</v>
      </c>
      <c r="AU203" s="276" t="s">
        <v>86</v>
      </c>
      <c r="AV203" s="14" t="s">
        <v>86</v>
      </c>
      <c r="AW203" s="14" t="s">
        <v>31</v>
      </c>
      <c r="AX203" s="14" t="s">
        <v>76</v>
      </c>
      <c r="AY203" s="276" t="s">
        <v>251</v>
      </c>
    </row>
    <row r="204" s="14" customFormat="1">
      <c r="A204" s="14"/>
      <c r="B204" s="266"/>
      <c r="C204" s="267"/>
      <c r="D204" s="257" t="s">
        <v>260</v>
      </c>
      <c r="E204" s="268" t="s">
        <v>1</v>
      </c>
      <c r="F204" s="269" t="s">
        <v>2594</v>
      </c>
      <c r="G204" s="267"/>
      <c r="H204" s="270">
        <v>585</v>
      </c>
      <c r="I204" s="271"/>
      <c r="J204" s="267"/>
      <c r="K204" s="267"/>
      <c r="L204" s="272"/>
      <c r="M204" s="273"/>
      <c r="N204" s="274"/>
      <c r="O204" s="274"/>
      <c r="P204" s="274"/>
      <c r="Q204" s="274"/>
      <c r="R204" s="274"/>
      <c r="S204" s="274"/>
      <c r="T204" s="27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76" t="s">
        <v>260</v>
      </c>
      <c r="AU204" s="276" t="s">
        <v>86</v>
      </c>
      <c r="AV204" s="14" t="s">
        <v>86</v>
      </c>
      <c r="AW204" s="14" t="s">
        <v>31</v>
      </c>
      <c r="AX204" s="14" t="s">
        <v>76</v>
      </c>
      <c r="AY204" s="276" t="s">
        <v>251</v>
      </c>
    </row>
    <row r="205" s="14" customFormat="1">
      <c r="A205" s="14"/>
      <c r="B205" s="266"/>
      <c r="C205" s="267"/>
      <c r="D205" s="257" t="s">
        <v>260</v>
      </c>
      <c r="E205" s="268" t="s">
        <v>1</v>
      </c>
      <c r="F205" s="269" t="s">
        <v>2595</v>
      </c>
      <c r="G205" s="267"/>
      <c r="H205" s="270">
        <v>185</v>
      </c>
      <c r="I205" s="271"/>
      <c r="J205" s="267"/>
      <c r="K205" s="267"/>
      <c r="L205" s="272"/>
      <c r="M205" s="273"/>
      <c r="N205" s="274"/>
      <c r="O205" s="274"/>
      <c r="P205" s="274"/>
      <c r="Q205" s="274"/>
      <c r="R205" s="274"/>
      <c r="S205" s="274"/>
      <c r="T205" s="27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6" t="s">
        <v>260</v>
      </c>
      <c r="AU205" s="276" t="s">
        <v>86</v>
      </c>
      <c r="AV205" s="14" t="s">
        <v>86</v>
      </c>
      <c r="AW205" s="14" t="s">
        <v>31</v>
      </c>
      <c r="AX205" s="14" t="s">
        <v>76</v>
      </c>
      <c r="AY205" s="276" t="s">
        <v>251</v>
      </c>
    </row>
    <row r="206" s="15" customFormat="1">
      <c r="A206" s="15"/>
      <c r="B206" s="277"/>
      <c r="C206" s="278"/>
      <c r="D206" s="257" t="s">
        <v>260</v>
      </c>
      <c r="E206" s="279" t="s">
        <v>1</v>
      </c>
      <c r="F206" s="280" t="s">
        <v>264</v>
      </c>
      <c r="G206" s="278"/>
      <c r="H206" s="281">
        <v>895</v>
      </c>
      <c r="I206" s="282"/>
      <c r="J206" s="278"/>
      <c r="K206" s="278"/>
      <c r="L206" s="283"/>
      <c r="M206" s="284"/>
      <c r="N206" s="285"/>
      <c r="O206" s="285"/>
      <c r="P206" s="285"/>
      <c r="Q206" s="285"/>
      <c r="R206" s="285"/>
      <c r="S206" s="285"/>
      <c r="T206" s="286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87" t="s">
        <v>260</v>
      </c>
      <c r="AU206" s="287" t="s">
        <v>86</v>
      </c>
      <c r="AV206" s="15" t="s">
        <v>258</v>
      </c>
      <c r="AW206" s="15" t="s">
        <v>31</v>
      </c>
      <c r="AX206" s="15" t="s">
        <v>84</v>
      </c>
      <c r="AY206" s="287" t="s">
        <v>251</v>
      </c>
    </row>
    <row r="207" s="2" customFormat="1" ht="14.4" customHeight="1">
      <c r="A207" s="39"/>
      <c r="B207" s="40"/>
      <c r="C207" s="243" t="s">
        <v>594</v>
      </c>
      <c r="D207" s="243" t="s">
        <v>253</v>
      </c>
      <c r="E207" s="244" t="s">
        <v>2596</v>
      </c>
      <c r="F207" s="245" t="s">
        <v>2597</v>
      </c>
      <c r="G207" s="246" t="s">
        <v>406</v>
      </c>
      <c r="H207" s="247">
        <v>18</v>
      </c>
      <c r="I207" s="248"/>
      <c r="J207" s="247">
        <f>ROUND(I207*H207,2)</f>
        <v>0</v>
      </c>
      <c r="K207" s="245" t="s">
        <v>257</v>
      </c>
      <c r="L207" s="45"/>
      <c r="M207" s="249" t="s">
        <v>1</v>
      </c>
      <c r="N207" s="250" t="s">
        <v>41</v>
      </c>
      <c r="O207" s="92"/>
      <c r="P207" s="251">
        <f>O207*H207</f>
        <v>0</v>
      </c>
      <c r="Q207" s="251">
        <v>0.00035</v>
      </c>
      <c r="R207" s="251">
        <f>Q207*H207</f>
        <v>0.0063</v>
      </c>
      <c r="S207" s="251">
        <v>0</v>
      </c>
      <c r="T207" s="252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53" t="s">
        <v>344</v>
      </c>
      <c r="AT207" s="253" t="s">
        <v>253</v>
      </c>
      <c r="AU207" s="253" t="s">
        <v>86</v>
      </c>
      <c r="AY207" s="18" t="s">
        <v>251</v>
      </c>
      <c r="BE207" s="254">
        <f>IF(N207="základní",J207,0)</f>
        <v>0</v>
      </c>
      <c r="BF207" s="254">
        <f>IF(N207="snížená",J207,0)</f>
        <v>0</v>
      </c>
      <c r="BG207" s="254">
        <f>IF(N207="zákl. přenesená",J207,0)</f>
        <v>0</v>
      </c>
      <c r="BH207" s="254">
        <f>IF(N207="sníž. přenesená",J207,0)</f>
        <v>0</v>
      </c>
      <c r="BI207" s="254">
        <f>IF(N207="nulová",J207,0)</f>
        <v>0</v>
      </c>
      <c r="BJ207" s="18" t="s">
        <v>84</v>
      </c>
      <c r="BK207" s="254">
        <f>ROUND(I207*H207,2)</f>
        <v>0</v>
      </c>
      <c r="BL207" s="18" t="s">
        <v>344</v>
      </c>
      <c r="BM207" s="253" t="s">
        <v>2598</v>
      </c>
    </row>
    <row r="208" s="2" customFormat="1" ht="14.4" customHeight="1">
      <c r="A208" s="39"/>
      <c r="B208" s="40"/>
      <c r="C208" s="243" t="s">
        <v>600</v>
      </c>
      <c r="D208" s="243" t="s">
        <v>253</v>
      </c>
      <c r="E208" s="244" t="s">
        <v>2599</v>
      </c>
      <c r="F208" s="245" t="s">
        <v>2600</v>
      </c>
      <c r="G208" s="246" t="s">
        <v>406</v>
      </c>
      <c r="H208" s="247">
        <v>913</v>
      </c>
      <c r="I208" s="248"/>
      <c r="J208" s="247">
        <f>ROUND(I208*H208,2)</f>
        <v>0</v>
      </c>
      <c r="K208" s="245" t="s">
        <v>257</v>
      </c>
      <c r="L208" s="45"/>
      <c r="M208" s="249" t="s">
        <v>1</v>
      </c>
      <c r="N208" s="250" t="s">
        <v>41</v>
      </c>
      <c r="O208" s="92"/>
      <c r="P208" s="251">
        <f>O208*H208</f>
        <v>0</v>
      </c>
      <c r="Q208" s="251">
        <v>1.0000000000000001E-05</v>
      </c>
      <c r="R208" s="251">
        <f>Q208*H208</f>
        <v>0.009130000000000001</v>
      </c>
      <c r="S208" s="251">
        <v>0</v>
      </c>
      <c r="T208" s="252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53" t="s">
        <v>344</v>
      </c>
      <c r="AT208" s="253" t="s">
        <v>253</v>
      </c>
      <c r="AU208" s="253" t="s">
        <v>86</v>
      </c>
      <c r="AY208" s="18" t="s">
        <v>251</v>
      </c>
      <c r="BE208" s="254">
        <f>IF(N208="základní",J208,0)</f>
        <v>0</v>
      </c>
      <c r="BF208" s="254">
        <f>IF(N208="snížená",J208,0)</f>
        <v>0</v>
      </c>
      <c r="BG208" s="254">
        <f>IF(N208="zákl. přenesená",J208,0)</f>
        <v>0</v>
      </c>
      <c r="BH208" s="254">
        <f>IF(N208="sníž. přenesená",J208,0)</f>
        <v>0</v>
      </c>
      <c r="BI208" s="254">
        <f>IF(N208="nulová",J208,0)</f>
        <v>0</v>
      </c>
      <c r="BJ208" s="18" t="s">
        <v>84</v>
      </c>
      <c r="BK208" s="254">
        <f>ROUND(I208*H208,2)</f>
        <v>0</v>
      </c>
      <c r="BL208" s="18" t="s">
        <v>344</v>
      </c>
      <c r="BM208" s="253" t="s">
        <v>2601</v>
      </c>
    </row>
    <row r="209" s="14" customFormat="1">
      <c r="A209" s="14"/>
      <c r="B209" s="266"/>
      <c r="C209" s="267"/>
      <c r="D209" s="257" t="s">
        <v>260</v>
      </c>
      <c r="E209" s="268" t="s">
        <v>1</v>
      </c>
      <c r="F209" s="269" t="s">
        <v>2602</v>
      </c>
      <c r="G209" s="267"/>
      <c r="H209" s="270">
        <v>913</v>
      </c>
      <c r="I209" s="271"/>
      <c r="J209" s="267"/>
      <c r="K209" s="267"/>
      <c r="L209" s="272"/>
      <c r="M209" s="273"/>
      <c r="N209" s="274"/>
      <c r="O209" s="274"/>
      <c r="P209" s="274"/>
      <c r="Q209" s="274"/>
      <c r="R209" s="274"/>
      <c r="S209" s="274"/>
      <c r="T209" s="27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76" t="s">
        <v>260</v>
      </c>
      <c r="AU209" s="276" t="s">
        <v>86</v>
      </c>
      <c r="AV209" s="14" t="s">
        <v>86</v>
      </c>
      <c r="AW209" s="14" t="s">
        <v>31</v>
      </c>
      <c r="AX209" s="14" t="s">
        <v>76</v>
      </c>
      <c r="AY209" s="276" t="s">
        <v>251</v>
      </c>
    </row>
    <row r="210" s="15" customFormat="1">
      <c r="A210" s="15"/>
      <c r="B210" s="277"/>
      <c r="C210" s="278"/>
      <c r="D210" s="257" t="s">
        <v>260</v>
      </c>
      <c r="E210" s="279" t="s">
        <v>1</v>
      </c>
      <c r="F210" s="280" t="s">
        <v>264</v>
      </c>
      <c r="G210" s="278"/>
      <c r="H210" s="281">
        <v>913</v>
      </c>
      <c r="I210" s="282"/>
      <c r="J210" s="278"/>
      <c r="K210" s="278"/>
      <c r="L210" s="283"/>
      <c r="M210" s="284"/>
      <c r="N210" s="285"/>
      <c r="O210" s="285"/>
      <c r="P210" s="285"/>
      <c r="Q210" s="285"/>
      <c r="R210" s="285"/>
      <c r="S210" s="285"/>
      <c r="T210" s="286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87" t="s">
        <v>260</v>
      </c>
      <c r="AU210" s="287" t="s">
        <v>86</v>
      </c>
      <c r="AV210" s="15" t="s">
        <v>258</v>
      </c>
      <c r="AW210" s="15" t="s">
        <v>31</v>
      </c>
      <c r="AX210" s="15" t="s">
        <v>84</v>
      </c>
      <c r="AY210" s="287" t="s">
        <v>251</v>
      </c>
    </row>
    <row r="211" s="2" customFormat="1" ht="14.4" customHeight="1">
      <c r="A211" s="39"/>
      <c r="B211" s="40"/>
      <c r="C211" s="243" t="s">
        <v>606</v>
      </c>
      <c r="D211" s="243" t="s">
        <v>253</v>
      </c>
      <c r="E211" s="244" t="s">
        <v>2603</v>
      </c>
      <c r="F211" s="245" t="s">
        <v>2604</v>
      </c>
      <c r="G211" s="246" t="s">
        <v>369</v>
      </c>
      <c r="H211" s="247">
        <v>11</v>
      </c>
      <c r="I211" s="248"/>
      <c r="J211" s="247">
        <f>ROUND(I211*H211,2)</f>
        <v>0</v>
      </c>
      <c r="K211" s="245" t="s">
        <v>1</v>
      </c>
      <c r="L211" s="45"/>
      <c r="M211" s="249" t="s">
        <v>1</v>
      </c>
      <c r="N211" s="250" t="s">
        <v>41</v>
      </c>
      <c r="O211" s="92"/>
      <c r="P211" s="251">
        <f>O211*H211</f>
        <v>0</v>
      </c>
      <c r="Q211" s="251">
        <v>0.00051999999999999995</v>
      </c>
      <c r="R211" s="251">
        <f>Q211*H211</f>
        <v>0.0057199999999999994</v>
      </c>
      <c r="S211" s="251">
        <v>0</v>
      </c>
      <c r="T211" s="252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53" t="s">
        <v>344</v>
      </c>
      <c r="AT211" s="253" t="s">
        <v>253</v>
      </c>
      <c r="AU211" s="253" t="s">
        <v>86</v>
      </c>
      <c r="AY211" s="18" t="s">
        <v>251</v>
      </c>
      <c r="BE211" s="254">
        <f>IF(N211="základní",J211,0)</f>
        <v>0</v>
      </c>
      <c r="BF211" s="254">
        <f>IF(N211="snížená",J211,0)</f>
        <v>0</v>
      </c>
      <c r="BG211" s="254">
        <f>IF(N211="zákl. přenesená",J211,0)</f>
        <v>0</v>
      </c>
      <c r="BH211" s="254">
        <f>IF(N211="sníž. přenesená",J211,0)</f>
        <v>0</v>
      </c>
      <c r="BI211" s="254">
        <f>IF(N211="nulová",J211,0)</f>
        <v>0</v>
      </c>
      <c r="BJ211" s="18" t="s">
        <v>84</v>
      </c>
      <c r="BK211" s="254">
        <f>ROUND(I211*H211,2)</f>
        <v>0</v>
      </c>
      <c r="BL211" s="18" t="s">
        <v>344</v>
      </c>
      <c r="BM211" s="253" t="s">
        <v>2605</v>
      </c>
    </row>
    <row r="212" s="2" customFormat="1" ht="14.4" customHeight="1">
      <c r="A212" s="39"/>
      <c r="B212" s="40"/>
      <c r="C212" s="243" t="s">
        <v>617</v>
      </c>
      <c r="D212" s="243" t="s">
        <v>253</v>
      </c>
      <c r="E212" s="244" t="s">
        <v>2606</v>
      </c>
      <c r="F212" s="245" t="s">
        <v>2607</v>
      </c>
      <c r="G212" s="246" t="s">
        <v>277</v>
      </c>
      <c r="H212" s="247">
        <v>1.0800000000000001</v>
      </c>
      <c r="I212" s="248"/>
      <c r="J212" s="247">
        <f>ROUND(I212*H212,2)</f>
        <v>0</v>
      </c>
      <c r="K212" s="245" t="s">
        <v>257</v>
      </c>
      <c r="L212" s="45"/>
      <c r="M212" s="249" t="s">
        <v>1</v>
      </c>
      <c r="N212" s="250" t="s">
        <v>41</v>
      </c>
      <c r="O212" s="92"/>
      <c r="P212" s="251">
        <f>O212*H212</f>
        <v>0</v>
      </c>
      <c r="Q212" s="251">
        <v>0</v>
      </c>
      <c r="R212" s="251">
        <f>Q212*H212</f>
        <v>0</v>
      </c>
      <c r="S212" s="251">
        <v>0</v>
      </c>
      <c r="T212" s="252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53" t="s">
        <v>344</v>
      </c>
      <c r="AT212" s="253" t="s">
        <v>253</v>
      </c>
      <c r="AU212" s="253" t="s">
        <v>86</v>
      </c>
      <c r="AY212" s="18" t="s">
        <v>251</v>
      </c>
      <c r="BE212" s="254">
        <f>IF(N212="základní",J212,0)</f>
        <v>0</v>
      </c>
      <c r="BF212" s="254">
        <f>IF(N212="snížená",J212,0)</f>
        <v>0</v>
      </c>
      <c r="BG212" s="254">
        <f>IF(N212="zákl. přenesená",J212,0)</f>
        <v>0</v>
      </c>
      <c r="BH212" s="254">
        <f>IF(N212="sníž. přenesená",J212,0)</f>
        <v>0</v>
      </c>
      <c r="BI212" s="254">
        <f>IF(N212="nulová",J212,0)</f>
        <v>0</v>
      </c>
      <c r="BJ212" s="18" t="s">
        <v>84</v>
      </c>
      <c r="BK212" s="254">
        <f>ROUND(I212*H212,2)</f>
        <v>0</v>
      </c>
      <c r="BL212" s="18" t="s">
        <v>344</v>
      </c>
      <c r="BM212" s="253" t="s">
        <v>2608</v>
      </c>
    </row>
    <row r="213" s="12" customFormat="1" ht="22.8" customHeight="1">
      <c r="A213" s="12"/>
      <c r="B213" s="227"/>
      <c r="C213" s="228"/>
      <c r="D213" s="229" t="s">
        <v>75</v>
      </c>
      <c r="E213" s="241" t="s">
        <v>2609</v>
      </c>
      <c r="F213" s="241" t="s">
        <v>2610</v>
      </c>
      <c r="G213" s="228"/>
      <c r="H213" s="228"/>
      <c r="I213" s="231"/>
      <c r="J213" s="242">
        <f>BK213</f>
        <v>0</v>
      </c>
      <c r="K213" s="228"/>
      <c r="L213" s="233"/>
      <c r="M213" s="234"/>
      <c r="N213" s="235"/>
      <c r="O213" s="235"/>
      <c r="P213" s="236">
        <f>SUM(P214:P235)</f>
        <v>0</v>
      </c>
      <c r="Q213" s="235"/>
      <c r="R213" s="236">
        <f>SUM(R214:R235)</f>
        <v>1.01075</v>
      </c>
      <c r="S213" s="235"/>
      <c r="T213" s="237">
        <f>SUM(T214:T235)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38" t="s">
        <v>86</v>
      </c>
      <c r="AT213" s="239" t="s">
        <v>75</v>
      </c>
      <c r="AU213" s="239" t="s">
        <v>84</v>
      </c>
      <c r="AY213" s="238" t="s">
        <v>251</v>
      </c>
      <c r="BK213" s="240">
        <f>SUM(BK214:BK235)</f>
        <v>0</v>
      </c>
    </row>
    <row r="214" s="2" customFormat="1" ht="14.4" customHeight="1">
      <c r="A214" s="39"/>
      <c r="B214" s="40"/>
      <c r="C214" s="243" t="s">
        <v>625</v>
      </c>
      <c r="D214" s="243" t="s">
        <v>253</v>
      </c>
      <c r="E214" s="244" t="s">
        <v>2611</v>
      </c>
      <c r="F214" s="245" t="s">
        <v>2612</v>
      </c>
      <c r="G214" s="246" t="s">
        <v>818</v>
      </c>
      <c r="H214" s="247">
        <v>11</v>
      </c>
      <c r="I214" s="248"/>
      <c r="J214" s="247">
        <f>ROUND(I214*H214,2)</f>
        <v>0</v>
      </c>
      <c r="K214" s="245" t="s">
        <v>1</v>
      </c>
      <c r="L214" s="45"/>
      <c r="M214" s="249" t="s">
        <v>1</v>
      </c>
      <c r="N214" s="250" t="s">
        <v>41</v>
      </c>
      <c r="O214" s="92"/>
      <c r="P214" s="251">
        <f>O214*H214</f>
        <v>0</v>
      </c>
      <c r="Q214" s="251">
        <v>0.031919999999999997</v>
      </c>
      <c r="R214" s="251">
        <f>Q214*H214</f>
        <v>0.35111999999999999</v>
      </c>
      <c r="S214" s="251">
        <v>0</v>
      </c>
      <c r="T214" s="252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53" t="s">
        <v>344</v>
      </c>
      <c r="AT214" s="253" t="s">
        <v>253</v>
      </c>
      <c r="AU214" s="253" t="s">
        <v>86</v>
      </c>
      <c r="AY214" s="18" t="s">
        <v>251</v>
      </c>
      <c r="BE214" s="254">
        <f>IF(N214="základní",J214,0)</f>
        <v>0</v>
      </c>
      <c r="BF214" s="254">
        <f>IF(N214="snížená",J214,0)</f>
        <v>0</v>
      </c>
      <c r="BG214" s="254">
        <f>IF(N214="zákl. přenesená",J214,0)</f>
        <v>0</v>
      </c>
      <c r="BH214" s="254">
        <f>IF(N214="sníž. přenesená",J214,0)</f>
        <v>0</v>
      </c>
      <c r="BI214" s="254">
        <f>IF(N214="nulová",J214,0)</f>
        <v>0</v>
      </c>
      <c r="BJ214" s="18" t="s">
        <v>84</v>
      </c>
      <c r="BK214" s="254">
        <f>ROUND(I214*H214,2)</f>
        <v>0</v>
      </c>
      <c r="BL214" s="18" t="s">
        <v>344</v>
      </c>
      <c r="BM214" s="253" t="s">
        <v>2613</v>
      </c>
    </row>
    <row r="215" s="2" customFormat="1">
      <c r="A215" s="39"/>
      <c r="B215" s="40"/>
      <c r="C215" s="41"/>
      <c r="D215" s="257" t="s">
        <v>863</v>
      </c>
      <c r="E215" s="41"/>
      <c r="F215" s="308" t="s">
        <v>2614</v>
      </c>
      <c r="G215" s="41"/>
      <c r="H215" s="41"/>
      <c r="I215" s="211"/>
      <c r="J215" s="41"/>
      <c r="K215" s="41"/>
      <c r="L215" s="45"/>
      <c r="M215" s="309"/>
      <c r="N215" s="310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863</v>
      </c>
      <c r="AU215" s="18" t="s">
        <v>86</v>
      </c>
    </row>
    <row r="216" s="2" customFormat="1" ht="22.2" customHeight="1">
      <c r="A216" s="39"/>
      <c r="B216" s="40"/>
      <c r="C216" s="243" t="s">
        <v>637</v>
      </c>
      <c r="D216" s="243" t="s">
        <v>253</v>
      </c>
      <c r="E216" s="244" t="s">
        <v>2615</v>
      </c>
      <c r="F216" s="245" t="s">
        <v>2616</v>
      </c>
      <c r="G216" s="246" t="s">
        <v>818</v>
      </c>
      <c r="H216" s="247">
        <v>10</v>
      </c>
      <c r="I216" s="248"/>
      <c r="J216" s="247">
        <f>ROUND(I216*H216,2)</f>
        <v>0</v>
      </c>
      <c r="K216" s="245" t="s">
        <v>1</v>
      </c>
      <c r="L216" s="45"/>
      <c r="M216" s="249" t="s">
        <v>1</v>
      </c>
      <c r="N216" s="250" t="s">
        <v>41</v>
      </c>
      <c r="O216" s="92"/>
      <c r="P216" s="251">
        <f>O216*H216</f>
        <v>0</v>
      </c>
      <c r="Q216" s="251">
        <v>0.018079999999999999</v>
      </c>
      <c r="R216" s="251">
        <f>Q216*H216</f>
        <v>0.18079999999999999</v>
      </c>
      <c r="S216" s="251">
        <v>0</v>
      </c>
      <c r="T216" s="252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53" t="s">
        <v>344</v>
      </c>
      <c r="AT216" s="253" t="s">
        <v>253</v>
      </c>
      <c r="AU216" s="253" t="s">
        <v>86</v>
      </c>
      <c r="AY216" s="18" t="s">
        <v>251</v>
      </c>
      <c r="BE216" s="254">
        <f>IF(N216="základní",J216,0)</f>
        <v>0</v>
      </c>
      <c r="BF216" s="254">
        <f>IF(N216="snížená",J216,0)</f>
        <v>0</v>
      </c>
      <c r="BG216" s="254">
        <f>IF(N216="zákl. přenesená",J216,0)</f>
        <v>0</v>
      </c>
      <c r="BH216" s="254">
        <f>IF(N216="sníž. přenesená",J216,0)</f>
        <v>0</v>
      </c>
      <c r="BI216" s="254">
        <f>IF(N216="nulová",J216,0)</f>
        <v>0</v>
      </c>
      <c r="BJ216" s="18" t="s">
        <v>84</v>
      </c>
      <c r="BK216" s="254">
        <f>ROUND(I216*H216,2)</f>
        <v>0</v>
      </c>
      <c r="BL216" s="18" t="s">
        <v>344</v>
      </c>
      <c r="BM216" s="253" t="s">
        <v>2617</v>
      </c>
    </row>
    <row r="217" s="2" customFormat="1" ht="14.4" customHeight="1">
      <c r="A217" s="39"/>
      <c r="B217" s="40"/>
      <c r="C217" s="243" t="s">
        <v>643</v>
      </c>
      <c r="D217" s="243" t="s">
        <v>253</v>
      </c>
      <c r="E217" s="244" t="s">
        <v>2618</v>
      </c>
      <c r="F217" s="245" t="s">
        <v>2619</v>
      </c>
      <c r="G217" s="246" t="s">
        <v>818</v>
      </c>
      <c r="H217" s="247">
        <v>20</v>
      </c>
      <c r="I217" s="248"/>
      <c r="J217" s="247">
        <f>ROUND(I217*H217,2)</f>
        <v>0</v>
      </c>
      <c r="K217" s="245" t="s">
        <v>257</v>
      </c>
      <c r="L217" s="45"/>
      <c r="M217" s="249" t="s">
        <v>1</v>
      </c>
      <c r="N217" s="250" t="s">
        <v>41</v>
      </c>
      <c r="O217" s="92"/>
      <c r="P217" s="251">
        <f>O217*H217</f>
        <v>0</v>
      </c>
      <c r="Q217" s="251">
        <v>0.016969999999999999</v>
      </c>
      <c r="R217" s="251">
        <f>Q217*H217</f>
        <v>0.33939999999999998</v>
      </c>
      <c r="S217" s="251">
        <v>0</v>
      </c>
      <c r="T217" s="252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53" t="s">
        <v>344</v>
      </c>
      <c r="AT217" s="253" t="s">
        <v>253</v>
      </c>
      <c r="AU217" s="253" t="s">
        <v>86</v>
      </c>
      <c r="AY217" s="18" t="s">
        <v>251</v>
      </c>
      <c r="BE217" s="254">
        <f>IF(N217="základní",J217,0)</f>
        <v>0</v>
      </c>
      <c r="BF217" s="254">
        <f>IF(N217="snížená",J217,0)</f>
        <v>0</v>
      </c>
      <c r="BG217" s="254">
        <f>IF(N217="zákl. přenesená",J217,0)</f>
        <v>0</v>
      </c>
      <c r="BH217" s="254">
        <f>IF(N217="sníž. přenesená",J217,0)</f>
        <v>0</v>
      </c>
      <c r="BI217" s="254">
        <f>IF(N217="nulová",J217,0)</f>
        <v>0</v>
      </c>
      <c r="BJ217" s="18" t="s">
        <v>84</v>
      </c>
      <c r="BK217" s="254">
        <f>ROUND(I217*H217,2)</f>
        <v>0</v>
      </c>
      <c r="BL217" s="18" t="s">
        <v>344</v>
      </c>
      <c r="BM217" s="253" t="s">
        <v>2620</v>
      </c>
    </row>
    <row r="218" s="2" customFormat="1" ht="14.4" customHeight="1">
      <c r="A218" s="39"/>
      <c r="B218" s="40"/>
      <c r="C218" s="243" t="s">
        <v>650</v>
      </c>
      <c r="D218" s="243" t="s">
        <v>253</v>
      </c>
      <c r="E218" s="244" t="s">
        <v>2621</v>
      </c>
      <c r="F218" s="245" t="s">
        <v>2622</v>
      </c>
      <c r="G218" s="246" t="s">
        <v>818</v>
      </c>
      <c r="H218" s="247">
        <v>2</v>
      </c>
      <c r="I218" s="248"/>
      <c r="J218" s="247">
        <f>ROUND(I218*H218,2)</f>
        <v>0</v>
      </c>
      <c r="K218" s="245" t="s">
        <v>257</v>
      </c>
      <c r="L218" s="45"/>
      <c r="M218" s="249" t="s">
        <v>1</v>
      </c>
      <c r="N218" s="250" t="s">
        <v>41</v>
      </c>
      <c r="O218" s="92"/>
      <c r="P218" s="251">
        <f>O218*H218</f>
        <v>0</v>
      </c>
      <c r="Q218" s="251">
        <v>0.01525</v>
      </c>
      <c r="R218" s="251">
        <f>Q218*H218</f>
        <v>0.030499999999999999</v>
      </c>
      <c r="S218" s="251">
        <v>0</v>
      </c>
      <c r="T218" s="252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53" t="s">
        <v>344</v>
      </c>
      <c r="AT218" s="253" t="s">
        <v>253</v>
      </c>
      <c r="AU218" s="253" t="s">
        <v>86</v>
      </c>
      <c r="AY218" s="18" t="s">
        <v>251</v>
      </c>
      <c r="BE218" s="254">
        <f>IF(N218="základní",J218,0)</f>
        <v>0</v>
      </c>
      <c r="BF218" s="254">
        <f>IF(N218="snížená",J218,0)</f>
        <v>0</v>
      </c>
      <c r="BG218" s="254">
        <f>IF(N218="zákl. přenesená",J218,0)</f>
        <v>0</v>
      </c>
      <c r="BH218" s="254">
        <f>IF(N218="sníž. přenesená",J218,0)</f>
        <v>0</v>
      </c>
      <c r="BI218" s="254">
        <f>IF(N218="nulová",J218,0)</f>
        <v>0</v>
      </c>
      <c r="BJ218" s="18" t="s">
        <v>84</v>
      </c>
      <c r="BK218" s="254">
        <f>ROUND(I218*H218,2)</f>
        <v>0</v>
      </c>
      <c r="BL218" s="18" t="s">
        <v>344</v>
      </c>
      <c r="BM218" s="253" t="s">
        <v>2623</v>
      </c>
    </row>
    <row r="219" s="2" customFormat="1" ht="14.4" customHeight="1">
      <c r="A219" s="39"/>
      <c r="B219" s="40"/>
      <c r="C219" s="243" t="s">
        <v>656</v>
      </c>
      <c r="D219" s="243" t="s">
        <v>253</v>
      </c>
      <c r="E219" s="244" t="s">
        <v>2624</v>
      </c>
      <c r="F219" s="245" t="s">
        <v>2625</v>
      </c>
      <c r="G219" s="246" t="s">
        <v>818</v>
      </c>
      <c r="H219" s="247">
        <v>1</v>
      </c>
      <c r="I219" s="248"/>
      <c r="J219" s="247">
        <f>ROUND(I219*H219,2)</f>
        <v>0</v>
      </c>
      <c r="K219" s="245" t="s">
        <v>257</v>
      </c>
      <c r="L219" s="45"/>
      <c r="M219" s="249" t="s">
        <v>1</v>
      </c>
      <c r="N219" s="250" t="s">
        <v>41</v>
      </c>
      <c r="O219" s="92"/>
      <c r="P219" s="251">
        <f>O219*H219</f>
        <v>0</v>
      </c>
      <c r="Q219" s="251">
        <v>0.00114</v>
      </c>
      <c r="R219" s="251">
        <f>Q219*H219</f>
        <v>0.00114</v>
      </c>
      <c r="S219" s="251">
        <v>0</v>
      </c>
      <c r="T219" s="252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53" t="s">
        <v>344</v>
      </c>
      <c r="AT219" s="253" t="s">
        <v>253</v>
      </c>
      <c r="AU219" s="253" t="s">
        <v>86</v>
      </c>
      <c r="AY219" s="18" t="s">
        <v>251</v>
      </c>
      <c r="BE219" s="254">
        <f>IF(N219="základní",J219,0)</f>
        <v>0</v>
      </c>
      <c r="BF219" s="254">
        <f>IF(N219="snížená",J219,0)</f>
        <v>0</v>
      </c>
      <c r="BG219" s="254">
        <f>IF(N219="zákl. přenesená",J219,0)</f>
        <v>0</v>
      </c>
      <c r="BH219" s="254">
        <f>IF(N219="sníž. přenesená",J219,0)</f>
        <v>0</v>
      </c>
      <c r="BI219" s="254">
        <f>IF(N219="nulová",J219,0)</f>
        <v>0</v>
      </c>
      <c r="BJ219" s="18" t="s">
        <v>84</v>
      </c>
      <c r="BK219" s="254">
        <f>ROUND(I219*H219,2)</f>
        <v>0</v>
      </c>
      <c r="BL219" s="18" t="s">
        <v>344</v>
      </c>
      <c r="BM219" s="253" t="s">
        <v>2626</v>
      </c>
    </row>
    <row r="220" s="2" customFormat="1" ht="14.4" customHeight="1">
      <c r="A220" s="39"/>
      <c r="B220" s="40"/>
      <c r="C220" s="288" t="s">
        <v>660</v>
      </c>
      <c r="D220" s="288" t="s">
        <v>295</v>
      </c>
      <c r="E220" s="289" t="s">
        <v>2627</v>
      </c>
      <c r="F220" s="290" t="s">
        <v>2628</v>
      </c>
      <c r="G220" s="291" t="s">
        <v>369</v>
      </c>
      <c r="H220" s="292">
        <v>1</v>
      </c>
      <c r="I220" s="293"/>
      <c r="J220" s="292">
        <f>ROUND(I220*H220,2)</f>
        <v>0</v>
      </c>
      <c r="K220" s="290" t="s">
        <v>2629</v>
      </c>
      <c r="L220" s="294"/>
      <c r="M220" s="295" t="s">
        <v>1</v>
      </c>
      <c r="N220" s="296" t="s">
        <v>41</v>
      </c>
      <c r="O220" s="92"/>
      <c r="P220" s="251">
        <f>O220*H220</f>
        <v>0</v>
      </c>
      <c r="Q220" s="251">
        <v>0.014</v>
      </c>
      <c r="R220" s="251">
        <f>Q220*H220</f>
        <v>0.014</v>
      </c>
      <c r="S220" s="251">
        <v>0</v>
      </c>
      <c r="T220" s="252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53" t="s">
        <v>447</v>
      </c>
      <c r="AT220" s="253" t="s">
        <v>295</v>
      </c>
      <c r="AU220" s="253" t="s">
        <v>86</v>
      </c>
      <c r="AY220" s="18" t="s">
        <v>251</v>
      </c>
      <c r="BE220" s="254">
        <f>IF(N220="základní",J220,0)</f>
        <v>0</v>
      </c>
      <c r="BF220" s="254">
        <f>IF(N220="snížená",J220,0)</f>
        <v>0</v>
      </c>
      <c r="BG220" s="254">
        <f>IF(N220="zákl. přenesená",J220,0)</f>
        <v>0</v>
      </c>
      <c r="BH220" s="254">
        <f>IF(N220="sníž. přenesená",J220,0)</f>
        <v>0</v>
      </c>
      <c r="BI220" s="254">
        <f>IF(N220="nulová",J220,0)</f>
        <v>0</v>
      </c>
      <c r="BJ220" s="18" t="s">
        <v>84</v>
      </c>
      <c r="BK220" s="254">
        <f>ROUND(I220*H220,2)</f>
        <v>0</v>
      </c>
      <c r="BL220" s="18" t="s">
        <v>344</v>
      </c>
      <c r="BM220" s="253" t="s">
        <v>2630</v>
      </c>
    </row>
    <row r="221" s="2" customFormat="1" ht="14.4" customHeight="1">
      <c r="A221" s="39"/>
      <c r="B221" s="40"/>
      <c r="C221" s="243" t="s">
        <v>482</v>
      </c>
      <c r="D221" s="243" t="s">
        <v>253</v>
      </c>
      <c r="E221" s="244" t="s">
        <v>2631</v>
      </c>
      <c r="F221" s="245" t="s">
        <v>2632</v>
      </c>
      <c r="G221" s="246" t="s">
        <v>818</v>
      </c>
      <c r="H221" s="247">
        <v>52</v>
      </c>
      <c r="I221" s="248"/>
      <c r="J221" s="247">
        <f>ROUND(I221*H221,2)</f>
        <v>0</v>
      </c>
      <c r="K221" s="245" t="s">
        <v>257</v>
      </c>
      <c r="L221" s="45"/>
      <c r="M221" s="249" t="s">
        <v>1</v>
      </c>
      <c r="N221" s="250" t="s">
        <v>41</v>
      </c>
      <c r="O221" s="92"/>
      <c r="P221" s="251">
        <f>O221*H221</f>
        <v>0</v>
      </c>
      <c r="Q221" s="251">
        <v>0.00024000000000000001</v>
      </c>
      <c r="R221" s="251">
        <f>Q221*H221</f>
        <v>0.01248</v>
      </c>
      <c r="S221" s="251">
        <v>0</v>
      </c>
      <c r="T221" s="252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53" t="s">
        <v>344</v>
      </c>
      <c r="AT221" s="253" t="s">
        <v>253</v>
      </c>
      <c r="AU221" s="253" t="s">
        <v>86</v>
      </c>
      <c r="AY221" s="18" t="s">
        <v>251</v>
      </c>
      <c r="BE221" s="254">
        <f>IF(N221="základní",J221,0)</f>
        <v>0</v>
      </c>
      <c r="BF221" s="254">
        <f>IF(N221="snížená",J221,0)</f>
        <v>0</v>
      </c>
      <c r="BG221" s="254">
        <f>IF(N221="zákl. přenesená",J221,0)</f>
        <v>0</v>
      </c>
      <c r="BH221" s="254">
        <f>IF(N221="sníž. přenesená",J221,0)</f>
        <v>0</v>
      </c>
      <c r="BI221" s="254">
        <f>IF(N221="nulová",J221,0)</f>
        <v>0</v>
      </c>
      <c r="BJ221" s="18" t="s">
        <v>84</v>
      </c>
      <c r="BK221" s="254">
        <f>ROUND(I221*H221,2)</f>
        <v>0</v>
      </c>
      <c r="BL221" s="18" t="s">
        <v>344</v>
      </c>
      <c r="BM221" s="253" t="s">
        <v>2633</v>
      </c>
    </row>
    <row r="222" s="2" customFormat="1" ht="14.4" customHeight="1">
      <c r="A222" s="39"/>
      <c r="B222" s="40"/>
      <c r="C222" s="243" t="s">
        <v>570</v>
      </c>
      <c r="D222" s="243" t="s">
        <v>253</v>
      </c>
      <c r="E222" s="244" t="s">
        <v>2634</v>
      </c>
      <c r="F222" s="245" t="s">
        <v>2635</v>
      </c>
      <c r="G222" s="246" t="s">
        <v>369</v>
      </c>
      <c r="H222" s="247">
        <v>3</v>
      </c>
      <c r="I222" s="248"/>
      <c r="J222" s="247">
        <f>ROUND(I222*H222,2)</f>
        <v>0</v>
      </c>
      <c r="K222" s="245" t="s">
        <v>1</v>
      </c>
      <c r="L222" s="45"/>
      <c r="M222" s="249" t="s">
        <v>1</v>
      </c>
      <c r="N222" s="250" t="s">
        <v>41</v>
      </c>
      <c r="O222" s="92"/>
      <c r="P222" s="251">
        <f>O222*H222</f>
        <v>0</v>
      </c>
      <c r="Q222" s="251">
        <v>0.00109</v>
      </c>
      <c r="R222" s="251">
        <f>Q222*H222</f>
        <v>0.0032700000000000003</v>
      </c>
      <c r="S222" s="251">
        <v>0</v>
      </c>
      <c r="T222" s="252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53" t="s">
        <v>344</v>
      </c>
      <c r="AT222" s="253" t="s">
        <v>253</v>
      </c>
      <c r="AU222" s="253" t="s">
        <v>86</v>
      </c>
      <c r="AY222" s="18" t="s">
        <v>251</v>
      </c>
      <c r="BE222" s="254">
        <f>IF(N222="základní",J222,0)</f>
        <v>0</v>
      </c>
      <c r="BF222" s="254">
        <f>IF(N222="snížená",J222,0)</f>
        <v>0</v>
      </c>
      <c r="BG222" s="254">
        <f>IF(N222="zákl. přenesená",J222,0)</f>
        <v>0</v>
      </c>
      <c r="BH222" s="254">
        <f>IF(N222="sníž. přenesená",J222,0)</f>
        <v>0</v>
      </c>
      <c r="BI222" s="254">
        <f>IF(N222="nulová",J222,0)</f>
        <v>0</v>
      </c>
      <c r="BJ222" s="18" t="s">
        <v>84</v>
      </c>
      <c r="BK222" s="254">
        <f>ROUND(I222*H222,2)</f>
        <v>0</v>
      </c>
      <c r="BL222" s="18" t="s">
        <v>344</v>
      </c>
      <c r="BM222" s="253" t="s">
        <v>2636</v>
      </c>
    </row>
    <row r="223" s="2" customFormat="1" ht="14.4" customHeight="1">
      <c r="A223" s="39"/>
      <c r="B223" s="40"/>
      <c r="C223" s="243" t="s">
        <v>598</v>
      </c>
      <c r="D223" s="243" t="s">
        <v>253</v>
      </c>
      <c r="E223" s="244" t="s">
        <v>2637</v>
      </c>
      <c r="F223" s="245" t="s">
        <v>2638</v>
      </c>
      <c r="G223" s="246" t="s">
        <v>818</v>
      </c>
      <c r="H223" s="247">
        <v>3</v>
      </c>
      <c r="I223" s="248"/>
      <c r="J223" s="247">
        <f>ROUND(I223*H223,2)</f>
        <v>0</v>
      </c>
      <c r="K223" s="245" t="s">
        <v>257</v>
      </c>
      <c r="L223" s="45"/>
      <c r="M223" s="249" t="s">
        <v>1</v>
      </c>
      <c r="N223" s="250" t="s">
        <v>41</v>
      </c>
      <c r="O223" s="92"/>
      <c r="P223" s="251">
        <f>O223*H223</f>
        <v>0</v>
      </c>
      <c r="Q223" s="251">
        <v>0.00172</v>
      </c>
      <c r="R223" s="251">
        <f>Q223*H223</f>
        <v>0.0051599999999999997</v>
      </c>
      <c r="S223" s="251">
        <v>0</v>
      </c>
      <c r="T223" s="252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53" t="s">
        <v>344</v>
      </c>
      <c r="AT223" s="253" t="s">
        <v>253</v>
      </c>
      <c r="AU223" s="253" t="s">
        <v>86</v>
      </c>
      <c r="AY223" s="18" t="s">
        <v>251</v>
      </c>
      <c r="BE223" s="254">
        <f>IF(N223="základní",J223,0)</f>
        <v>0</v>
      </c>
      <c r="BF223" s="254">
        <f>IF(N223="snížená",J223,0)</f>
        <v>0</v>
      </c>
      <c r="BG223" s="254">
        <f>IF(N223="zákl. přenesená",J223,0)</f>
        <v>0</v>
      </c>
      <c r="BH223" s="254">
        <f>IF(N223="sníž. přenesená",J223,0)</f>
        <v>0</v>
      </c>
      <c r="BI223" s="254">
        <f>IF(N223="nulová",J223,0)</f>
        <v>0</v>
      </c>
      <c r="BJ223" s="18" t="s">
        <v>84</v>
      </c>
      <c r="BK223" s="254">
        <f>ROUND(I223*H223,2)</f>
        <v>0</v>
      </c>
      <c r="BL223" s="18" t="s">
        <v>344</v>
      </c>
      <c r="BM223" s="253" t="s">
        <v>2639</v>
      </c>
    </row>
    <row r="224" s="2" customFormat="1" ht="14.4" customHeight="1">
      <c r="A224" s="39"/>
      <c r="B224" s="40"/>
      <c r="C224" s="243" t="s">
        <v>678</v>
      </c>
      <c r="D224" s="243" t="s">
        <v>253</v>
      </c>
      <c r="E224" s="244" t="s">
        <v>2640</v>
      </c>
      <c r="F224" s="245" t="s">
        <v>2641</v>
      </c>
      <c r="G224" s="246" t="s">
        <v>818</v>
      </c>
      <c r="H224" s="247">
        <v>16</v>
      </c>
      <c r="I224" s="248"/>
      <c r="J224" s="247">
        <f>ROUND(I224*H224,2)</f>
        <v>0</v>
      </c>
      <c r="K224" s="245" t="s">
        <v>257</v>
      </c>
      <c r="L224" s="45"/>
      <c r="M224" s="249" t="s">
        <v>1</v>
      </c>
      <c r="N224" s="250" t="s">
        <v>41</v>
      </c>
      <c r="O224" s="92"/>
      <c r="P224" s="251">
        <f>O224*H224</f>
        <v>0</v>
      </c>
      <c r="Q224" s="251">
        <v>0.0018400000000000001</v>
      </c>
      <c r="R224" s="251">
        <f>Q224*H224</f>
        <v>0.029440000000000001</v>
      </c>
      <c r="S224" s="251">
        <v>0</v>
      </c>
      <c r="T224" s="252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53" t="s">
        <v>344</v>
      </c>
      <c r="AT224" s="253" t="s">
        <v>253</v>
      </c>
      <c r="AU224" s="253" t="s">
        <v>86</v>
      </c>
      <c r="AY224" s="18" t="s">
        <v>251</v>
      </c>
      <c r="BE224" s="254">
        <f>IF(N224="základní",J224,0)</f>
        <v>0</v>
      </c>
      <c r="BF224" s="254">
        <f>IF(N224="snížená",J224,0)</f>
        <v>0</v>
      </c>
      <c r="BG224" s="254">
        <f>IF(N224="zákl. přenesená",J224,0)</f>
        <v>0</v>
      </c>
      <c r="BH224" s="254">
        <f>IF(N224="sníž. přenesená",J224,0)</f>
        <v>0</v>
      </c>
      <c r="BI224" s="254">
        <f>IF(N224="nulová",J224,0)</f>
        <v>0</v>
      </c>
      <c r="BJ224" s="18" t="s">
        <v>84</v>
      </c>
      <c r="BK224" s="254">
        <f>ROUND(I224*H224,2)</f>
        <v>0</v>
      </c>
      <c r="BL224" s="18" t="s">
        <v>344</v>
      </c>
      <c r="BM224" s="253" t="s">
        <v>2642</v>
      </c>
    </row>
    <row r="225" s="2" customFormat="1" ht="14.4" customHeight="1">
      <c r="A225" s="39"/>
      <c r="B225" s="40"/>
      <c r="C225" s="243" t="s">
        <v>689</v>
      </c>
      <c r="D225" s="243" t="s">
        <v>253</v>
      </c>
      <c r="E225" s="244" t="s">
        <v>2643</v>
      </c>
      <c r="F225" s="245" t="s">
        <v>2644</v>
      </c>
      <c r="G225" s="246" t="s">
        <v>818</v>
      </c>
      <c r="H225" s="247">
        <v>4</v>
      </c>
      <c r="I225" s="248"/>
      <c r="J225" s="247">
        <f>ROUND(I225*H225,2)</f>
        <v>0</v>
      </c>
      <c r="K225" s="245" t="s">
        <v>1</v>
      </c>
      <c r="L225" s="45"/>
      <c r="M225" s="249" t="s">
        <v>1</v>
      </c>
      <c r="N225" s="250" t="s">
        <v>41</v>
      </c>
      <c r="O225" s="92"/>
      <c r="P225" s="251">
        <f>O225*H225</f>
        <v>0</v>
      </c>
      <c r="Q225" s="251">
        <v>0.0018400000000000001</v>
      </c>
      <c r="R225" s="251">
        <f>Q225*H225</f>
        <v>0.0073600000000000002</v>
      </c>
      <c r="S225" s="251">
        <v>0</v>
      </c>
      <c r="T225" s="252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53" t="s">
        <v>344</v>
      </c>
      <c r="AT225" s="253" t="s">
        <v>253</v>
      </c>
      <c r="AU225" s="253" t="s">
        <v>86</v>
      </c>
      <c r="AY225" s="18" t="s">
        <v>251</v>
      </c>
      <c r="BE225" s="254">
        <f>IF(N225="základní",J225,0)</f>
        <v>0</v>
      </c>
      <c r="BF225" s="254">
        <f>IF(N225="snížená",J225,0)</f>
        <v>0</v>
      </c>
      <c r="BG225" s="254">
        <f>IF(N225="zákl. přenesená",J225,0)</f>
        <v>0</v>
      </c>
      <c r="BH225" s="254">
        <f>IF(N225="sníž. přenesená",J225,0)</f>
        <v>0</v>
      </c>
      <c r="BI225" s="254">
        <f>IF(N225="nulová",J225,0)</f>
        <v>0</v>
      </c>
      <c r="BJ225" s="18" t="s">
        <v>84</v>
      </c>
      <c r="BK225" s="254">
        <f>ROUND(I225*H225,2)</f>
        <v>0</v>
      </c>
      <c r="BL225" s="18" t="s">
        <v>344</v>
      </c>
      <c r="BM225" s="253" t="s">
        <v>2645</v>
      </c>
    </row>
    <row r="226" s="2" customFormat="1" ht="22.2" customHeight="1">
      <c r="A226" s="39"/>
      <c r="B226" s="40"/>
      <c r="C226" s="243" t="s">
        <v>694</v>
      </c>
      <c r="D226" s="243" t="s">
        <v>253</v>
      </c>
      <c r="E226" s="244" t="s">
        <v>2646</v>
      </c>
      <c r="F226" s="245" t="s">
        <v>2647</v>
      </c>
      <c r="G226" s="246" t="s">
        <v>818</v>
      </c>
      <c r="H226" s="247">
        <v>1</v>
      </c>
      <c r="I226" s="248"/>
      <c r="J226" s="247">
        <f>ROUND(I226*H226,2)</f>
        <v>0</v>
      </c>
      <c r="K226" s="245" t="s">
        <v>1</v>
      </c>
      <c r="L226" s="45"/>
      <c r="M226" s="249" t="s">
        <v>1</v>
      </c>
      <c r="N226" s="250" t="s">
        <v>41</v>
      </c>
      <c r="O226" s="92"/>
      <c r="P226" s="251">
        <f>O226*H226</f>
        <v>0</v>
      </c>
      <c r="Q226" s="251">
        <v>0.0018400000000000001</v>
      </c>
      <c r="R226" s="251">
        <f>Q226*H226</f>
        <v>0.0018400000000000001</v>
      </c>
      <c r="S226" s="251">
        <v>0</v>
      </c>
      <c r="T226" s="252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53" t="s">
        <v>344</v>
      </c>
      <c r="AT226" s="253" t="s">
        <v>253</v>
      </c>
      <c r="AU226" s="253" t="s">
        <v>86</v>
      </c>
      <c r="AY226" s="18" t="s">
        <v>251</v>
      </c>
      <c r="BE226" s="254">
        <f>IF(N226="základní",J226,0)</f>
        <v>0</v>
      </c>
      <c r="BF226" s="254">
        <f>IF(N226="snížená",J226,0)</f>
        <v>0</v>
      </c>
      <c r="BG226" s="254">
        <f>IF(N226="zákl. přenesená",J226,0)</f>
        <v>0</v>
      </c>
      <c r="BH226" s="254">
        <f>IF(N226="sníž. přenesená",J226,0)</f>
        <v>0</v>
      </c>
      <c r="BI226" s="254">
        <f>IF(N226="nulová",J226,0)</f>
        <v>0</v>
      </c>
      <c r="BJ226" s="18" t="s">
        <v>84</v>
      </c>
      <c r="BK226" s="254">
        <f>ROUND(I226*H226,2)</f>
        <v>0</v>
      </c>
      <c r="BL226" s="18" t="s">
        <v>344</v>
      </c>
      <c r="BM226" s="253" t="s">
        <v>2648</v>
      </c>
    </row>
    <row r="227" s="2" customFormat="1" ht="14.4" customHeight="1">
      <c r="A227" s="39"/>
      <c r="B227" s="40"/>
      <c r="C227" s="243" t="s">
        <v>699</v>
      </c>
      <c r="D227" s="243" t="s">
        <v>253</v>
      </c>
      <c r="E227" s="244" t="s">
        <v>2649</v>
      </c>
      <c r="F227" s="245" t="s">
        <v>2650</v>
      </c>
      <c r="G227" s="246" t="s">
        <v>369</v>
      </c>
      <c r="H227" s="247">
        <v>20</v>
      </c>
      <c r="I227" s="248"/>
      <c r="J227" s="247">
        <f>ROUND(I227*H227,2)</f>
        <v>0</v>
      </c>
      <c r="K227" s="245" t="s">
        <v>257</v>
      </c>
      <c r="L227" s="45"/>
      <c r="M227" s="249" t="s">
        <v>1</v>
      </c>
      <c r="N227" s="250" t="s">
        <v>41</v>
      </c>
      <c r="O227" s="92"/>
      <c r="P227" s="251">
        <f>O227*H227</f>
        <v>0</v>
      </c>
      <c r="Q227" s="251">
        <v>0.00024000000000000001</v>
      </c>
      <c r="R227" s="251">
        <f>Q227*H227</f>
        <v>0.0048000000000000004</v>
      </c>
      <c r="S227" s="251">
        <v>0</v>
      </c>
      <c r="T227" s="252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53" t="s">
        <v>344</v>
      </c>
      <c r="AT227" s="253" t="s">
        <v>253</v>
      </c>
      <c r="AU227" s="253" t="s">
        <v>86</v>
      </c>
      <c r="AY227" s="18" t="s">
        <v>251</v>
      </c>
      <c r="BE227" s="254">
        <f>IF(N227="základní",J227,0)</f>
        <v>0</v>
      </c>
      <c r="BF227" s="254">
        <f>IF(N227="snížená",J227,0)</f>
        <v>0</v>
      </c>
      <c r="BG227" s="254">
        <f>IF(N227="zákl. přenesená",J227,0)</f>
        <v>0</v>
      </c>
      <c r="BH227" s="254">
        <f>IF(N227="sníž. přenesená",J227,0)</f>
        <v>0</v>
      </c>
      <c r="BI227" s="254">
        <f>IF(N227="nulová",J227,0)</f>
        <v>0</v>
      </c>
      <c r="BJ227" s="18" t="s">
        <v>84</v>
      </c>
      <c r="BK227" s="254">
        <f>ROUND(I227*H227,2)</f>
        <v>0</v>
      </c>
      <c r="BL227" s="18" t="s">
        <v>344</v>
      </c>
      <c r="BM227" s="253" t="s">
        <v>2651</v>
      </c>
    </row>
    <row r="228" s="2" customFormat="1" ht="14.4" customHeight="1">
      <c r="A228" s="39"/>
      <c r="B228" s="40"/>
      <c r="C228" s="243" t="s">
        <v>704</v>
      </c>
      <c r="D228" s="243" t="s">
        <v>253</v>
      </c>
      <c r="E228" s="244" t="s">
        <v>2652</v>
      </c>
      <c r="F228" s="245" t="s">
        <v>2653</v>
      </c>
      <c r="G228" s="246" t="s">
        <v>369</v>
      </c>
      <c r="H228" s="247">
        <v>13</v>
      </c>
      <c r="I228" s="248"/>
      <c r="J228" s="247">
        <f>ROUND(I228*H228,2)</f>
        <v>0</v>
      </c>
      <c r="K228" s="245" t="s">
        <v>257</v>
      </c>
      <c r="L228" s="45"/>
      <c r="M228" s="249" t="s">
        <v>1</v>
      </c>
      <c r="N228" s="250" t="s">
        <v>41</v>
      </c>
      <c r="O228" s="92"/>
      <c r="P228" s="251">
        <f>O228*H228</f>
        <v>0</v>
      </c>
      <c r="Q228" s="251">
        <v>0.00027999999999999998</v>
      </c>
      <c r="R228" s="251">
        <f>Q228*H228</f>
        <v>0.0036399999999999996</v>
      </c>
      <c r="S228" s="251">
        <v>0</v>
      </c>
      <c r="T228" s="252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53" t="s">
        <v>344</v>
      </c>
      <c r="AT228" s="253" t="s">
        <v>253</v>
      </c>
      <c r="AU228" s="253" t="s">
        <v>86</v>
      </c>
      <c r="AY228" s="18" t="s">
        <v>251</v>
      </c>
      <c r="BE228" s="254">
        <f>IF(N228="základní",J228,0)</f>
        <v>0</v>
      </c>
      <c r="BF228" s="254">
        <f>IF(N228="snížená",J228,0)</f>
        <v>0</v>
      </c>
      <c r="BG228" s="254">
        <f>IF(N228="zákl. přenesená",J228,0)</f>
        <v>0</v>
      </c>
      <c r="BH228" s="254">
        <f>IF(N228="sníž. přenesená",J228,0)</f>
        <v>0</v>
      </c>
      <c r="BI228" s="254">
        <f>IF(N228="nulová",J228,0)</f>
        <v>0</v>
      </c>
      <c r="BJ228" s="18" t="s">
        <v>84</v>
      </c>
      <c r="BK228" s="254">
        <f>ROUND(I228*H228,2)</f>
        <v>0</v>
      </c>
      <c r="BL228" s="18" t="s">
        <v>344</v>
      </c>
      <c r="BM228" s="253" t="s">
        <v>2654</v>
      </c>
    </row>
    <row r="229" s="2" customFormat="1" ht="14.4" customHeight="1">
      <c r="A229" s="39"/>
      <c r="B229" s="40"/>
      <c r="C229" s="243" t="s">
        <v>709</v>
      </c>
      <c r="D229" s="243" t="s">
        <v>253</v>
      </c>
      <c r="E229" s="244" t="s">
        <v>2655</v>
      </c>
      <c r="F229" s="245" t="s">
        <v>2656</v>
      </c>
      <c r="G229" s="246" t="s">
        <v>369</v>
      </c>
      <c r="H229" s="247">
        <v>7</v>
      </c>
      <c r="I229" s="248"/>
      <c r="J229" s="247">
        <f>ROUND(I229*H229,2)</f>
        <v>0</v>
      </c>
      <c r="K229" s="245" t="s">
        <v>1</v>
      </c>
      <c r="L229" s="45"/>
      <c r="M229" s="249" t="s">
        <v>1</v>
      </c>
      <c r="N229" s="250" t="s">
        <v>41</v>
      </c>
      <c r="O229" s="92"/>
      <c r="P229" s="251">
        <f>O229*H229</f>
        <v>0</v>
      </c>
      <c r="Q229" s="251">
        <v>0.0012800000000000001</v>
      </c>
      <c r="R229" s="251">
        <f>Q229*H229</f>
        <v>0.008960000000000001</v>
      </c>
      <c r="S229" s="251">
        <v>0</v>
      </c>
      <c r="T229" s="252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53" t="s">
        <v>344</v>
      </c>
      <c r="AT229" s="253" t="s">
        <v>253</v>
      </c>
      <c r="AU229" s="253" t="s">
        <v>86</v>
      </c>
      <c r="AY229" s="18" t="s">
        <v>251</v>
      </c>
      <c r="BE229" s="254">
        <f>IF(N229="základní",J229,0)</f>
        <v>0</v>
      </c>
      <c r="BF229" s="254">
        <f>IF(N229="snížená",J229,0)</f>
        <v>0</v>
      </c>
      <c r="BG229" s="254">
        <f>IF(N229="zákl. přenesená",J229,0)</f>
        <v>0</v>
      </c>
      <c r="BH229" s="254">
        <f>IF(N229="sníž. přenesená",J229,0)</f>
        <v>0</v>
      </c>
      <c r="BI229" s="254">
        <f>IF(N229="nulová",J229,0)</f>
        <v>0</v>
      </c>
      <c r="BJ229" s="18" t="s">
        <v>84</v>
      </c>
      <c r="BK229" s="254">
        <f>ROUND(I229*H229,2)</f>
        <v>0</v>
      </c>
      <c r="BL229" s="18" t="s">
        <v>344</v>
      </c>
      <c r="BM229" s="253" t="s">
        <v>2657</v>
      </c>
    </row>
    <row r="230" s="2" customFormat="1" ht="14.4" customHeight="1">
      <c r="A230" s="39"/>
      <c r="B230" s="40"/>
      <c r="C230" s="243" t="s">
        <v>714</v>
      </c>
      <c r="D230" s="243" t="s">
        <v>253</v>
      </c>
      <c r="E230" s="244" t="s">
        <v>2658</v>
      </c>
      <c r="F230" s="245" t="s">
        <v>2659</v>
      </c>
      <c r="G230" s="246" t="s">
        <v>369</v>
      </c>
      <c r="H230" s="247">
        <v>2</v>
      </c>
      <c r="I230" s="248"/>
      <c r="J230" s="247">
        <f>ROUND(I230*H230,2)</f>
        <v>0</v>
      </c>
      <c r="K230" s="245" t="s">
        <v>1</v>
      </c>
      <c r="L230" s="45"/>
      <c r="M230" s="249" t="s">
        <v>1</v>
      </c>
      <c r="N230" s="250" t="s">
        <v>41</v>
      </c>
      <c r="O230" s="92"/>
      <c r="P230" s="251">
        <f>O230*H230</f>
        <v>0</v>
      </c>
      <c r="Q230" s="251">
        <v>0.0012800000000000001</v>
      </c>
      <c r="R230" s="251">
        <f>Q230*H230</f>
        <v>0.0025600000000000002</v>
      </c>
      <c r="S230" s="251">
        <v>0</v>
      </c>
      <c r="T230" s="252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53" t="s">
        <v>344</v>
      </c>
      <c r="AT230" s="253" t="s">
        <v>253</v>
      </c>
      <c r="AU230" s="253" t="s">
        <v>86</v>
      </c>
      <c r="AY230" s="18" t="s">
        <v>251</v>
      </c>
      <c r="BE230" s="254">
        <f>IF(N230="základní",J230,0)</f>
        <v>0</v>
      </c>
      <c r="BF230" s="254">
        <f>IF(N230="snížená",J230,0)</f>
        <v>0</v>
      </c>
      <c r="BG230" s="254">
        <f>IF(N230="zákl. přenesená",J230,0)</f>
        <v>0</v>
      </c>
      <c r="BH230" s="254">
        <f>IF(N230="sníž. přenesená",J230,0)</f>
        <v>0</v>
      </c>
      <c r="BI230" s="254">
        <f>IF(N230="nulová",J230,0)</f>
        <v>0</v>
      </c>
      <c r="BJ230" s="18" t="s">
        <v>84</v>
      </c>
      <c r="BK230" s="254">
        <f>ROUND(I230*H230,2)</f>
        <v>0</v>
      </c>
      <c r="BL230" s="18" t="s">
        <v>344</v>
      </c>
      <c r="BM230" s="253" t="s">
        <v>2660</v>
      </c>
    </row>
    <row r="231" s="2" customFormat="1" ht="14.4" customHeight="1">
      <c r="A231" s="39"/>
      <c r="B231" s="40"/>
      <c r="C231" s="243" t="s">
        <v>719</v>
      </c>
      <c r="D231" s="243" t="s">
        <v>253</v>
      </c>
      <c r="E231" s="244" t="s">
        <v>2661</v>
      </c>
      <c r="F231" s="245" t="s">
        <v>2662</v>
      </c>
      <c r="G231" s="246" t="s">
        <v>369</v>
      </c>
      <c r="H231" s="247">
        <v>11</v>
      </c>
      <c r="I231" s="248"/>
      <c r="J231" s="247">
        <f>ROUND(I231*H231,2)</f>
        <v>0</v>
      </c>
      <c r="K231" s="245" t="s">
        <v>1</v>
      </c>
      <c r="L231" s="45"/>
      <c r="M231" s="249" t="s">
        <v>1</v>
      </c>
      <c r="N231" s="250" t="s">
        <v>41</v>
      </c>
      <c r="O231" s="92"/>
      <c r="P231" s="251">
        <f>O231*H231</f>
        <v>0</v>
      </c>
      <c r="Q231" s="251">
        <v>0.00027999999999999998</v>
      </c>
      <c r="R231" s="251">
        <f>Q231*H231</f>
        <v>0.0030799999999999998</v>
      </c>
      <c r="S231" s="251">
        <v>0</v>
      </c>
      <c r="T231" s="252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53" t="s">
        <v>344</v>
      </c>
      <c r="AT231" s="253" t="s">
        <v>253</v>
      </c>
      <c r="AU231" s="253" t="s">
        <v>86</v>
      </c>
      <c r="AY231" s="18" t="s">
        <v>251</v>
      </c>
      <c r="BE231" s="254">
        <f>IF(N231="základní",J231,0)</f>
        <v>0</v>
      </c>
      <c r="BF231" s="254">
        <f>IF(N231="snížená",J231,0)</f>
        <v>0</v>
      </c>
      <c r="BG231" s="254">
        <f>IF(N231="zákl. přenesená",J231,0)</f>
        <v>0</v>
      </c>
      <c r="BH231" s="254">
        <f>IF(N231="sníž. přenesená",J231,0)</f>
        <v>0</v>
      </c>
      <c r="BI231" s="254">
        <f>IF(N231="nulová",J231,0)</f>
        <v>0</v>
      </c>
      <c r="BJ231" s="18" t="s">
        <v>84</v>
      </c>
      <c r="BK231" s="254">
        <f>ROUND(I231*H231,2)</f>
        <v>0</v>
      </c>
      <c r="BL231" s="18" t="s">
        <v>344</v>
      </c>
      <c r="BM231" s="253" t="s">
        <v>2663</v>
      </c>
    </row>
    <row r="232" s="2" customFormat="1" ht="14.4" customHeight="1">
      <c r="A232" s="39"/>
      <c r="B232" s="40"/>
      <c r="C232" s="243" t="s">
        <v>723</v>
      </c>
      <c r="D232" s="243" t="s">
        <v>253</v>
      </c>
      <c r="E232" s="244" t="s">
        <v>2664</v>
      </c>
      <c r="F232" s="245" t="s">
        <v>2665</v>
      </c>
      <c r="G232" s="246" t="s">
        <v>369</v>
      </c>
      <c r="H232" s="247">
        <v>40</v>
      </c>
      <c r="I232" s="248"/>
      <c r="J232" s="247">
        <f>ROUND(I232*H232,2)</f>
        <v>0</v>
      </c>
      <c r="K232" s="245" t="s">
        <v>1</v>
      </c>
      <c r="L232" s="45"/>
      <c r="M232" s="249" t="s">
        <v>1</v>
      </c>
      <c r="N232" s="250" t="s">
        <v>41</v>
      </c>
      <c r="O232" s="92"/>
      <c r="P232" s="251">
        <f>O232*H232</f>
        <v>0</v>
      </c>
      <c r="Q232" s="251">
        <v>0.00027999999999999998</v>
      </c>
      <c r="R232" s="251">
        <f>Q232*H232</f>
        <v>0.011199999999999998</v>
      </c>
      <c r="S232" s="251">
        <v>0</v>
      </c>
      <c r="T232" s="252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53" t="s">
        <v>344</v>
      </c>
      <c r="AT232" s="253" t="s">
        <v>253</v>
      </c>
      <c r="AU232" s="253" t="s">
        <v>86</v>
      </c>
      <c r="AY232" s="18" t="s">
        <v>251</v>
      </c>
      <c r="BE232" s="254">
        <f>IF(N232="základní",J232,0)</f>
        <v>0</v>
      </c>
      <c r="BF232" s="254">
        <f>IF(N232="snížená",J232,0)</f>
        <v>0</v>
      </c>
      <c r="BG232" s="254">
        <f>IF(N232="zákl. přenesená",J232,0)</f>
        <v>0</v>
      </c>
      <c r="BH232" s="254">
        <f>IF(N232="sníž. přenesená",J232,0)</f>
        <v>0</v>
      </c>
      <c r="BI232" s="254">
        <f>IF(N232="nulová",J232,0)</f>
        <v>0</v>
      </c>
      <c r="BJ232" s="18" t="s">
        <v>84</v>
      </c>
      <c r="BK232" s="254">
        <f>ROUND(I232*H232,2)</f>
        <v>0</v>
      </c>
      <c r="BL232" s="18" t="s">
        <v>344</v>
      </c>
      <c r="BM232" s="253" t="s">
        <v>2666</v>
      </c>
    </row>
    <row r="233" s="14" customFormat="1">
      <c r="A233" s="14"/>
      <c r="B233" s="266"/>
      <c r="C233" s="267"/>
      <c r="D233" s="257" t="s">
        <v>260</v>
      </c>
      <c r="E233" s="268" t="s">
        <v>1</v>
      </c>
      <c r="F233" s="269" t="s">
        <v>2667</v>
      </c>
      <c r="G233" s="267"/>
      <c r="H233" s="270">
        <v>40</v>
      </c>
      <c r="I233" s="271"/>
      <c r="J233" s="267"/>
      <c r="K233" s="267"/>
      <c r="L233" s="272"/>
      <c r="M233" s="273"/>
      <c r="N233" s="274"/>
      <c r="O233" s="274"/>
      <c r="P233" s="274"/>
      <c r="Q233" s="274"/>
      <c r="R233" s="274"/>
      <c r="S233" s="274"/>
      <c r="T233" s="27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76" t="s">
        <v>260</v>
      </c>
      <c r="AU233" s="276" t="s">
        <v>86</v>
      </c>
      <c r="AV233" s="14" t="s">
        <v>86</v>
      </c>
      <c r="AW233" s="14" t="s">
        <v>31</v>
      </c>
      <c r="AX233" s="14" t="s">
        <v>76</v>
      </c>
      <c r="AY233" s="276" t="s">
        <v>251</v>
      </c>
    </row>
    <row r="234" s="15" customFormat="1">
      <c r="A234" s="15"/>
      <c r="B234" s="277"/>
      <c r="C234" s="278"/>
      <c r="D234" s="257" t="s">
        <v>260</v>
      </c>
      <c r="E234" s="279" t="s">
        <v>1</v>
      </c>
      <c r="F234" s="280" t="s">
        <v>264</v>
      </c>
      <c r="G234" s="278"/>
      <c r="H234" s="281">
        <v>40</v>
      </c>
      <c r="I234" s="282"/>
      <c r="J234" s="278"/>
      <c r="K234" s="278"/>
      <c r="L234" s="283"/>
      <c r="M234" s="284"/>
      <c r="N234" s="285"/>
      <c r="O234" s="285"/>
      <c r="P234" s="285"/>
      <c r="Q234" s="285"/>
      <c r="R234" s="285"/>
      <c r="S234" s="285"/>
      <c r="T234" s="286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87" t="s">
        <v>260</v>
      </c>
      <c r="AU234" s="287" t="s">
        <v>86</v>
      </c>
      <c r="AV234" s="15" t="s">
        <v>258</v>
      </c>
      <c r="AW234" s="15" t="s">
        <v>31</v>
      </c>
      <c r="AX234" s="15" t="s">
        <v>84</v>
      </c>
      <c r="AY234" s="287" t="s">
        <v>251</v>
      </c>
    </row>
    <row r="235" s="2" customFormat="1" ht="14.4" customHeight="1">
      <c r="A235" s="39"/>
      <c r="B235" s="40"/>
      <c r="C235" s="243" t="s">
        <v>729</v>
      </c>
      <c r="D235" s="243" t="s">
        <v>253</v>
      </c>
      <c r="E235" s="244" t="s">
        <v>2668</v>
      </c>
      <c r="F235" s="245" t="s">
        <v>2669</v>
      </c>
      <c r="G235" s="246" t="s">
        <v>277</v>
      </c>
      <c r="H235" s="247">
        <v>1.01</v>
      </c>
      <c r="I235" s="248"/>
      <c r="J235" s="247">
        <f>ROUND(I235*H235,2)</f>
        <v>0</v>
      </c>
      <c r="K235" s="245" t="s">
        <v>257</v>
      </c>
      <c r="L235" s="45"/>
      <c r="M235" s="249" t="s">
        <v>1</v>
      </c>
      <c r="N235" s="250" t="s">
        <v>41</v>
      </c>
      <c r="O235" s="92"/>
      <c r="P235" s="251">
        <f>O235*H235</f>
        <v>0</v>
      </c>
      <c r="Q235" s="251">
        <v>0</v>
      </c>
      <c r="R235" s="251">
        <f>Q235*H235</f>
        <v>0</v>
      </c>
      <c r="S235" s="251">
        <v>0</v>
      </c>
      <c r="T235" s="252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53" t="s">
        <v>344</v>
      </c>
      <c r="AT235" s="253" t="s">
        <v>253</v>
      </c>
      <c r="AU235" s="253" t="s">
        <v>86</v>
      </c>
      <c r="AY235" s="18" t="s">
        <v>251</v>
      </c>
      <c r="BE235" s="254">
        <f>IF(N235="základní",J235,0)</f>
        <v>0</v>
      </c>
      <c r="BF235" s="254">
        <f>IF(N235="snížená",J235,0)</f>
        <v>0</v>
      </c>
      <c r="BG235" s="254">
        <f>IF(N235="zákl. přenesená",J235,0)</f>
        <v>0</v>
      </c>
      <c r="BH235" s="254">
        <f>IF(N235="sníž. přenesená",J235,0)</f>
        <v>0</v>
      </c>
      <c r="BI235" s="254">
        <f>IF(N235="nulová",J235,0)</f>
        <v>0</v>
      </c>
      <c r="BJ235" s="18" t="s">
        <v>84</v>
      </c>
      <c r="BK235" s="254">
        <f>ROUND(I235*H235,2)</f>
        <v>0</v>
      </c>
      <c r="BL235" s="18" t="s">
        <v>344</v>
      </c>
      <c r="BM235" s="253" t="s">
        <v>2670</v>
      </c>
    </row>
    <row r="236" s="12" customFormat="1" ht="22.8" customHeight="1">
      <c r="A236" s="12"/>
      <c r="B236" s="227"/>
      <c r="C236" s="228"/>
      <c r="D236" s="229" t="s">
        <v>75</v>
      </c>
      <c r="E236" s="241" t="s">
        <v>2671</v>
      </c>
      <c r="F236" s="241" t="s">
        <v>2672</v>
      </c>
      <c r="G236" s="228"/>
      <c r="H236" s="228"/>
      <c r="I236" s="231"/>
      <c r="J236" s="242">
        <f>BK236</f>
        <v>0</v>
      </c>
      <c r="K236" s="228"/>
      <c r="L236" s="233"/>
      <c r="M236" s="234"/>
      <c r="N236" s="235"/>
      <c r="O236" s="235"/>
      <c r="P236" s="236">
        <f>P237</f>
        <v>0</v>
      </c>
      <c r="Q236" s="235"/>
      <c r="R236" s="236">
        <f>R237</f>
        <v>0.00010000000000000001</v>
      </c>
      <c r="S236" s="235"/>
      <c r="T236" s="237">
        <f>T237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38" t="s">
        <v>86</v>
      </c>
      <c r="AT236" s="239" t="s">
        <v>75</v>
      </c>
      <c r="AU236" s="239" t="s">
        <v>84</v>
      </c>
      <c r="AY236" s="238" t="s">
        <v>251</v>
      </c>
      <c r="BK236" s="240">
        <f>BK237</f>
        <v>0</v>
      </c>
    </row>
    <row r="237" s="2" customFormat="1" ht="14.4" customHeight="1">
      <c r="A237" s="39"/>
      <c r="B237" s="40"/>
      <c r="C237" s="243" t="s">
        <v>733</v>
      </c>
      <c r="D237" s="243" t="s">
        <v>253</v>
      </c>
      <c r="E237" s="244" t="s">
        <v>2673</v>
      </c>
      <c r="F237" s="245" t="s">
        <v>2674</v>
      </c>
      <c r="G237" s="246" t="s">
        <v>2425</v>
      </c>
      <c r="H237" s="247">
        <v>1</v>
      </c>
      <c r="I237" s="248"/>
      <c r="J237" s="247">
        <f>ROUND(I237*H237,2)</f>
        <v>0</v>
      </c>
      <c r="K237" s="245" t="s">
        <v>1</v>
      </c>
      <c r="L237" s="45"/>
      <c r="M237" s="311" t="s">
        <v>1</v>
      </c>
      <c r="N237" s="312" t="s">
        <v>41</v>
      </c>
      <c r="O237" s="313"/>
      <c r="P237" s="314">
        <f>O237*H237</f>
        <v>0</v>
      </c>
      <c r="Q237" s="314">
        <v>0.00010000000000000001</v>
      </c>
      <c r="R237" s="314">
        <f>Q237*H237</f>
        <v>0.00010000000000000001</v>
      </c>
      <c r="S237" s="314">
        <v>0</v>
      </c>
      <c r="T237" s="315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53" t="s">
        <v>344</v>
      </c>
      <c r="AT237" s="253" t="s">
        <v>253</v>
      </c>
      <c r="AU237" s="253" t="s">
        <v>86</v>
      </c>
      <c r="AY237" s="18" t="s">
        <v>251</v>
      </c>
      <c r="BE237" s="254">
        <f>IF(N237="základní",J237,0)</f>
        <v>0</v>
      </c>
      <c r="BF237" s="254">
        <f>IF(N237="snížená",J237,0)</f>
        <v>0</v>
      </c>
      <c r="BG237" s="254">
        <f>IF(N237="zákl. přenesená",J237,0)</f>
        <v>0</v>
      </c>
      <c r="BH237" s="254">
        <f>IF(N237="sníž. přenesená",J237,0)</f>
        <v>0</v>
      </c>
      <c r="BI237" s="254">
        <f>IF(N237="nulová",J237,0)</f>
        <v>0</v>
      </c>
      <c r="BJ237" s="18" t="s">
        <v>84</v>
      </c>
      <c r="BK237" s="254">
        <f>ROUND(I237*H237,2)</f>
        <v>0</v>
      </c>
      <c r="BL237" s="18" t="s">
        <v>344</v>
      </c>
      <c r="BM237" s="253" t="s">
        <v>2675</v>
      </c>
    </row>
    <row r="238" s="2" customFormat="1" ht="6.96" customHeight="1">
      <c r="A238" s="39"/>
      <c r="B238" s="67"/>
      <c r="C238" s="68"/>
      <c r="D238" s="68"/>
      <c r="E238" s="68"/>
      <c r="F238" s="68"/>
      <c r="G238" s="68"/>
      <c r="H238" s="68"/>
      <c r="I238" s="68"/>
      <c r="J238" s="68"/>
      <c r="K238" s="68"/>
      <c r="L238" s="45"/>
      <c r="M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</row>
  </sheetData>
  <sheetProtection sheet="1" autoFilter="0" formatColumns="0" formatRows="0" objects="1" scenarios="1" spinCount="100000" saltValue="K1kZFnxdjU15sNsRKiEiOWC84jn6nPbhOy9PT1RVS+Ay7j25eaG13rR4oiRbmXa+fvtC7f75Ks4jBZWN33FPEg==" hashValue="xP6qvip6KPs9cGcfLpTW+Cm2tbcMXTA6Cw9YqAO8iMujfH1WMLDCuPjM1Vl0DTmQw0eYXjXN66smUSLzzaQdSA==" algorithmName="SHA-512" password="CC35"/>
  <autoFilter ref="C133:K237"/>
  <mergeCells count="14">
    <mergeCell ref="E7:H7"/>
    <mergeCell ref="E9:H9"/>
    <mergeCell ref="E18:H18"/>
    <mergeCell ref="E27:H27"/>
    <mergeCell ref="E85:H85"/>
    <mergeCell ref="E87:H87"/>
    <mergeCell ref="D108:F108"/>
    <mergeCell ref="D109:F109"/>
    <mergeCell ref="D110:F110"/>
    <mergeCell ref="D111:F111"/>
    <mergeCell ref="D112:F112"/>
    <mergeCell ref="E124:H124"/>
    <mergeCell ref="E126:H12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154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15</v>
      </c>
      <c r="L6" s="21"/>
    </row>
    <row r="7" s="1" customFormat="1" ht="14.4" customHeight="1">
      <c r="B7" s="21"/>
      <c r="E7" s="153" t="str">
        <f>'Rekapitulace stavby'!K6</f>
        <v>Modernizace střediska praktického vyučování ISŠTE Sokolov, SO-703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167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5"/>
      <c r="C9" s="39"/>
      <c r="D9" s="39"/>
      <c r="E9" s="154" t="s">
        <v>2676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17</v>
      </c>
      <c r="E11" s="39"/>
      <c r="F11" s="142" t="s">
        <v>1</v>
      </c>
      <c r="G11" s="39"/>
      <c r="H11" s="39"/>
      <c r="I11" s="152" t="s">
        <v>18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19</v>
      </c>
      <c r="E12" s="39"/>
      <c r="F12" s="142" t="s">
        <v>20</v>
      </c>
      <c r="G12" s="39"/>
      <c r="H12" s="39"/>
      <c r="I12" s="152" t="s">
        <v>21</v>
      </c>
      <c r="J12" s="155" t="str">
        <f>'Rekapitulace stavby'!AN8</f>
        <v>2. 4. 2025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23</v>
      </c>
      <c r="E14" s="39"/>
      <c r="F14" s="39"/>
      <c r="G14" s="39"/>
      <c r="H14" s="39"/>
      <c r="I14" s="152" t="s">
        <v>24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25</v>
      </c>
      <c r="F15" s="39"/>
      <c r="G15" s="39"/>
      <c r="H15" s="39"/>
      <c r="I15" s="152" t="s">
        <v>26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27</v>
      </c>
      <c r="E17" s="39"/>
      <c r="F17" s="39"/>
      <c r="G17" s="39"/>
      <c r="H17" s="39"/>
      <c r="I17" s="152" t="s">
        <v>24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29</v>
      </c>
      <c r="E20" s="39"/>
      <c r="F20" s="39"/>
      <c r="G20" s="39"/>
      <c r="H20" s="39"/>
      <c r="I20" s="152" t="s">
        <v>24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30</v>
      </c>
      <c r="F21" s="39"/>
      <c r="G21" s="39"/>
      <c r="H21" s="39"/>
      <c r="I21" s="152" t="s">
        <v>26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32</v>
      </c>
      <c r="E23" s="39"/>
      <c r="F23" s="39"/>
      <c r="G23" s="39"/>
      <c r="H23" s="39"/>
      <c r="I23" s="152" t="s">
        <v>24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33</v>
      </c>
      <c r="F24" s="39"/>
      <c r="G24" s="39"/>
      <c r="H24" s="39"/>
      <c r="I24" s="152" t="s">
        <v>26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8" customHeight="1">
      <c r="A27" s="156"/>
      <c r="B27" s="157"/>
      <c r="C27" s="156"/>
      <c r="D27" s="156"/>
      <c r="E27" s="158" t="s">
        <v>35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2" t="s">
        <v>190</v>
      </c>
      <c r="E30" s="39"/>
      <c r="F30" s="39"/>
      <c r="G30" s="39"/>
      <c r="H30" s="39"/>
      <c r="I30" s="39"/>
      <c r="J30" s="16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62" t="s">
        <v>191</v>
      </c>
      <c r="E31" s="39"/>
      <c r="F31" s="39"/>
      <c r="G31" s="39"/>
      <c r="H31" s="39"/>
      <c r="I31" s="39"/>
      <c r="J31" s="161">
        <f>J111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3" t="s">
        <v>36</v>
      </c>
      <c r="E32" s="39"/>
      <c r="F32" s="39"/>
      <c r="G32" s="39"/>
      <c r="H32" s="39"/>
      <c r="I32" s="39"/>
      <c r="J32" s="16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5" t="s">
        <v>38</v>
      </c>
      <c r="G34" s="39"/>
      <c r="H34" s="39"/>
      <c r="I34" s="165" t="s">
        <v>37</v>
      </c>
      <c r="J34" s="16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6" t="s">
        <v>40</v>
      </c>
      <c r="E35" s="152" t="s">
        <v>41</v>
      </c>
      <c r="F35" s="167">
        <f>ROUND((SUM(BE111:BE118) + SUM(BE138:BE712)),  2)</f>
        <v>0</v>
      </c>
      <c r="G35" s="39"/>
      <c r="H35" s="39"/>
      <c r="I35" s="168">
        <v>0.20999999999999999</v>
      </c>
      <c r="J35" s="167">
        <f>ROUND(((SUM(BE111:BE118) + SUM(BE138:BE712))*I35),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7">
        <f>ROUND((SUM(BF111:BF118) + SUM(BF138:BF712)),  2)</f>
        <v>0</v>
      </c>
      <c r="G36" s="39"/>
      <c r="H36" s="39"/>
      <c r="I36" s="168">
        <v>0.12</v>
      </c>
      <c r="J36" s="167">
        <f>ROUND(((SUM(BF111:BF118) + SUM(BF138:BF712))*I36),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7">
        <f>ROUND((SUM(BG111:BG118) + SUM(BG138:BG712)),  2)</f>
        <v>0</v>
      </c>
      <c r="G37" s="39"/>
      <c r="H37" s="39"/>
      <c r="I37" s="168">
        <v>0.20999999999999999</v>
      </c>
      <c r="J37" s="16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7">
        <f>ROUND((SUM(BH111:BH118) + SUM(BH138:BH712)),  2)</f>
        <v>0</v>
      </c>
      <c r="G38" s="39"/>
      <c r="H38" s="39"/>
      <c r="I38" s="168">
        <v>0.12</v>
      </c>
      <c r="J38" s="16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7">
        <f>ROUND((SUM(BI111:BI118) + SUM(BI138:BI712)),  2)</f>
        <v>0</v>
      </c>
      <c r="G39" s="39"/>
      <c r="H39" s="39"/>
      <c r="I39" s="168">
        <v>0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9"/>
      <c r="D41" s="170" t="s">
        <v>46</v>
      </c>
      <c r="E41" s="171"/>
      <c r="F41" s="171"/>
      <c r="G41" s="172" t="s">
        <v>47</v>
      </c>
      <c r="H41" s="173" t="s">
        <v>48</v>
      </c>
      <c r="I41" s="171"/>
      <c r="J41" s="174">
        <f>SUM(J32:J39)</f>
        <v>0</v>
      </c>
      <c r="K41" s="17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4.4" customHeight="1">
      <c r="A85" s="39"/>
      <c r="B85" s="40"/>
      <c r="C85" s="41"/>
      <c r="D85" s="41"/>
      <c r="E85" s="187" t="str">
        <f>E7</f>
        <v>Modernizace střediska praktického vyučování ISŠTE Sokolov, SO-703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6" customHeight="1">
      <c r="A87" s="39"/>
      <c r="B87" s="40"/>
      <c r="C87" s="41"/>
      <c r="D87" s="41"/>
      <c r="E87" s="77" t="str">
        <f>E9</f>
        <v>D1.4.b - Vytápění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>Sokolov</v>
      </c>
      <c r="G89" s="41"/>
      <c r="H89" s="41"/>
      <c r="I89" s="33" t="s">
        <v>21</v>
      </c>
      <c r="J89" s="80" t="str">
        <f>IF(J12="","",J12)</f>
        <v>2. 4. 2025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6" customHeight="1">
      <c r="A91" s="39"/>
      <c r="B91" s="40"/>
      <c r="C91" s="33" t="s">
        <v>23</v>
      </c>
      <c r="D91" s="41"/>
      <c r="E91" s="41"/>
      <c r="F91" s="28" t="str">
        <f>E15</f>
        <v>ISŠTE Sokolov, p.s.</v>
      </c>
      <c r="G91" s="41"/>
      <c r="H91" s="41"/>
      <c r="I91" s="33" t="s">
        <v>29</v>
      </c>
      <c r="J91" s="37" t="str">
        <f>E21</f>
        <v xml:space="preserve">DPT projekty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6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8" t="s">
        <v>193</v>
      </c>
      <c r="D94" s="189"/>
      <c r="E94" s="189"/>
      <c r="F94" s="189"/>
      <c r="G94" s="189"/>
      <c r="H94" s="189"/>
      <c r="I94" s="189"/>
      <c r="J94" s="190" t="s">
        <v>194</v>
      </c>
      <c r="K94" s="18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1" t="s">
        <v>195</v>
      </c>
      <c r="D96" s="41"/>
      <c r="E96" s="41"/>
      <c r="F96" s="41"/>
      <c r="G96" s="41"/>
      <c r="H96" s="41"/>
      <c r="I96" s="41"/>
      <c r="J96" s="111">
        <f>J138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196</v>
      </c>
    </row>
    <row r="97" s="9" customFormat="1" ht="24.96" customHeight="1">
      <c r="A97" s="9"/>
      <c r="B97" s="192"/>
      <c r="C97" s="193"/>
      <c r="D97" s="194" t="s">
        <v>197</v>
      </c>
      <c r="E97" s="195"/>
      <c r="F97" s="195"/>
      <c r="G97" s="195"/>
      <c r="H97" s="195"/>
      <c r="I97" s="195"/>
      <c r="J97" s="196">
        <f>J139</f>
        <v>0</v>
      </c>
      <c r="K97" s="193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8"/>
      <c r="C98" s="134"/>
      <c r="D98" s="199" t="s">
        <v>210</v>
      </c>
      <c r="E98" s="200"/>
      <c r="F98" s="200"/>
      <c r="G98" s="200"/>
      <c r="H98" s="200"/>
      <c r="I98" s="200"/>
      <c r="J98" s="201">
        <f>J140</f>
        <v>0</v>
      </c>
      <c r="K98" s="134"/>
      <c r="L98" s="20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92"/>
      <c r="C99" s="193"/>
      <c r="D99" s="194" t="s">
        <v>212</v>
      </c>
      <c r="E99" s="195"/>
      <c r="F99" s="195"/>
      <c r="G99" s="195"/>
      <c r="H99" s="195"/>
      <c r="I99" s="195"/>
      <c r="J99" s="196">
        <f>J153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8"/>
      <c r="C100" s="134"/>
      <c r="D100" s="199" t="s">
        <v>215</v>
      </c>
      <c r="E100" s="200"/>
      <c r="F100" s="200"/>
      <c r="G100" s="200"/>
      <c r="H100" s="200"/>
      <c r="I100" s="200"/>
      <c r="J100" s="201">
        <f>J154</f>
        <v>0</v>
      </c>
      <c r="K100" s="134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4"/>
      <c r="D101" s="199" t="s">
        <v>2677</v>
      </c>
      <c r="E101" s="200"/>
      <c r="F101" s="200"/>
      <c r="G101" s="200"/>
      <c r="H101" s="200"/>
      <c r="I101" s="200"/>
      <c r="J101" s="201">
        <f>J237</f>
        <v>0</v>
      </c>
      <c r="K101" s="134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34"/>
      <c r="D102" s="199" t="s">
        <v>2678</v>
      </c>
      <c r="E102" s="200"/>
      <c r="F102" s="200"/>
      <c r="G102" s="200"/>
      <c r="H102" s="200"/>
      <c r="I102" s="200"/>
      <c r="J102" s="201">
        <f>J244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2679</v>
      </c>
      <c r="E103" s="200"/>
      <c r="F103" s="200"/>
      <c r="G103" s="200"/>
      <c r="H103" s="200"/>
      <c r="I103" s="200"/>
      <c r="J103" s="201">
        <f>J259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4"/>
      <c r="D104" s="199" t="s">
        <v>2680</v>
      </c>
      <c r="E104" s="200"/>
      <c r="F104" s="200"/>
      <c r="G104" s="200"/>
      <c r="H104" s="200"/>
      <c r="I104" s="200"/>
      <c r="J104" s="201">
        <f>J362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8"/>
      <c r="C105" s="134"/>
      <c r="D105" s="199" t="s">
        <v>2681</v>
      </c>
      <c r="E105" s="200"/>
      <c r="F105" s="200"/>
      <c r="G105" s="200"/>
      <c r="H105" s="200"/>
      <c r="I105" s="200"/>
      <c r="J105" s="201">
        <f>J497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8"/>
      <c r="C106" s="134"/>
      <c r="D106" s="199" t="s">
        <v>216</v>
      </c>
      <c r="E106" s="200"/>
      <c r="F106" s="200"/>
      <c r="G106" s="200"/>
      <c r="H106" s="200"/>
      <c r="I106" s="200"/>
      <c r="J106" s="201">
        <f>J644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2"/>
      <c r="C107" s="193"/>
      <c r="D107" s="194" t="s">
        <v>2682</v>
      </c>
      <c r="E107" s="195"/>
      <c r="F107" s="195"/>
      <c r="G107" s="195"/>
      <c r="H107" s="195"/>
      <c r="I107" s="195"/>
      <c r="J107" s="196">
        <f>J660</f>
        <v>0</v>
      </c>
      <c r="K107" s="193"/>
      <c r="L107" s="197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2"/>
      <c r="C108" s="193"/>
      <c r="D108" s="194" t="s">
        <v>226</v>
      </c>
      <c r="E108" s="195"/>
      <c r="F108" s="195"/>
      <c r="G108" s="195"/>
      <c r="H108" s="195"/>
      <c r="I108" s="195"/>
      <c r="J108" s="196">
        <f>J671</f>
        <v>0</v>
      </c>
      <c r="K108" s="193"/>
      <c r="L108" s="197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9.28" customHeight="1">
      <c r="A111" s="39"/>
      <c r="B111" s="40"/>
      <c r="C111" s="191" t="s">
        <v>227</v>
      </c>
      <c r="D111" s="41"/>
      <c r="E111" s="41"/>
      <c r="F111" s="41"/>
      <c r="G111" s="41"/>
      <c r="H111" s="41"/>
      <c r="I111" s="41"/>
      <c r="J111" s="203">
        <f>ROUND(J112 + J113 + J114 + J115 + J116 + J117,2)</f>
        <v>0</v>
      </c>
      <c r="K111" s="41"/>
      <c r="L111" s="64"/>
      <c r="N111" s="204" t="s">
        <v>40</v>
      </c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8" customHeight="1">
      <c r="A112" s="39"/>
      <c r="B112" s="40"/>
      <c r="C112" s="41"/>
      <c r="D112" s="205" t="s">
        <v>228</v>
      </c>
      <c r="E112" s="206"/>
      <c r="F112" s="206"/>
      <c r="G112" s="41"/>
      <c r="H112" s="41"/>
      <c r="I112" s="41"/>
      <c r="J112" s="207">
        <v>0</v>
      </c>
      <c r="K112" s="41"/>
      <c r="L112" s="208"/>
      <c r="M112" s="209"/>
      <c r="N112" s="210" t="s">
        <v>42</v>
      </c>
      <c r="O112" s="209"/>
      <c r="P112" s="209"/>
      <c r="Q112" s="209"/>
      <c r="R112" s="209"/>
      <c r="S112" s="211"/>
      <c r="T112" s="211"/>
      <c r="U112" s="211"/>
      <c r="V112" s="211"/>
      <c r="W112" s="211"/>
      <c r="X112" s="211"/>
      <c r="Y112" s="211"/>
      <c r="Z112" s="211"/>
      <c r="AA112" s="211"/>
      <c r="AB112" s="211"/>
      <c r="AC112" s="211"/>
      <c r="AD112" s="211"/>
      <c r="AE112" s="211"/>
      <c r="AF112" s="209"/>
      <c r="AG112" s="209"/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12" t="s">
        <v>144</v>
      </c>
      <c r="AZ112" s="209"/>
      <c r="BA112" s="209"/>
      <c r="BB112" s="209"/>
      <c r="BC112" s="209"/>
      <c r="BD112" s="209"/>
      <c r="BE112" s="213">
        <f>IF(N112="základní",J112,0)</f>
        <v>0</v>
      </c>
      <c r="BF112" s="213">
        <f>IF(N112="snížená",J112,0)</f>
        <v>0</v>
      </c>
      <c r="BG112" s="213">
        <f>IF(N112="zákl. přenesená",J112,0)</f>
        <v>0</v>
      </c>
      <c r="BH112" s="213">
        <f>IF(N112="sníž. přenesená",J112,0)</f>
        <v>0</v>
      </c>
      <c r="BI112" s="213">
        <f>IF(N112="nulová",J112,0)</f>
        <v>0</v>
      </c>
      <c r="BJ112" s="212" t="s">
        <v>86</v>
      </c>
      <c r="BK112" s="209"/>
      <c r="BL112" s="209"/>
      <c r="BM112" s="209"/>
    </row>
    <row r="113" s="2" customFormat="1" ht="18" customHeight="1">
      <c r="A113" s="39"/>
      <c r="B113" s="40"/>
      <c r="C113" s="41"/>
      <c r="D113" s="205" t="s">
        <v>2683</v>
      </c>
      <c r="E113" s="206"/>
      <c r="F113" s="206"/>
      <c r="G113" s="41"/>
      <c r="H113" s="41"/>
      <c r="I113" s="41"/>
      <c r="J113" s="207">
        <v>0</v>
      </c>
      <c r="K113" s="41"/>
      <c r="L113" s="208"/>
      <c r="M113" s="209"/>
      <c r="N113" s="210" t="s">
        <v>42</v>
      </c>
      <c r="O113" s="209"/>
      <c r="P113" s="209"/>
      <c r="Q113" s="209"/>
      <c r="R113" s="209"/>
      <c r="S113" s="211"/>
      <c r="T113" s="211"/>
      <c r="U113" s="211"/>
      <c r="V113" s="211"/>
      <c r="W113" s="211"/>
      <c r="X113" s="211"/>
      <c r="Y113" s="211"/>
      <c r="Z113" s="211"/>
      <c r="AA113" s="211"/>
      <c r="AB113" s="211"/>
      <c r="AC113" s="211"/>
      <c r="AD113" s="211"/>
      <c r="AE113" s="211"/>
      <c r="AF113" s="209"/>
      <c r="AG113" s="209"/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12" t="s">
        <v>144</v>
      </c>
      <c r="AZ113" s="209"/>
      <c r="BA113" s="209"/>
      <c r="BB113" s="209"/>
      <c r="BC113" s="209"/>
      <c r="BD113" s="209"/>
      <c r="BE113" s="213">
        <f>IF(N113="základní",J113,0)</f>
        <v>0</v>
      </c>
      <c r="BF113" s="213">
        <f>IF(N113="snížená",J113,0)</f>
        <v>0</v>
      </c>
      <c r="BG113" s="213">
        <f>IF(N113="zákl. přenesená",J113,0)</f>
        <v>0</v>
      </c>
      <c r="BH113" s="213">
        <f>IF(N113="sníž. přenesená",J113,0)</f>
        <v>0</v>
      </c>
      <c r="BI113" s="213">
        <f>IF(N113="nulová",J113,0)</f>
        <v>0</v>
      </c>
      <c r="BJ113" s="212" t="s">
        <v>86</v>
      </c>
      <c r="BK113" s="209"/>
      <c r="BL113" s="209"/>
      <c r="BM113" s="209"/>
    </row>
    <row r="114" s="2" customFormat="1" ht="18" customHeight="1">
      <c r="A114" s="39"/>
      <c r="B114" s="40"/>
      <c r="C114" s="41"/>
      <c r="D114" s="205" t="s">
        <v>230</v>
      </c>
      <c r="E114" s="206"/>
      <c r="F114" s="206"/>
      <c r="G114" s="41"/>
      <c r="H114" s="41"/>
      <c r="I114" s="41"/>
      <c r="J114" s="207">
        <v>0</v>
      </c>
      <c r="K114" s="41"/>
      <c r="L114" s="208"/>
      <c r="M114" s="209"/>
      <c r="N114" s="210" t="s">
        <v>42</v>
      </c>
      <c r="O114" s="209"/>
      <c r="P114" s="209"/>
      <c r="Q114" s="209"/>
      <c r="R114" s="209"/>
      <c r="S114" s="211"/>
      <c r="T114" s="211"/>
      <c r="U114" s="211"/>
      <c r="V114" s="211"/>
      <c r="W114" s="211"/>
      <c r="X114" s="211"/>
      <c r="Y114" s="211"/>
      <c r="Z114" s="211"/>
      <c r="AA114" s="211"/>
      <c r="AB114" s="211"/>
      <c r="AC114" s="211"/>
      <c r="AD114" s="211"/>
      <c r="AE114" s="211"/>
      <c r="AF114" s="209"/>
      <c r="AG114" s="209"/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12" t="s">
        <v>144</v>
      </c>
      <c r="AZ114" s="209"/>
      <c r="BA114" s="209"/>
      <c r="BB114" s="209"/>
      <c r="BC114" s="209"/>
      <c r="BD114" s="209"/>
      <c r="BE114" s="213">
        <f>IF(N114="základní",J114,0)</f>
        <v>0</v>
      </c>
      <c r="BF114" s="213">
        <f>IF(N114="snížená",J114,0)</f>
        <v>0</v>
      </c>
      <c r="BG114" s="213">
        <f>IF(N114="zákl. přenesená",J114,0)</f>
        <v>0</v>
      </c>
      <c r="BH114" s="213">
        <f>IF(N114="sníž. přenesená",J114,0)</f>
        <v>0</v>
      </c>
      <c r="BI114" s="213">
        <f>IF(N114="nulová",J114,0)</f>
        <v>0</v>
      </c>
      <c r="BJ114" s="212" t="s">
        <v>86</v>
      </c>
      <c r="BK114" s="209"/>
      <c r="BL114" s="209"/>
      <c r="BM114" s="209"/>
    </row>
    <row r="115" s="2" customFormat="1" ht="18" customHeight="1">
      <c r="A115" s="39"/>
      <c r="B115" s="40"/>
      <c r="C115" s="41"/>
      <c r="D115" s="205" t="s">
        <v>231</v>
      </c>
      <c r="E115" s="206"/>
      <c r="F115" s="206"/>
      <c r="G115" s="41"/>
      <c r="H115" s="41"/>
      <c r="I115" s="41"/>
      <c r="J115" s="207">
        <v>0</v>
      </c>
      <c r="K115" s="41"/>
      <c r="L115" s="208"/>
      <c r="M115" s="209"/>
      <c r="N115" s="210" t="s">
        <v>42</v>
      </c>
      <c r="O115" s="209"/>
      <c r="P115" s="209"/>
      <c r="Q115" s="209"/>
      <c r="R115" s="209"/>
      <c r="S115" s="211"/>
      <c r="T115" s="211"/>
      <c r="U115" s="211"/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12" t="s">
        <v>144</v>
      </c>
      <c r="AZ115" s="209"/>
      <c r="BA115" s="209"/>
      <c r="BB115" s="209"/>
      <c r="BC115" s="209"/>
      <c r="BD115" s="209"/>
      <c r="BE115" s="213">
        <f>IF(N115="základní",J115,0)</f>
        <v>0</v>
      </c>
      <c r="BF115" s="213">
        <f>IF(N115="snížená",J115,0)</f>
        <v>0</v>
      </c>
      <c r="BG115" s="213">
        <f>IF(N115="zákl. přenesená",J115,0)</f>
        <v>0</v>
      </c>
      <c r="BH115" s="213">
        <f>IF(N115="sníž. přenesená",J115,0)</f>
        <v>0</v>
      </c>
      <c r="BI115" s="213">
        <f>IF(N115="nulová",J115,0)</f>
        <v>0</v>
      </c>
      <c r="BJ115" s="212" t="s">
        <v>86</v>
      </c>
      <c r="BK115" s="209"/>
      <c r="BL115" s="209"/>
      <c r="BM115" s="209"/>
    </row>
    <row r="116" s="2" customFormat="1" ht="18" customHeight="1">
      <c r="A116" s="39"/>
      <c r="B116" s="40"/>
      <c r="C116" s="41"/>
      <c r="D116" s="205" t="s">
        <v>2421</v>
      </c>
      <c r="E116" s="206"/>
      <c r="F116" s="206"/>
      <c r="G116" s="41"/>
      <c r="H116" s="41"/>
      <c r="I116" s="41"/>
      <c r="J116" s="207">
        <v>0</v>
      </c>
      <c r="K116" s="41"/>
      <c r="L116" s="208"/>
      <c r="M116" s="209"/>
      <c r="N116" s="210" t="s">
        <v>42</v>
      </c>
      <c r="O116" s="209"/>
      <c r="P116" s="209"/>
      <c r="Q116" s="209"/>
      <c r="R116" s="209"/>
      <c r="S116" s="211"/>
      <c r="T116" s="211"/>
      <c r="U116" s="211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12" t="s">
        <v>144</v>
      </c>
      <c r="AZ116" s="209"/>
      <c r="BA116" s="209"/>
      <c r="BB116" s="209"/>
      <c r="BC116" s="209"/>
      <c r="BD116" s="209"/>
      <c r="BE116" s="213">
        <f>IF(N116="základní",J116,0)</f>
        <v>0</v>
      </c>
      <c r="BF116" s="213">
        <f>IF(N116="snížená",J116,0)</f>
        <v>0</v>
      </c>
      <c r="BG116" s="213">
        <f>IF(N116="zákl. přenesená",J116,0)</f>
        <v>0</v>
      </c>
      <c r="BH116" s="213">
        <f>IF(N116="sníž. přenesená",J116,0)</f>
        <v>0</v>
      </c>
      <c r="BI116" s="213">
        <f>IF(N116="nulová",J116,0)</f>
        <v>0</v>
      </c>
      <c r="BJ116" s="212" t="s">
        <v>86</v>
      </c>
      <c r="BK116" s="209"/>
      <c r="BL116" s="209"/>
      <c r="BM116" s="209"/>
    </row>
    <row r="117" s="2" customFormat="1" ht="18" customHeight="1">
      <c r="A117" s="39"/>
      <c r="B117" s="40"/>
      <c r="C117" s="41"/>
      <c r="D117" s="206" t="s">
        <v>233</v>
      </c>
      <c r="E117" s="41"/>
      <c r="F117" s="41"/>
      <c r="G117" s="41"/>
      <c r="H117" s="41"/>
      <c r="I117" s="41"/>
      <c r="J117" s="207">
        <f>ROUND(J30*T117,2)</f>
        <v>0</v>
      </c>
      <c r="K117" s="41"/>
      <c r="L117" s="208"/>
      <c r="M117" s="209"/>
      <c r="N117" s="210" t="s">
        <v>42</v>
      </c>
      <c r="O117" s="209"/>
      <c r="P117" s="209"/>
      <c r="Q117" s="209"/>
      <c r="R117" s="209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09"/>
      <c r="AG117" s="209"/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12" t="s">
        <v>234</v>
      </c>
      <c r="AZ117" s="209"/>
      <c r="BA117" s="209"/>
      <c r="BB117" s="209"/>
      <c r="BC117" s="209"/>
      <c r="BD117" s="209"/>
      <c r="BE117" s="213">
        <f>IF(N117="základní",J117,0)</f>
        <v>0</v>
      </c>
      <c r="BF117" s="213">
        <f>IF(N117="snížená",J117,0)</f>
        <v>0</v>
      </c>
      <c r="BG117" s="213">
        <f>IF(N117="zákl. přenesená",J117,0)</f>
        <v>0</v>
      </c>
      <c r="BH117" s="213">
        <f>IF(N117="sníž. přenesená",J117,0)</f>
        <v>0</v>
      </c>
      <c r="BI117" s="213">
        <f>IF(N117="nulová",J117,0)</f>
        <v>0</v>
      </c>
      <c r="BJ117" s="212" t="s">
        <v>86</v>
      </c>
      <c r="BK117" s="209"/>
      <c r="BL117" s="209"/>
      <c r="BM117" s="209"/>
    </row>
    <row r="118" s="2" customForma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9.28" customHeight="1">
      <c r="A119" s="39"/>
      <c r="B119" s="40"/>
      <c r="C119" s="214" t="s">
        <v>235</v>
      </c>
      <c r="D119" s="189"/>
      <c r="E119" s="189"/>
      <c r="F119" s="189"/>
      <c r="G119" s="189"/>
      <c r="H119" s="189"/>
      <c r="I119" s="189"/>
      <c r="J119" s="215">
        <f>ROUND(J96+J111,2)</f>
        <v>0</v>
      </c>
      <c r="K119" s="189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4" s="2" customFormat="1" ht="6.96" customHeight="1">
      <c r="A124" s="39"/>
      <c r="B124" s="69"/>
      <c r="C124" s="70"/>
      <c r="D124" s="70"/>
      <c r="E124" s="70"/>
      <c r="F124" s="70"/>
      <c r="G124" s="70"/>
      <c r="H124" s="70"/>
      <c r="I124" s="70"/>
      <c r="J124" s="70"/>
      <c r="K124" s="70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4.96" customHeight="1">
      <c r="A125" s="39"/>
      <c r="B125" s="40"/>
      <c r="C125" s="24" t="s">
        <v>236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15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4.4" customHeight="1">
      <c r="A128" s="39"/>
      <c r="B128" s="40"/>
      <c r="C128" s="41"/>
      <c r="D128" s="41"/>
      <c r="E128" s="187" t="str">
        <f>E7</f>
        <v>Modernizace střediska praktického vyučování ISŠTE Sokolov, SO-703</v>
      </c>
      <c r="F128" s="33"/>
      <c r="G128" s="33"/>
      <c r="H128" s="33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167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6" customHeight="1">
      <c r="A130" s="39"/>
      <c r="B130" s="40"/>
      <c r="C130" s="41"/>
      <c r="D130" s="41"/>
      <c r="E130" s="77" t="str">
        <f>E9</f>
        <v>D1.4.b - Vytápění</v>
      </c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3" t="s">
        <v>19</v>
      </c>
      <c r="D132" s="41"/>
      <c r="E132" s="41"/>
      <c r="F132" s="28" t="str">
        <f>F12</f>
        <v>Sokolov</v>
      </c>
      <c r="G132" s="41"/>
      <c r="H132" s="41"/>
      <c r="I132" s="33" t="s">
        <v>21</v>
      </c>
      <c r="J132" s="80" t="str">
        <f>IF(J12="","",J12)</f>
        <v>2. 4. 2025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5.6" customHeight="1">
      <c r="A134" s="39"/>
      <c r="B134" s="40"/>
      <c r="C134" s="33" t="s">
        <v>23</v>
      </c>
      <c r="D134" s="41"/>
      <c r="E134" s="41"/>
      <c r="F134" s="28" t="str">
        <f>E15</f>
        <v>ISŠTE Sokolov, p.s.</v>
      </c>
      <c r="G134" s="41"/>
      <c r="H134" s="41"/>
      <c r="I134" s="33" t="s">
        <v>29</v>
      </c>
      <c r="J134" s="37" t="str">
        <f>E21</f>
        <v xml:space="preserve">DPT projekty 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5.6" customHeight="1">
      <c r="A135" s="39"/>
      <c r="B135" s="40"/>
      <c r="C135" s="33" t="s">
        <v>27</v>
      </c>
      <c r="D135" s="41"/>
      <c r="E135" s="41"/>
      <c r="F135" s="28" t="str">
        <f>IF(E18="","",E18)</f>
        <v>Vyplň údaj</v>
      </c>
      <c r="G135" s="41"/>
      <c r="H135" s="41"/>
      <c r="I135" s="33" t="s">
        <v>32</v>
      </c>
      <c r="J135" s="37" t="str">
        <f>E24</f>
        <v xml:space="preserve"> </v>
      </c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0.32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11" customFormat="1" ht="29.28" customHeight="1">
      <c r="A137" s="216"/>
      <c r="B137" s="217"/>
      <c r="C137" s="218" t="s">
        <v>237</v>
      </c>
      <c r="D137" s="219" t="s">
        <v>61</v>
      </c>
      <c r="E137" s="219" t="s">
        <v>57</v>
      </c>
      <c r="F137" s="219" t="s">
        <v>58</v>
      </c>
      <c r="G137" s="219" t="s">
        <v>238</v>
      </c>
      <c r="H137" s="219" t="s">
        <v>239</v>
      </c>
      <c r="I137" s="219" t="s">
        <v>240</v>
      </c>
      <c r="J137" s="219" t="s">
        <v>194</v>
      </c>
      <c r="K137" s="220" t="s">
        <v>241</v>
      </c>
      <c r="L137" s="221"/>
      <c r="M137" s="101" t="s">
        <v>1</v>
      </c>
      <c r="N137" s="102" t="s">
        <v>40</v>
      </c>
      <c r="O137" s="102" t="s">
        <v>242</v>
      </c>
      <c r="P137" s="102" t="s">
        <v>243</v>
      </c>
      <c r="Q137" s="102" t="s">
        <v>244</v>
      </c>
      <c r="R137" s="102" t="s">
        <v>245</v>
      </c>
      <c r="S137" s="102" t="s">
        <v>246</v>
      </c>
      <c r="T137" s="103" t="s">
        <v>247</v>
      </c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</row>
    <row r="138" s="2" customFormat="1" ht="22.8" customHeight="1">
      <c r="A138" s="39"/>
      <c r="B138" s="40"/>
      <c r="C138" s="108" t="s">
        <v>248</v>
      </c>
      <c r="D138" s="41"/>
      <c r="E138" s="41"/>
      <c r="F138" s="41"/>
      <c r="G138" s="41"/>
      <c r="H138" s="41"/>
      <c r="I138" s="41"/>
      <c r="J138" s="222">
        <f>BK138</f>
        <v>0</v>
      </c>
      <c r="K138" s="41"/>
      <c r="L138" s="45"/>
      <c r="M138" s="104"/>
      <c r="N138" s="223"/>
      <c r="O138" s="105"/>
      <c r="P138" s="224">
        <f>P139+P153+P660+P671</f>
        <v>0</v>
      </c>
      <c r="Q138" s="105"/>
      <c r="R138" s="224">
        <f>R139+R153+R660+R671</f>
        <v>6.7788917999999994</v>
      </c>
      <c r="S138" s="105"/>
      <c r="T138" s="225">
        <f>T139+T153+T660+T671</f>
        <v>24.866405100000001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75</v>
      </c>
      <c r="AU138" s="18" t="s">
        <v>196</v>
      </c>
      <c r="BK138" s="226">
        <f>BK139+BK153+BK660+BK671</f>
        <v>0</v>
      </c>
    </row>
    <row r="139" s="12" customFormat="1" ht="25.92" customHeight="1">
      <c r="A139" s="12"/>
      <c r="B139" s="227"/>
      <c r="C139" s="228"/>
      <c r="D139" s="229" t="s">
        <v>75</v>
      </c>
      <c r="E139" s="230" t="s">
        <v>249</v>
      </c>
      <c r="F139" s="230" t="s">
        <v>250</v>
      </c>
      <c r="G139" s="228"/>
      <c r="H139" s="228"/>
      <c r="I139" s="231"/>
      <c r="J139" s="232">
        <f>BK139</f>
        <v>0</v>
      </c>
      <c r="K139" s="228"/>
      <c r="L139" s="233"/>
      <c r="M139" s="234"/>
      <c r="N139" s="235"/>
      <c r="O139" s="235"/>
      <c r="P139" s="236">
        <f>P140</f>
        <v>0</v>
      </c>
      <c r="Q139" s="235"/>
      <c r="R139" s="236">
        <f>R140</f>
        <v>0</v>
      </c>
      <c r="S139" s="235"/>
      <c r="T139" s="237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8" t="s">
        <v>84</v>
      </c>
      <c r="AT139" s="239" t="s">
        <v>75</v>
      </c>
      <c r="AU139" s="239" t="s">
        <v>76</v>
      </c>
      <c r="AY139" s="238" t="s">
        <v>251</v>
      </c>
      <c r="BK139" s="240">
        <f>BK140</f>
        <v>0</v>
      </c>
    </row>
    <row r="140" s="12" customFormat="1" ht="22.8" customHeight="1">
      <c r="A140" s="12"/>
      <c r="B140" s="227"/>
      <c r="C140" s="228"/>
      <c r="D140" s="229" t="s">
        <v>75</v>
      </c>
      <c r="E140" s="241" t="s">
        <v>1027</v>
      </c>
      <c r="F140" s="241" t="s">
        <v>1028</v>
      </c>
      <c r="G140" s="228"/>
      <c r="H140" s="228"/>
      <c r="I140" s="231"/>
      <c r="J140" s="242">
        <f>BK140</f>
        <v>0</v>
      </c>
      <c r="K140" s="228"/>
      <c r="L140" s="233"/>
      <c r="M140" s="234"/>
      <c r="N140" s="235"/>
      <c r="O140" s="235"/>
      <c r="P140" s="236">
        <f>SUM(P141:P152)</f>
        <v>0</v>
      </c>
      <c r="Q140" s="235"/>
      <c r="R140" s="236">
        <f>SUM(R141:R152)</f>
        <v>0</v>
      </c>
      <c r="S140" s="235"/>
      <c r="T140" s="237">
        <f>SUM(T141:T152)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8" t="s">
        <v>84</v>
      </c>
      <c r="AT140" s="239" t="s">
        <v>75</v>
      </c>
      <c r="AU140" s="239" t="s">
        <v>84</v>
      </c>
      <c r="AY140" s="238" t="s">
        <v>251</v>
      </c>
      <c r="BK140" s="240">
        <f>SUM(BK141:BK152)</f>
        <v>0</v>
      </c>
    </row>
    <row r="141" s="2" customFormat="1" ht="14.4" customHeight="1">
      <c r="A141" s="39"/>
      <c r="B141" s="40"/>
      <c r="C141" s="243" t="s">
        <v>84</v>
      </c>
      <c r="D141" s="243" t="s">
        <v>253</v>
      </c>
      <c r="E141" s="244" t="s">
        <v>1030</v>
      </c>
      <c r="F141" s="245" t="s">
        <v>1031</v>
      </c>
      <c r="G141" s="246" t="s">
        <v>277</v>
      </c>
      <c r="H141" s="247">
        <v>24.870000000000001</v>
      </c>
      <c r="I141" s="248"/>
      <c r="J141" s="247">
        <f>ROUND(I141*H141,2)</f>
        <v>0</v>
      </c>
      <c r="K141" s="245" t="s">
        <v>257</v>
      </c>
      <c r="L141" s="45"/>
      <c r="M141" s="249" t="s">
        <v>1</v>
      </c>
      <c r="N141" s="250" t="s">
        <v>41</v>
      </c>
      <c r="O141" s="92"/>
      <c r="P141" s="251">
        <f>O141*H141</f>
        <v>0</v>
      </c>
      <c r="Q141" s="251">
        <v>0</v>
      </c>
      <c r="R141" s="251">
        <f>Q141*H141</f>
        <v>0</v>
      </c>
      <c r="S141" s="251">
        <v>0</v>
      </c>
      <c r="T141" s="252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3" t="s">
        <v>258</v>
      </c>
      <c r="AT141" s="253" t="s">
        <v>253</v>
      </c>
      <c r="AU141" s="253" t="s">
        <v>86</v>
      </c>
      <c r="AY141" s="18" t="s">
        <v>251</v>
      </c>
      <c r="BE141" s="254">
        <f>IF(N141="základní",J141,0)</f>
        <v>0</v>
      </c>
      <c r="BF141" s="254">
        <f>IF(N141="snížená",J141,0)</f>
        <v>0</v>
      </c>
      <c r="BG141" s="254">
        <f>IF(N141="zákl. přenesená",J141,0)</f>
        <v>0</v>
      </c>
      <c r="BH141" s="254">
        <f>IF(N141="sníž. přenesená",J141,0)</f>
        <v>0</v>
      </c>
      <c r="BI141" s="254">
        <f>IF(N141="nulová",J141,0)</f>
        <v>0</v>
      </c>
      <c r="BJ141" s="18" t="s">
        <v>84</v>
      </c>
      <c r="BK141" s="254">
        <f>ROUND(I141*H141,2)</f>
        <v>0</v>
      </c>
      <c r="BL141" s="18" t="s">
        <v>258</v>
      </c>
      <c r="BM141" s="253" t="s">
        <v>2684</v>
      </c>
    </row>
    <row r="142" s="2" customFormat="1" ht="14.4" customHeight="1">
      <c r="A142" s="39"/>
      <c r="B142" s="40"/>
      <c r="C142" s="243" t="s">
        <v>86</v>
      </c>
      <c r="D142" s="243" t="s">
        <v>253</v>
      </c>
      <c r="E142" s="244" t="s">
        <v>1034</v>
      </c>
      <c r="F142" s="245" t="s">
        <v>1035</v>
      </c>
      <c r="G142" s="246" t="s">
        <v>277</v>
      </c>
      <c r="H142" s="247">
        <v>24.870000000000001</v>
      </c>
      <c r="I142" s="248"/>
      <c r="J142" s="247">
        <f>ROUND(I142*H142,2)</f>
        <v>0</v>
      </c>
      <c r="K142" s="245" t="s">
        <v>257</v>
      </c>
      <c r="L142" s="45"/>
      <c r="M142" s="249" t="s">
        <v>1</v>
      </c>
      <c r="N142" s="250" t="s">
        <v>41</v>
      </c>
      <c r="O142" s="92"/>
      <c r="P142" s="251">
        <f>O142*H142</f>
        <v>0</v>
      </c>
      <c r="Q142" s="251">
        <v>0</v>
      </c>
      <c r="R142" s="251">
        <f>Q142*H142</f>
        <v>0</v>
      </c>
      <c r="S142" s="251">
        <v>0</v>
      </c>
      <c r="T142" s="252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3" t="s">
        <v>258</v>
      </c>
      <c r="AT142" s="253" t="s">
        <v>253</v>
      </c>
      <c r="AU142" s="253" t="s">
        <v>86</v>
      </c>
      <c r="AY142" s="18" t="s">
        <v>251</v>
      </c>
      <c r="BE142" s="254">
        <f>IF(N142="základní",J142,0)</f>
        <v>0</v>
      </c>
      <c r="BF142" s="254">
        <f>IF(N142="snížená",J142,0)</f>
        <v>0</v>
      </c>
      <c r="BG142" s="254">
        <f>IF(N142="zákl. přenesená",J142,0)</f>
        <v>0</v>
      </c>
      <c r="BH142" s="254">
        <f>IF(N142="sníž. přenesená",J142,0)</f>
        <v>0</v>
      </c>
      <c r="BI142" s="254">
        <f>IF(N142="nulová",J142,0)</f>
        <v>0</v>
      </c>
      <c r="BJ142" s="18" t="s">
        <v>84</v>
      </c>
      <c r="BK142" s="254">
        <f>ROUND(I142*H142,2)</f>
        <v>0</v>
      </c>
      <c r="BL142" s="18" t="s">
        <v>258</v>
      </c>
      <c r="BM142" s="253" t="s">
        <v>2685</v>
      </c>
    </row>
    <row r="143" s="2" customFormat="1" ht="14.4" customHeight="1">
      <c r="A143" s="39"/>
      <c r="B143" s="40"/>
      <c r="C143" s="243" t="s">
        <v>271</v>
      </c>
      <c r="D143" s="243" t="s">
        <v>253</v>
      </c>
      <c r="E143" s="244" t="s">
        <v>2686</v>
      </c>
      <c r="F143" s="245" t="s">
        <v>1039</v>
      </c>
      <c r="G143" s="246" t="s">
        <v>277</v>
      </c>
      <c r="H143" s="247">
        <v>124.34999999999999</v>
      </c>
      <c r="I143" s="248"/>
      <c r="J143" s="247">
        <f>ROUND(I143*H143,2)</f>
        <v>0</v>
      </c>
      <c r="K143" s="245" t="s">
        <v>257</v>
      </c>
      <c r="L143" s="45"/>
      <c r="M143" s="249" t="s">
        <v>1</v>
      </c>
      <c r="N143" s="250" t="s">
        <v>41</v>
      </c>
      <c r="O143" s="92"/>
      <c r="P143" s="251">
        <f>O143*H143</f>
        <v>0</v>
      </c>
      <c r="Q143" s="251">
        <v>0</v>
      </c>
      <c r="R143" s="251">
        <f>Q143*H143</f>
        <v>0</v>
      </c>
      <c r="S143" s="251">
        <v>0</v>
      </c>
      <c r="T143" s="252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3" t="s">
        <v>258</v>
      </c>
      <c r="AT143" s="253" t="s">
        <v>253</v>
      </c>
      <c r="AU143" s="253" t="s">
        <v>86</v>
      </c>
      <c r="AY143" s="18" t="s">
        <v>251</v>
      </c>
      <c r="BE143" s="254">
        <f>IF(N143="základní",J143,0)</f>
        <v>0</v>
      </c>
      <c r="BF143" s="254">
        <f>IF(N143="snížená",J143,0)</f>
        <v>0</v>
      </c>
      <c r="BG143" s="254">
        <f>IF(N143="zákl. přenesená",J143,0)</f>
        <v>0</v>
      </c>
      <c r="BH143" s="254">
        <f>IF(N143="sníž. přenesená",J143,0)</f>
        <v>0</v>
      </c>
      <c r="BI143" s="254">
        <f>IF(N143="nulová",J143,0)</f>
        <v>0</v>
      </c>
      <c r="BJ143" s="18" t="s">
        <v>84</v>
      </c>
      <c r="BK143" s="254">
        <f>ROUND(I143*H143,2)</f>
        <v>0</v>
      </c>
      <c r="BL143" s="18" t="s">
        <v>258</v>
      </c>
      <c r="BM143" s="253" t="s">
        <v>2687</v>
      </c>
    </row>
    <row r="144" s="14" customFormat="1">
      <c r="A144" s="14"/>
      <c r="B144" s="266"/>
      <c r="C144" s="267"/>
      <c r="D144" s="257" t="s">
        <v>260</v>
      </c>
      <c r="E144" s="267"/>
      <c r="F144" s="269" t="s">
        <v>2688</v>
      </c>
      <c r="G144" s="267"/>
      <c r="H144" s="270">
        <v>124.34999999999999</v>
      </c>
      <c r="I144" s="271"/>
      <c r="J144" s="267"/>
      <c r="K144" s="267"/>
      <c r="L144" s="272"/>
      <c r="M144" s="273"/>
      <c r="N144" s="274"/>
      <c r="O144" s="274"/>
      <c r="P144" s="274"/>
      <c r="Q144" s="274"/>
      <c r="R144" s="274"/>
      <c r="S144" s="274"/>
      <c r="T144" s="27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6" t="s">
        <v>260</v>
      </c>
      <c r="AU144" s="276" t="s">
        <v>86</v>
      </c>
      <c r="AV144" s="14" t="s">
        <v>86</v>
      </c>
      <c r="AW144" s="14" t="s">
        <v>4</v>
      </c>
      <c r="AX144" s="14" t="s">
        <v>84</v>
      </c>
      <c r="AY144" s="276" t="s">
        <v>251</v>
      </c>
    </row>
    <row r="145" s="2" customFormat="1" ht="14.4" customHeight="1">
      <c r="A145" s="39"/>
      <c r="B145" s="40"/>
      <c r="C145" s="243" t="s">
        <v>258</v>
      </c>
      <c r="D145" s="243" t="s">
        <v>253</v>
      </c>
      <c r="E145" s="244" t="s">
        <v>2689</v>
      </c>
      <c r="F145" s="245" t="s">
        <v>2690</v>
      </c>
      <c r="G145" s="246" t="s">
        <v>277</v>
      </c>
      <c r="H145" s="247">
        <v>8.5700000000000003</v>
      </c>
      <c r="I145" s="248"/>
      <c r="J145" s="247">
        <f>ROUND(I145*H145,2)</f>
        <v>0</v>
      </c>
      <c r="K145" s="245" t="s">
        <v>257</v>
      </c>
      <c r="L145" s="45"/>
      <c r="M145" s="249" t="s">
        <v>1</v>
      </c>
      <c r="N145" s="250" t="s">
        <v>41</v>
      </c>
      <c r="O145" s="92"/>
      <c r="P145" s="251">
        <f>O145*H145</f>
        <v>0</v>
      </c>
      <c r="Q145" s="251">
        <v>0</v>
      </c>
      <c r="R145" s="251">
        <f>Q145*H145</f>
        <v>0</v>
      </c>
      <c r="S145" s="251">
        <v>0</v>
      </c>
      <c r="T145" s="252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3" t="s">
        <v>258</v>
      </c>
      <c r="AT145" s="253" t="s">
        <v>253</v>
      </c>
      <c r="AU145" s="253" t="s">
        <v>86</v>
      </c>
      <c r="AY145" s="18" t="s">
        <v>251</v>
      </c>
      <c r="BE145" s="254">
        <f>IF(N145="základní",J145,0)</f>
        <v>0</v>
      </c>
      <c r="BF145" s="254">
        <f>IF(N145="snížená",J145,0)</f>
        <v>0</v>
      </c>
      <c r="BG145" s="254">
        <f>IF(N145="zákl. přenesená",J145,0)</f>
        <v>0</v>
      </c>
      <c r="BH145" s="254">
        <f>IF(N145="sníž. přenesená",J145,0)</f>
        <v>0</v>
      </c>
      <c r="BI145" s="254">
        <f>IF(N145="nulová",J145,0)</f>
        <v>0</v>
      </c>
      <c r="BJ145" s="18" t="s">
        <v>84</v>
      </c>
      <c r="BK145" s="254">
        <f>ROUND(I145*H145,2)</f>
        <v>0</v>
      </c>
      <c r="BL145" s="18" t="s">
        <v>258</v>
      </c>
      <c r="BM145" s="253" t="s">
        <v>2691</v>
      </c>
    </row>
    <row r="146" s="13" customFormat="1">
      <c r="A146" s="13"/>
      <c r="B146" s="255"/>
      <c r="C146" s="256"/>
      <c r="D146" s="257" t="s">
        <v>260</v>
      </c>
      <c r="E146" s="258" t="s">
        <v>1</v>
      </c>
      <c r="F146" s="259" t="s">
        <v>2692</v>
      </c>
      <c r="G146" s="256"/>
      <c r="H146" s="258" t="s">
        <v>1</v>
      </c>
      <c r="I146" s="260"/>
      <c r="J146" s="256"/>
      <c r="K146" s="256"/>
      <c r="L146" s="261"/>
      <c r="M146" s="262"/>
      <c r="N146" s="263"/>
      <c r="O146" s="263"/>
      <c r="P146" s="263"/>
      <c r="Q146" s="263"/>
      <c r="R146" s="263"/>
      <c r="S146" s="263"/>
      <c r="T146" s="26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5" t="s">
        <v>260</v>
      </c>
      <c r="AU146" s="265" t="s">
        <v>86</v>
      </c>
      <c r="AV146" s="13" t="s">
        <v>84</v>
      </c>
      <c r="AW146" s="13" t="s">
        <v>31</v>
      </c>
      <c r="AX146" s="13" t="s">
        <v>76</v>
      </c>
      <c r="AY146" s="265" t="s">
        <v>251</v>
      </c>
    </row>
    <row r="147" s="14" customFormat="1">
      <c r="A147" s="14"/>
      <c r="B147" s="266"/>
      <c r="C147" s="267"/>
      <c r="D147" s="257" t="s">
        <v>260</v>
      </c>
      <c r="E147" s="268" t="s">
        <v>1</v>
      </c>
      <c r="F147" s="269" t="s">
        <v>2693</v>
      </c>
      <c r="G147" s="267"/>
      <c r="H147" s="270">
        <v>8.5700000000000003</v>
      </c>
      <c r="I147" s="271"/>
      <c r="J147" s="267"/>
      <c r="K147" s="267"/>
      <c r="L147" s="272"/>
      <c r="M147" s="273"/>
      <c r="N147" s="274"/>
      <c r="O147" s="274"/>
      <c r="P147" s="274"/>
      <c r="Q147" s="274"/>
      <c r="R147" s="274"/>
      <c r="S147" s="274"/>
      <c r="T147" s="27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6" t="s">
        <v>260</v>
      </c>
      <c r="AU147" s="276" t="s">
        <v>86</v>
      </c>
      <c r="AV147" s="14" t="s">
        <v>86</v>
      </c>
      <c r="AW147" s="14" t="s">
        <v>31</v>
      </c>
      <c r="AX147" s="14" t="s">
        <v>76</v>
      </c>
      <c r="AY147" s="276" t="s">
        <v>251</v>
      </c>
    </row>
    <row r="148" s="15" customFormat="1">
      <c r="A148" s="15"/>
      <c r="B148" s="277"/>
      <c r="C148" s="278"/>
      <c r="D148" s="257" t="s">
        <v>260</v>
      </c>
      <c r="E148" s="279" t="s">
        <v>1</v>
      </c>
      <c r="F148" s="280" t="s">
        <v>264</v>
      </c>
      <c r="G148" s="278"/>
      <c r="H148" s="281">
        <v>8.5700000000000003</v>
      </c>
      <c r="I148" s="282"/>
      <c r="J148" s="278"/>
      <c r="K148" s="278"/>
      <c r="L148" s="283"/>
      <c r="M148" s="284"/>
      <c r="N148" s="285"/>
      <c r="O148" s="285"/>
      <c r="P148" s="285"/>
      <c r="Q148" s="285"/>
      <c r="R148" s="285"/>
      <c r="S148" s="285"/>
      <c r="T148" s="286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87" t="s">
        <v>260</v>
      </c>
      <c r="AU148" s="287" t="s">
        <v>86</v>
      </c>
      <c r="AV148" s="15" t="s">
        <v>258</v>
      </c>
      <c r="AW148" s="15" t="s">
        <v>31</v>
      </c>
      <c r="AX148" s="15" t="s">
        <v>84</v>
      </c>
      <c r="AY148" s="287" t="s">
        <v>251</v>
      </c>
    </row>
    <row r="149" s="2" customFormat="1" ht="14.4" customHeight="1">
      <c r="A149" s="39"/>
      <c r="B149" s="40"/>
      <c r="C149" s="243" t="s">
        <v>280</v>
      </c>
      <c r="D149" s="243" t="s">
        <v>253</v>
      </c>
      <c r="E149" s="244" t="s">
        <v>2694</v>
      </c>
      <c r="F149" s="245" t="s">
        <v>2695</v>
      </c>
      <c r="G149" s="246" t="s">
        <v>277</v>
      </c>
      <c r="H149" s="247">
        <v>16.300000000000001</v>
      </c>
      <c r="I149" s="248"/>
      <c r="J149" s="247">
        <f>ROUND(I149*H149,2)</f>
        <v>0</v>
      </c>
      <c r="K149" s="245" t="s">
        <v>1</v>
      </c>
      <c r="L149" s="45"/>
      <c r="M149" s="249" t="s">
        <v>1</v>
      </c>
      <c r="N149" s="250" t="s">
        <v>41</v>
      </c>
      <c r="O149" s="92"/>
      <c r="P149" s="251">
        <f>O149*H149</f>
        <v>0</v>
      </c>
      <c r="Q149" s="251">
        <v>0</v>
      </c>
      <c r="R149" s="251">
        <f>Q149*H149</f>
        <v>0</v>
      </c>
      <c r="S149" s="251">
        <v>0</v>
      </c>
      <c r="T149" s="252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3" t="s">
        <v>258</v>
      </c>
      <c r="AT149" s="253" t="s">
        <v>253</v>
      </c>
      <c r="AU149" s="253" t="s">
        <v>86</v>
      </c>
      <c r="AY149" s="18" t="s">
        <v>251</v>
      </c>
      <c r="BE149" s="254">
        <f>IF(N149="základní",J149,0)</f>
        <v>0</v>
      </c>
      <c r="BF149" s="254">
        <f>IF(N149="snížená",J149,0)</f>
        <v>0</v>
      </c>
      <c r="BG149" s="254">
        <f>IF(N149="zákl. přenesená",J149,0)</f>
        <v>0</v>
      </c>
      <c r="BH149" s="254">
        <f>IF(N149="sníž. přenesená",J149,0)</f>
        <v>0</v>
      </c>
      <c r="BI149" s="254">
        <f>IF(N149="nulová",J149,0)</f>
        <v>0</v>
      </c>
      <c r="BJ149" s="18" t="s">
        <v>84</v>
      </c>
      <c r="BK149" s="254">
        <f>ROUND(I149*H149,2)</f>
        <v>0</v>
      </c>
      <c r="BL149" s="18" t="s">
        <v>258</v>
      </c>
      <c r="BM149" s="253" t="s">
        <v>2696</v>
      </c>
    </row>
    <row r="150" s="13" customFormat="1">
      <c r="A150" s="13"/>
      <c r="B150" s="255"/>
      <c r="C150" s="256"/>
      <c r="D150" s="257" t="s">
        <v>260</v>
      </c>
      <c r="E150" s="258" t="s">
        <v>1</v>
      </c>
      <c r="F150" s="259" t="s">
        <v>2697</v>
      </c>
      <c r="G150" s="256"/>
      <c r="H150" s="258" t="s">
        <v>1</v>
      </c>
      <c r="I150" s="260"/>
      <c r="J150" s="256"/>
      <c r="K150" s="256"/>
      <c r="L150" s="261"/>
      <c r="M150" s="262"/>
      <c r="N150" s="263"/>
      <c r="O150" s="263"/>
      <c r="P150" s="263"/>
      <c r="Q150" s="263"/>
      <c r="R150" s="263"/>
      <c r="S150" s="263"/>
      <c r="T150" s="26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5" t="s">
        <v>260</v>
      </c>
      <c r="AU150" s="265" t="s">
        <v>86</v>
      </c>
      <c r="AV150" s="13" t="s">
        <v>84</v>
      </c>
      <c r="AW150" s="13" t="s">
        <v>31</v>
      </c>
      <c r="AX150" s="13" t="s">
        <v>76</v>
      </c>
      <c r="AY150" s="265" t="s">
        <v>251</v>
      </c>
    </row>
    <row r="151" s="14" customFormat="1">
      <c r="A151" s="14"/>
      <c r="B151" s="266"/>
      <c r="C151" s="267"/>
      <c r="D151" s="257" t="s">
        <v>260</v>
      </c>
      <c r="E151" s="268" t="s">
        <v>1</v>
      </c>
      <c r="F151" s="269" t="s">
        <v>2698</v>
      </c>
      <c r="G151" s="267"/>
      <c r="H151" s="270">
        <v>24.870000000000001</v>
      </c>
      <c r="I151" s="271"/>
      <c r="J151" s="267"/>
      <c r="K151" s="267"/>
      <c r="L151" s="272"/>
      <c r="M151" s="273"/>
      <c r="N151" s="274"/>
      <c r="O151" s="274"/>
      <c r="P151" s="274"/>
      <c r="Q151" s="274"/>
      <c r="R151" s="274"/>
      <c r="S151" s="274"/>
      <c r="T151" s="27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6" t="s">
        <v>260</v>
      </c>
      <c r="AU151" s="276" t="s">
        <v>86</v>
      </c>
      <c r="AV151" s="14" t="s">
        <v>86</v>
      </c>
      <c r="AW151" s="14" t="s">
        <v>31</v>
      </c>
      <c r="AX151" s="14" t="s">
        <v>76</v>
      </c>
      <c r="AY151" s="276" t="s">
        <v>251</v>
      </c>
    </row>
    <row r="152" s="14" customFormat="1">
      <c r="A152" s="14"/>
      <c r="B152" s="266"/>
      <c r="C152" s="267"/>
      <c r="D152" s="257" t="s">
        <v>260</v>
      </c>
      <c r="E152" s="268" t="s">
        <v>1</v>
      </c>
      <c r="F152" s="269" t="s">
        <v>2699</v>
      </c>
      <c r="G152" s="267"/>
      <c r="H152" s="270">
        <v>-8.5700000000000003</v>
      </c>
      <c r="I152" s="271"/>
      <c r="J152" s="267"/>
      <c r="K152" s="267"/>
      <c r="L152" s="272"/>
      <c r="M152" s="273"/>
      <c r="N152" s="274"/>
      <c r="O152" s="274"/>
      <c r="P152" s="274"/>
      <c r="Q152" s="274"/>
      <c r="R152" s="274"/>
      <c r="S152" s="274"/>
      <c r="T152" s="27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6" t="s">
        <v>260</v>
      </c>
      <c r="AU152" s="276" t="s">
        <v>86</v>
      </c>
      <c r="AV152" s="14" t="s">
        <v>86</v>
      </c>
      <c r="AW152" s="14" t="s">
        <v>31</v>
      </c>
      <c r="AX152" s="14" t="s">
        <v>76</v>
      </c>
      <c r="AY152" s="276" t="s">
        <v>251</v>
      </c>
    </row>
    <row r="153" s="12" customFormat="1" ht="25.92" customHeight="1">
      <c r="A153" s="12"/>
      <c r="B153" s="227"/>
      <c r="C153" s="228"/>
      <c r="D153" s="229" t="s">
        <v>75</v>
      </c>
      <c r="E153" s="230" t="s">
        <v>1080</v>
      </c>
      <c r="F153" s="230" t="s">
        <v>1081</v>
      </c>
      <c r="G153" s="228"/>
      <c r="H153" s="228"/>
      <c r="I153" s="231"/>
      <c r="J153" s="232">
        <f>BK153</f>
        <v>0</v>
      </c>
      <c r="K153" s="228"/>
      <c r="L153" s="233"/>
      <c r="M153" s="234"/>
      <c r="N153" s="235"/>
      <c r="O153" s="235"/>
      <c r="P153" s="236">
        <f>P154+P237+P244+P259+P362+P497+P644</f>
        <v>0</v>
      </c>
      <c r="Q153" s="235"/>
      <c r="R153" s="236">
        <f>R154+R237+R244+R259+R362+R497+R644</f>
        <v>6.7788917999999994</v>
      </c>
      <c r="S153" s="235"/>
      <c r="T153" s="237">
        <f>T154+T237+T244+T259+T362+T497+T644</f>
        <v>24.866405100000001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38" t="s">
        <v>86</v>
      </c>
      <c r="AT153" s="239" t="s">
        <v>75</v>
      </c>
      <c r="AU153" s="239" t="s">
        <v>76</v>
      </c>
      <c r="AY153" s="238" t="s">
        <v>251</v>
      </c>
      <c r="BK153" s="240">
        <f>BK154+BK237+BK244+BK259+BK362+BK497+BK644</f>
        <v>0</v>
      </c>
    </row>
    <row r="154" s="12" customFormat="1" ht="22.8" customHeight="1">
      <c r="A154" s="12"/>
      <c r="B154" s="227"/>
      <c r="C154" s="228"/>
      <c r="D154" s="229" t="s">
        <v>75</v>
      </c>
      <c r="E154" s="241" t="s">
        <v>1167</v>
      </c>
      <c r="F154" s="241" t="s">
        <v>1168</v>
      </c>
      <c r="G154" s="228"/>
      <c r="H154" s="228"/>
      <c r="I154" s="231"/>
      <c r="J154" s="242">
        <f>BK154</f>
        <v>0</v>
      </c>
      <c r="K154" s="228"/>
      <c r="L154" s="233"/>
      <c r="M154" s="234"/>
      <c r="N154" s="235"/>
      <c r="O154" s="235"/>
      <c r="P154" s="236">
        <f>SUM(P155:P236)</f>
        <v>0</v>
      </c>
      <c r="Q154" s="235"/>
      <c r="R154" s="236">
        <f>SUM(R155:R236)</f>
        <v>1.2267771000000001</v>
      </c>
      <c r="S154" s="235"/>
      <c r="T154" s="237">
        <f>SUM(T155:T236)</f>
        <v>8.5700000000000003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38" t="s">
        <v>86</v>
      </c>
      <c r="AT154" s="239" t="s">
        <v>75</v>
      </c>
      <c r="AU154" s="239" t="s">
        <v>84</v>
      </c>
      <c r="AY154" s="238" t="s">
        <v>251</v>
      </c>
      <c r="BK154" s="240">
        <f>SUM(BK155:BK236)</f>
        <v>0</v>
      </c>
    </row>
    <row r="155" s="2" customFormat="1" ht="14.4" customHeight="1">
      <c r="A155" s="39"/>
      <c r="B155" s="40"/>
      <c r="C155" s="243" t="s">
        <v>287</v>
      </c>
      <c r="D155" s="243" t="s">
        <v>253</v>
      </c>
      <c r="E155" s="244" t="s">
        <v>2700</v>
      </c>
      <c r="F155" s="245" t="s">
        <v>2701</v>
      </c>
      <c r="G155" s="246" t="s">
        <v>406</v>
      </c>
      <c r="H155" s="247">
        <v>1250</v>
      </c>
      <c r="I155" s="248"/>
      <c r="J155" s="247">
        <f>ROUND(I155*H155,2)</f>
        <v>0</v>
      </c>
      <c r="K155" s="245" t="s">
        <v>257</v>
      </c>
      <c r="L155" s="45"/>
      <c r="M155" s="249" t="s">
        <v>1</v>
      </c>
      <c r="N155" s="250" t="s">
        <v>41</v>
      </c>
      <c r="O155" s="92"/>
      <c r="P155" s="251">
        <f>O155*H155</f>
        <v>0</v>
      </c>
      <c r="Q155" s="251">
        <v>0</v>
      </c>
      <c r="R155" s="251">
        <f>Q155*H155</f>
        <v>0</v>
      </c>
      <c r="S155" s="251">
        <v>0.0054200000000000003</v>
      </c>
      <c r="T155" s="252">
        <f>S155*H155</f>
        <v>6.7750000000000004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3" t="s">
        <v>344</v>
      </c>
      <c r="AT155" s="253" t="s">
        <v>253</v>
      </c>
      <c r="AU155" s="253" t="s">
        <v>86</v>
      </c>
      <c r="AY155" s="18" t="s">
        <v>251</v>
      </c>
      <c r="BE155" s="254">
        <f>IF(N155="základní",J155,0)</f>
        <v>0</v>
      </c>
      <c r="BF155" s="254">
        <f>IF(N155="snížená",J155,0)</f>
        <v>0</v>
      </c>
      <c r="BG155" s="254">
        <f>IF(N155="zákl. přenesená",J155,0)</f>
        <v>0</v>
      </c>
      <c r="BH155" s="254">
        <f>IF(N155="sníž. přenesená",J155,0)</f>
        <v>0</v>
      </c>
      <c r="BI155" s="254">
        <f>IF(N155="nulová",J155,0)</f>
        <v>0</v>
      </c>
      <c r="BJ155" s="18" t="s">
        <v>84</v>
      </c>
      <c r="BK155" s="254">
        <f>ROUND(I155*H155,2)</f>
        <v>0</v>
      </c>
      <c r="BL155" s="18" t="s">
        <v>344</v>
      </c>
      <c r="BM155" s="253" t="s">
        <v>2702</v>
      </c>
    </row>
    <row r="156" s="13" customFormat="1">
      <c r="A156" s="13"/>
      <c r="B156" s="255"/>
      <c r="C156" s="256"/>
      <c r="D156" s="257" t="s">
        <v>260</v>
      </c>
      <c r="E156" s="258" t="s">
        <v>1</v>
      </c>
      <c r="F156" s="259" t="s">
        <v>2703</v>
      </c>
      <c r="G156" s="256"/>
      <c r="H156" s="258" t="s">
        <v>1</v>
      </c>
      <c r="I156" s="260"/>
      <c r="J156" s="256"/>
      <c r="K156" s="256"/>
      <c r="L156" s="261"/>
      <c r="M156" s="262"/>
      <c r="N156" s="263"/>
      <c r="O156" s="263"/>
      <c r="P156" s="263"/>
      <c r="Q156" s="263"/>
      <c r="R156" s="263"/>
      <c r="S156" s="263"/>
      <c r="T156" s="26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5" t="s">
        <v>260</v>
      </c>
      <c r="AU156" s="265" t="s">
        <v>86</v>
      </c>
      <c r="AV156" s="13" t="s">
        <v>84</v>
      </c>
      <c r="AW156" s="13" t="s">
        <v>31</v>
      </c>
      <c r="AX156" s="13" t="s">
        <v>76</v>
      </c>
      <c r="AY156" s="265" t="s">
        <v>251</v>
      </c>
    </row>
    <row r="157" s="13" customFormat="1">
      <c r="A157" s="13"/>
      <c r="B157" s="255"/>
      <c r="C157" s="256"/>
      <c r="D157" s="257" t="s">
        <v>260</v>
      </c>
      <c r="E157" s="258" t="s">
        <v>1</v>
      </c>
      <c r="F157" s="259" t="s">
        <v>2704</v>
      </c>
      <c r="G157" s="256"/>
      <c r="H157" s="258" t="s">
        <v>1</v>
      </c>
      <c r="I157" s="260"/>
      <c r="J157" s="256"/>
      <c r="K157" s="256"/>
      <c r="L157" s="261"/>
      <c r="M157" s="262"/>
      <c r="N157" s="263"/>
      <c r="O157" s="263"/>
      <c r="P157" s="263"/>
      <c r="Q157" s="263"/>
      <c r="R157" s="263"/>
      <c r="S157" s="263"/>
      <c r="T157" s="26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5" t="s">
        <v>260</v>
      </c>
      <c r="AU157" s="265" t="s">
        <v>86</v>
      </c>
      <c r="AV157" s="13" t="s">
        <v>84</v>
      </c>
      <c r="AW157" s="13" t="s">
        <v>31</v>
      </c>
      <c r="AX157" s="13" t="s">
        <v>76</v>
      </c>
      <c r="AY157" s="265" t="s">
        <v>251</v>
      </c>
    </row>
    <row r="158" s="14" customFormat="1">
      <c r="A158" s="14"/>
      <c r="B158" s="266"/>
      <c r="C158" s="267"/>
      <c r="D158" s="257" t="s">
        <v>260</v>
      </c>
      <c r="E158" s="268" t="s">
        <v>1</v>
      </c>
      <c r="F158" s="269" t="s">
        <v>2705</v>
      </c>
      <c r="G158" s="267"/>
      <c r="H158" s="270">
        <v>1250</v>
      </c>
      <c r="I158" s="271"/>
      <c r="J158" s="267"/>
      <c r="K158" s="267"/>
      <c r="L158" s="272"/>
      <c r="M158" s="273"/>
      <c r="N158" s="274"/>
      <c r="O158" s="274"/>
      <c r="P158" s="274"/>
      <c r="Q158" s="274"/>
      <c r="R158" s="274"/>
      <c r="S158" s="274"/>
      <c r="T158" s="27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6" t="s">
        <v>260</v>
      </c>
      <c r="AU158" s="276" t="s">
        <v>86</v>
      </c>
      <c r="AV158" s="14" t="s">
        <v>86</v>
      </c>
      <c r="AW158" s="14" t="s">
        <v>31</v>
      </c>
      <c r="AX158" s="14" t="s">
        <v>76</v>
      </c>
      <c r="AY158" s="276" t="s">
        <v>251</v>
      </c>
    </row>
    <row r="159" s="15" customFormat="1">
      <c r="A159" s="15"/>
      <c r="B159" s="277"/>
      <c r="C159" s="278"/>
      <c r="D159" s="257" t="s">
        <v>260</v>
      </c>
      <c r="E159" s="279" t="s">
        <v>1</v>
      </c>
      <c r="F159" s="280" t="s">
        <v>264</v>
      </c>
      <c r="G159" s="278"/>
      <c r="H159" s="281">
        <v>1250</v>
      </c>
      <c r="I159" s="282"/>
      <c r="J159" s="278"/>
      <c r="K159" s="278"/>
      <c r="L159" s="283"/>
      <c r="M159" s="284"/>
      <c r="N159" s="285"/>
      <c r="O159" s="285"/>
      <c r="P159" s="285"/>
      <c r="Q159" s="285"/>
      <c r="R159" s="285"/>
      <c r="S159" s="285"/>
      <c r="T159" s="286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7" t="s">
        <v>260</v>
      </c>
      <c r="AU159" s="287" t="s">
        <v>86</v>
      </c>
      <c r="AV159" s="15" t="s">
        <v>258</v>
      </c>
      <c r="AW159" s="15" t="s">
        <v>31</v>
      </c>
      <c r="AX159" s="15" t="s">
        <v>84</v>
      </c>
      <c r="AY159" s="287" t="s">
        <v>251</v>
      </c>
    </row>
    <row r="160" s="2" customFormat="1" ht="14.4" customHeight="1">
      <c r="A160" s="39"/>
      <c r="B160" s="40"/>
      <c r="C160" s="243" t="s">
        <v>294</v>
      </c>
      <c r="D160" s="243" t="s">
        <v>253</v>
      </c>
      <c r="E160" s="244" t="s">
        <v>2706</v>
      </c>
      <c r="F160" s="245" t="s">
        <v>2707</v>
      </c>
      <c r="G160" s="246" t="s">
        <v>406</v>
      </c>
      <c r="H160" s="247">
        <v>250</v>
      </c>
      <c r="I160" s="248"/>
      <c r="J160" s="247">
        <f>ROUND(I160*H160,2)</f>
        <v>0</v>
      </c>
      <c r="K160" s="245" t="s">
        <v>257</v>
      </c>
      <c r="L160" s="45"/>
      <c r="M160" s="249" t="s">
        <v>1</v>
      </c>
      <c r="N160" s="250" t="s">
        <v>41</v>
      </c>
      <c r="O160" s="92"/>
      <c r="P160" s="251">
        <f>O160*H160</f>
        <v>0</v>
      </c>
      <c r="Q160" s="251">
        <v>0</v>
      </c>
      <c r="R160" s="251">
        <f>Q160*H160</f>
        <v>0</v>
      </c>
      <c r="S160" s="251">
        <v>0.0071799999999999998</v>
      </c>
      <c r="T160" s="252">
        <f>S160*H160</f>
        <v>1.7949999999999999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3" t="s">
        <v>344</v>
      </c>
      <c r="AT160" s="253" t="s">
        <v>253</v>
      </c>
      <c r="AU160" s="253" t="s">
        <v>86</v>
      </c>
      <c r="AY160" s="18" t="s">
        <v>251</v>
      </c>
      <c r="BE160" s="254">
        <f>IF(N160="základní",J160,0)</f>
        <v>0</v>
      </c>
      <c r="BF160" s="254">
        <f>IF(N160="snížená",J160,0)</f>
        <v>0</v>
      </c>
      <c r="BG160" s="254">
        <f>IF(N160="zákl. přenesená",J160,0)</f>
        <v>0</v>
      </c>
      <c r="BH160" s="254">
        <f>IF(N160="sníž. přenesená",J160,0)</f>
        <v>0</v>
      </c>
      <c r="BI160" s="254">
        <f>IF(N160="nulová",J160,0)</f>
        <v>0</v>
      </c>
      <c r="BJ160" s="18" t="s">
        <v>84</v>
      </c>
      <c r="BK160" s="254">
        <f>ROUND(I160*H160,2)</f>
        <v>0</v>
      </c>
      <c r="BL160" s="18" t="s">
        <v>344</v>
      </c>
      <c r="BM160" s="253" t="s">
        <v>2708</v>
      </c>
    </row>
    <row r="161" s="13" customFormat="1">
      <c r="A161" s="13"/>
      <c r="B161" s="255"/>
      <c r="C161" s="256"/>
      <c r="D161" s="257" t="s">
        <v>260</v>
      </c>
      <c r="E161" s="258" t="s">
        <v>1</v>
      </c>
      <c r="F161" s="259" t="s">
        <v>2703</v>
      </c>
      <c r="G161" s="256"/>
      <c r="H161" s="258" t="s">
        <v>1</v>
      </c>
      <c r="I161" s="260"/>
      <c r="J161" s="256"/>
      <c r="K161" s="256"/>
      <c r="L161" s="261"/>
      <c r="M161" s="262"/>
      <c r="N161" s="263"/>
      <c r="O161" s="263"/>
      <c r="P161" s="263"/>
      <c r="Q161" s="263"/>
      <c r="R161" s="263"/>
      <c r="S161" s="263"/>
      <c r="T161" s="26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5" t="s">
        <v>260</v>
      </c>
      <c r="AU161" s="265" t="s">
        <v>86</v>
      </c>
      <c r="AV161" s="13" t="s">
        <v>84</v>
      </c>
      <c r="AW161" s="13" t="s">
        <v>31</v>
      </c>
      <c r="AX161" s="13" t="s">
        <v>76</v>
      </c>
      <c r="AY161" s="265" t="s">
        <v>251</v>
      </c>
    </row>
    <row r="162" s="13" customFormat="1">
      <c r="A162" s="13"/>
      <c r="B162" s="255"/>
      <c r="C162" s="256"/>
      <c r="D162" s="257" t="s">
        <v>260</v>
      </c>
      <c r="E162" s="258" t="s">
        <v>1</v>
      </c>
      <c r="F162" s="259" t="s">
        <v>2704</v>
      </c>
      <c r="G162" s="256"/>
      <c r="H162" s="258" t="s">
        <v>1</v>
      </c>
      <c r="I162" s="260"/>
      <c r="J162" s="256"/>
      <c r="K162" s="256"/>
      <c r="L162" s="261"/>
      <c r="M162" s="262"/>
      <c r="N162" s="263"/>
      <c r="O162" s="263"/>
      <c r="P162" s="263"/>
      <c r="Q162" s="263"/>
      <c r="R162" s="263"/>
      <c r="S162" s="263"/>
      <c r="T162" s="26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5" t="s">
        <v>260</v>
      </c>
      <c r="AU162" s="265" t="s">
        <v>86</v>
      </c>
      <c r="AV162" s="13" t="s">
        <v>84</v>
      </c>
      <c r="AW162" s="13" t="s">
        <v>31</v>
      </c>
      <c r="AX162" s="13" t="s">
        <v>76</v>
      </c>
      <c r="AY162" s="265" t="s">
        <v>251</v>
      </c>
    </row>
    <row r="163" s="14" customFormat="1">
      <c r="A163" s="14"/>
      <c r="B163" s="266"/>
      <c r="C163" s="267"/>
      <c r="D163" s="257" t="s">
        <v>260</v>
      </c>
      <c r="E163" s="268" t="s">
        <v>1</v>
      </c>
      <c r="F163" s="269" t="s">
        <v>1729</v>
      </c>
      <c r="G163" s="267"/>
      <c r="H163" s="270">
        <v>250</v>
      </c>
      <c r="I163" s="271"/>
      <c r="J163" s="267"/>
      <c r="K163" s="267"/>
      <c r="L163" s="272"/>
      <c r="M163" s="273"/>
      <c r="N163" s="274"/>
      <c r="O163" s="274"/>
      <c r="P163" s="274"/>
      <c r="Q163" s="274"/>
      <c r="R163" s="274"/>
      <c r="S163" s="274"/>
      <c r="T163" s="27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6" t="s">
        <v>260</v>
      </c>
      <c r="AU163" s="276" t="s">
        <v>86</v>
      </c>
      <c r="AV163" s="14" t="s">
        <v>86</v>
      </c>
      <c r="AW163" s="14" t="s">
        <v>31</v>
      </c>
      <c r="AX163" s="14" t="s">
        <v>76</v>
      </c>
      <c r="AY163" s="276" t="s">
        <v>251</v>
      </c>
    </row>
    <row r="164" s="15" customFormat="1">
      <c r="A164" s="15"/>
      <c r="B164" s="277"/>
      <c r="C164" s="278"/>
      <c r="D164" s="257" t="s">
        <v>260</v>
      </c>
      <c r="E164" s="279" t="s">
        <v>1</v>
      </c>
      <c r="F164" s="280" t="s">
        <v>264</v>
      </c>
      <c r="G164" s="278"/>
      <c r="H164" s="281">
        <v>250</v>
      </c>
      <c r="I164" s="282"/>
      <c r="J164" s="278"/>
      <c r="K164" s="278"/>
      <c r="L164" s="283"/>
      <c r="M164" s="284"/>
      <c r="N164" s="285"/>
      <c r="O164" s="285"/>
      <c r="P164" s="285"/>
      <c r="Q164" s="285"/>
      <c r="R164" s="285"/>
      <c r="S164" s="285"/>
      <c r="T164" s="286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7" t="s">
        <v>260</v>
      </c>
      <c r="AU164" s="287" t="s">
        <v>86</v>
      </c>
      <c r="AV164" s="15" t="s">
        <v>258</v>
      </c>
      <c r="AW164" s="15" t="s">
        <v>31</v>
      </c>
      <c r="AX164" s="15" t="s">
        <v>84</v>
      </c>
      <c r="AY164" s="287" t="s">
        <v>251</v>
      </c>
    </row>
    <row r="165" s="2" customFormat="1" ht="14.4" customHeight="1">
      <c r="A165" s="39"/>
      <c r="B165" s="40"/>
      <c r="C165" s="243" t="s">
        <v>298</v>
      </c>
      <c r="D165" s="243" t="s">
        <v>253</v>
      </c>
      <c r="E165" s="244" t="s">
        <v>2709</v>
      </c>
      <c r="F165" s="245" t="s">
        <v>2710</v>
      </c>
      <c r="G165" s="246" t="s">
        <v>406</v>
      </c>
      <c r="H165" s="247">
        <v>1354.1300000000001</v>
      </c>
      <c r="I165" s="248"/>
      <c r="J165" s="247">
        <f>ROUND(I165*H165,2)</f>
        <v>0</v>
      </c>
      <c r="K165" s="245" t="s">
        <v>257</v>
      </c>
      <c r="L165" s="45"/>
      <c r="M165" s="249" t="s">
        <v>1</v>
      </c>
      <c r="N165" s="250" t="s">
        <v>41</v>
      </c>
      <c r="O165" s="92"/>
      <c r="P165" s="251">
        <f>O165*H165</f>
        <v>0</v>
      </c>
      <c r="Q165" s="251">
        <v>0.00019000000000000001</v>
      </c>
      <c r="R165" s="251">
        <f>Q165*H165</f>
        <v>0.25728470000000003</v>
      </c>
      <c r="S165" s="251">
        <v>0</v>
      </c>
      <c r="T165" s="252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3" t="s">
        <v>344</v>
      </c>
      <c r="AT165" s="253" t="s">
        <v>253</v>
      </c>
      <c r="AU165" s="253" t="s">
        <v>86</v>
      </c>
      <c r="AY165" s="18" t="s">
        <v>251</v>
      </c>
      <c r="BE165" s="254">
        <f>IF(N165="základní",J165,0)</f>
        <v>0</v>
      </c>
      <c r="BF165" s="254">
        <f>IF(N165="snížená",J165,0)</f>
        <v>0</v>
      </c>
      <c r="BG165" s="254">
        <f>IF(N165="zákl. přenesená",J165,0)</f>
        <v>0</v>
      </c>
      <c r="BH165" s="254">
        <f>IF(N165="sníž. přenesená",J165,0)</f>
        <v>0</v>
      </c>
      <c r="BI165" s="254">
        <f>IF(N165="nulová",J165,0)</f>
        <v>0</v>
      </c>
      <c r="BJ165" s="18" t="s">
        <v>84</v>
      </c>
      <c r="BK165" s="254">
        <f>ROUND(I165*H165,2)</f>
        <v>0</v>
      </c>
      <c r="BL165" s="18" t="s">
        <v>344</v>
      </c>
      <c r="BM165" s="253" t="s">
        <v>2711</v>
      </c>
    </row>
    <row r="166" s="13" customFormat="1">
      <c r="A166" s="13"/>
      <c r="B166" s="255"/>
      <c r="C166" s="256"/>
      <c r="D166" s="257" t="s">
        <v>260</v>
      </c>
      <c r="E166" s="258" t="s">
        <v>1</v>
      </c>
      <c r="F166" s="259" t="s">
        <v>2703</v>
      </c>
      <c r="G166" s="256"/>
      <c r="H166" s="258" t="s">
        <v>1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5" t="s">
        <v>260</v>
      </c>
      <c r="AU166" s="265" t="s">
        <v>86</v>
      </c>
      <c r="AV166" s="13" t="s">
        <v>84</v>
      </c>
      <c r="AW166" s="13" t="s">
        <v>31</v>
      </c>
      <c r="AX166" s="13" t="s">
        <v>76</v>
      </c>
      <c r="AY166" s="265" t="s">
        <v>251</v>
      </c>
    </row>
    <row r="167" s="14" customFormat="1">
      <c r="A167" s="14"/>
      <c r="B167" s="266"/>
      <c r="C167" s="267"/>
      <c r="D167" s="257" t="s">
        <v>260</v>
      </c>
      <c r="E167" s="268" t="s">
        <v>1</v>
      </c>
      <c r="F167" s="269" t="s">
        <v>2712</v>
      </c>
      <c r="G167" s="267"/>
      <c r="H167" s="270">
        <v>1354.1249999999998</v>
      </c>
      <c r="I167" s="271"/>
      <c r="J167" s="267"/>
      <c r="K167" s="267"/>
      <c r="L167" s="272"/>
      <c r="M167" s="273"/>
      <c r="N167" s="274"/>
      <c r="O167" s="274"/>
      <c r="P167" s="274"/>
      <c r="Q167" s="274"/>
      <c r="R167" s="274"/>
      <c r="S167" s="274"/>
      <c r="T167" s="27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6" t="s">
        <v>260</v>
      </c>
      <c r="AU167" s="276" t="s">
        <v>86</v>
      </c>
      <c r="AV167" s="14" t="s">
        <v>86</v>
      </c>
      <c r="AW167" s="14" t="s">
        <v>31</v>
      </c>
      <c r="AX167" s="14" t="s">
        <v>76</v>
      </c>
      <c r="AY167" s="276" t="s">
        <v>251</v>
      </c>
    </row>
    <row r="168" s="15" customFormat="1">
      <c r="A168" s="15"/>
      <c r="B168" s="277"/>
      <c r="C168" s="278"/>
      <c r="D168" s="257" t="s">
        <v>260</v>
      </c>
      <c r="E168" s="279" t="s">
        <v>1</v>
      </c>
      <c r="F168" s="280" t="s">
        <v>264</v>
      </c>
      <c r="G168" s="278"/>
      <c r="H168" s="281">
        <v>1354.1249999999998</v>
      </c>
      <c r="I168" s="282"/>
      <c r="J168" s="278"/>
      <c r="K168" s="278"/>
      <c r="L168" s="283"/>
      <c r="M168" s="284"/>
      <c r="N168" s="285"/>
      <c r="O168" s="285"/>
      <c r="P168" s="285"/>
      <c r="Q168" s="285"/>
      <c r="R168" s="285"/>
      <c r="S168" s="285"/>
      <c r="T168" s="286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7" t="s">
        <v>260</v>
      </c>
      <c r="AU168" s="287" t="s">
        <v>86</v>
      </c>
      <c r="AV168" s="15" t="s">
        <v>258</v>
      </c>
      <c r="AW168" s="15" t="s">
        <v>31</v>
      </c>
      <c r="AX168" s="15" t="s">
        <v>84</v>
      </c>
      <c r="AY168" s="287" t="s">
        <v>251</v>
      </c>
    </row>
    <row r="169" s="2" customFormat="1" ht="14.4" customHeight="1">
      <c r="A169" s="39"/>
      <c r="B169" s="40"/>
      <c r="C169" s="288" t="s">
        <v>305</v>
      </c>
      <c r="D169" s="288" t="s">
        <v>295</v>
      </c>
      <c r="E169" s="289" t="s">
        <v>2713</v>
      </c>
      <c r="F169" s="290" t="s">
        <v>2714</v>
      </c>
      <c r="G169" s="291" t="s">
        <v>406</v>
      </c>
      <c r="H169" s="292">
        <v>133.63</v>
      </c>
      <c r="I169" s="293"/>
      <c r="J169" s="292">
        <f>ROUND(I169*H169,2)</f>
        <v>0</v>
      </c>
      <c r="K169" s="290" t="s">
        <v>1</v>
      </c>
      <c r="L169" s="294"/>
      <c r="M169" s="295" t="s">
        <v>1</v>
      </c>
      <c r="N169" s="296" t="s">
        <v>41</v>
      </c>
      <c r="O169" s="92"/>
      <c r="P169" s="251">
        <f>O169*H169</f>
        <v>0</v>
      </c>
      <c r="Q169" s="251">
        <v>0.00023000000000000001</v>
      </c>
      <c r="R169" s="251">
        <f>Q169*H169</f>
        <v>0.030734899999999999</v>
      </c>
      <c r="S169" s="251">
        <v>0</v>
      </c>
      <c r="T169" s="252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3" t="s">
        <v>447</v>
      </c>
      <c r="AT169" s="253" t="s">
        <v>295</v>
      </c>
      <c r="AU169" s="253" t="s">
        <v>86</v>
      </c>
      <c r="AY169" s="18" t="s">
        <v>251</v>
      </c>
      <c r="BE169" s="254">
        <f>IF(N169="základní",J169,0)</f>
        <v>0</v>
      </c>
      <c r="BF169" s="254">
        <f>IF(N169="snížená",J169,0)</f>
        <v>0</v>
      </c>
      <c r="BG169" s="254">
        <f>IF(N169="zákl. přenesená",J169,0)</f>
        <v>0</v>
      </c>
      <c r="BH169" s="254">
        <f>IF(N169="sníž. přenesená",J169,0)</f>
        <v>0</v>
      </c>
      <c r="BI169" s="254">
        <f>IF(N169="nulová",J169,0)</f>
        <v>0</v>
      </c>
      <c r="BJ169" s="18" t="s">
        <v>84</v>
      </c>
      <c r="BK169" s="254">
        <f>ROUND(I169*H169,2)</f>
        <v>0</v>
      </c>
      <c r="BL169" s="18" t="s">
        <v>344</v>
      </c>
      <c r="BM169" s="253" t="s">
        <v>2715</v>
      </c>
    </row>
    <row r="170" s="13" customFormat="1">
      <c r="A170" s="13"/>
      <c r="B170" s="255"/>
      <c r="C170" s="256"/>
      <c r="D170" s="257" t="s">
        <v>260</v>
      </c>
      <c r="E170" s="258" t="s">
        <v>1</v>
      </c>
      <c r="F170" s="259" t="s">
        <v>2703</v>
      </c>
      <c r="G170" s="256"/>
      <c r="H170" s="258" t="s">
        <v>1</v>
      </c>
      <c r="I170" s="260"/>
      <c r="J170" s="256"/>
      <c r="K170" s="256"/>
      <c r="L170" s="261"/>
      <c r="M170" s="262"/>
      <c r="N170" s="263"/>
      <c r="O170" s="263"/>
      <c r="P170" s="263"/>
      <c r="Q170" s="263"/>
      <c r="R170" s="263"/>
      <c r="S170" s="263"/>
      <c r="T170" s="26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5" t="s">
        <v>260</v>
      </c>
      <c r="AU170" s="265" t="s">
        <v>86</v>
      </c>
      <c r="AV170" s="13" t="s">
        <v>84</v>
      </c>
      <c r="AW170" s="13" t="s">
        <v>31</v>
      </c>
      <c r="AX170" s="13" t="s">
        <v>76</v>
      </c>
      <c r="AY170" s="265" t="s">
        <v>251</v>
      </c>
    </row>
    <row r="171" s="13" customFormat="1">
      <c r="A171" s="13"/>
      <c r="B171" s="255"/>
      <c r="C171" s="256"/>
      <c r="D171" s="257" t="s">
        <v>260</v>
      </c>
      <c r="E171" s="258" t="s">
        <v>1</v>
      </c>
      <c r="F171" s="259" t="s">
        <v>2716</v>
      </c>
      <c r="G171" s="256"/>
      <c r="H171" s="258" t="s">
        <v>1</v>
      </c>
      <c r="I171" s="260"/>
      <c r="J171" s="256"/>
      <c r="K171" s="256"/>
      <c r="L171" s="261"/>
      <c r="M171" s="262"/>
      <c r="N171" s="263"/>
      <c r="O171" s="263"/>
      <c r="P171" s="263"/>
      <c r="Q171" s="263"/>
      <c r="R171" s="263"/>
      <c r="S171" s="263"/>
      <c r="T171" s="26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5" t="s">
        <v>260</v>
      </c>
      <c r="AU171" s="265" t="s">
        <v>86</v>
      </c>
      <c r="AV171" s="13" t="s">
        <v>84</v>
      </c>
      <c r="AW171" s="13" t="s">
        <v>31</v>
      </c>
      <c r="AX171" s="13" t="s">
        <v>76</v>
      </c>
      <c r="AY171" s="265" t="s">
        <v>251</v>
      </c>
    </row>
    <row r="172" s="14" customFormat="1">
      <c r="A172" s="14"/>
      <c r="B172" s="266"/>
      <c r="C172" s="267"/>
      <c r="D172" s="257" t="s">
        <v>260</v>
      </c>
      <c r="E172" s="268" t="s">
        <v>1</v>
      </c>
      <c r="F172" s="269" t="s">
        <v>2717</v>
      </c>
      <c r="G172" s="267"/>
      <c r="H172" s="270">
        <v>133.63</v>
      </c>
      <c r="I172" s="271"/>
      <c r="J172" s="267"/>
      <c r="K172" s="267"/>
      <c r="L172" s="272"/>
      <c r="M172" s="273"/>
      <c r="N172" s="274"/>
      <c r="O172" s="274"/>
      <c r="P172" s="274"/>
      <c r="Q172" s="274"/>
      <c r="R172" s="274"/>
      <c r="S172" s="274"/>
      <c r="T172" s="27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6" t="s">
        <v>260</v>
      </c>
      <c r="AU172" s="276" t="s">
        <v>86</v>
      </c>
      <c r="AV172" s="14" t="s">
        <v>86</v>
      </c>
      <c r="AW172" s="14" t="s">
        <v>31</v>
      </c>
      <c r="AX172" s="14" t="s">
        <v>76</v>
      </c>
      <c r="AY172" s="276" t="s">
        <v>251</v>
      </c>
    </row>
    <row r="173" s="15" customFormat="1">
      <c r="A173" s="15"/>
      <c r="B173" s="277"/>
      <c r="C173" s="278"/>
      <c r="D173" s="257" t="s">
        <v>260</v>
      </c>
      <c r="E173" s="279" t="s">
        <v>1</v>
      </c>
      <c r="F173" s="280" t="s">
        <v>264</v>
      </c>
      <c r="G173" s="278"/>
      <c r="H173" s="281">
        <v>133.63</v>
      </c>
      <c r="I173" s="282"/>
      <c r="J173" s="278"/>
      <c r="K173" s="278"/>
      <c r="L173" s="283"/>
      <c r="M173" s="284"/>
      <c r="N173" s="285"/>
      <c r="O173" s="285"/>
      <c r="P173" s="285"/>
      <c r="Q173" s="285"/>
      <c r="R173" s="285"/>
      <c r="S173" s="285"/>
      <c r="T173" s="286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7" t="s">
        <v>260</v>
      </c>
      <c r="AU173" s="287" t="s">
        <v>86</v>
      </c>
      <c r="AV173" s="15" t="s">
        <v>258</v>
      </c>
      <c r="AW173" s="15" t="s">
        <v>31</v>
      </c>
      <c r="AX173" s="15" t="s">
        <v>84</v>
      </c>
      <c r="AY173" s="287" t="s">
        <v>251</v>
      </c>
    </row>
    <row r="174" s="2" customFormat="1" ht="14.4" customHeight="1">
      <c r="A174" s="39"/>
      <c r="B174" s="40"/>
      <c r="C174" s="288" t="s">
        <v>312</v>
      </c>
      <c r="D174" s="288" t="s">
        <v>295</v>
      </c>
      <c r="E174" s="289" t="s">
        <v>2718</v>
      </c>
      <c r="F174" s="290" t="s">
        <v>2719</v>
      </c>
      <c r="G174" s="291" t="s">
        <v>406</v>
      </c>
      <c r="H174" s="292">
        <v>414.45999999999998</v>
      </c>
      <c r="I174" s="293"/>
      <c r="J174" s="292">
        <f>ROUND(I174*H174,2)</f>
        <v>0</v>
      </c>
      <c r="K174" s="290" t="s">
        <v>1</v>
      </c>
      <c r="L174" s="294"/>
      <c r="M174" s="295" t="s">
        <v>1</v>
      </c>
      <c r="N174" s="296" t="s">
        <v>41</v>
      </c>
      <c r="O174" s="92"/>
      <c r="P174" s="251">
        <f>O174*H174</f>
        <v>0</v>
      </c>
      <c r="Q174" s="251">
        <v>0.00023000000000000001</v>
      </c>
      <c r="R174" s="251">
        <f>Q174*H174</f>
        <v>0.095325800000000002</v>
      </c>
      <c r="S174" s="251">
        <v>0</v>
      </c>
      <c r="T174" s="252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3" t="s">
        <v>447</v>
      </c>
      <c r="AT174" s="253" t="s">
        <v>295</v>
      </c>
      <c r="AU174" s="253" t="s">
        <v>86</v>
      </c>
      <c r="AY174" s="18" t="s">
        <v>251</v>
      </c>
      <c r="BE174" s="254">
        <f>IF(N174="základní",J174,0)</f>
        <v>0</v>
      </c>
      <c r="BF174" s="254">
        <f>IF(N174="snížená",J174,0)</f>
        <v>0</v>
      </c>
      <c r="BG174" s="254">
        <f>IF(N174="zákl. přenesená",J174,0)</f>
        <v>0</v>
      </c>
      <c r="BH174" s="254">
        <f>IF(N174="sníž. přenesená",J174,0)</f>
        <v>0</v>
      </c>
      <c r="BI174" s="254">
        <f>IF(N174="nulová",J174,0)</f>
        <v>0</v>
      </c>
      <c r="BJ174" s="18" t="s">
        <v>84</v>
      </c>
      <c r="BK174" s="254">
        <f>ROUND(I174*H174,2)</f>
        <v>0</v>
      </c>
      <c r="BL174" s="18" t="s">
        <v>344</v>
      </c>
      <c r="BM174" s="253" t="s">
        <v>2720</v>
      </c>
    </row>
    <row r="175" s="13" customFormat="1">
      <c r="A175" s="13"/>
      <c r="B175" s="255"/>
      <c r="C175" s="256"/>
      <c r="D175" s="257" t="s">
        <v>260</v>
      </c>
      <c r="E175" s="258" t="s">
        <v>1</v>
      </c>
      <c r="F175" s="259" t="s">
        <v>2703</v>
      </c>
      <c r="G175" s="256"/>
      <c r="H175" s="258" t="s">
        <v>1</v>
      </c>
      <c r="I175" s="260"/>
      <c r="J175" s="256"/>
      <c r="K175" s="256"/>
      <c r="L175" s="261"/>
      <c r="M175" s="262"/>
      <c r="N175" s="263"/>
      <c r="O175" s="263"/>
      <c r="P175" s="263"/>
      <c r="Q175" s="263"/>
      <c r="R175" s="263"/>
      <c r="S175" s="263"/>
      <c r="T175" s="26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5" t="s">
        <v>260</v>
      </c>
      <c r="AU175" s="265" t="s">
        <v>86</v>
      </c>
      <c r="AV175" s="13" t="s">
        <v>84</v>
      </c>
      <c r="AW175" s="13" t="s">
        <v>31</v>
      </c>
      <c r="AX175" s="13" t="s">
        <v>76</v>
      </c>
      <c r="AY175" s="265" t="s">
        <v>251</v>
      </c>
    </row>
    <row r="176" s="13" customFormat="1">
      <c r="A176" s="13"/>
      <c r="B176" s="255"/>
      <c r="C176" s="256"/>
      <c r="D176" s="257" t="s">
        <v>260</v>
      </c>
      <c r="E176" s="258" t="s">
        <v>1</v>
      </c>
      <c r="F176" s="259" t="s">
        <v>2716</v>
      </c>
      <c r="G176" s="256"/>
      <c r="H176" s="258" t="s">
        <v>1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5" t="s">
        <v>260</v>
      </c>
      <c r="AU176" s="265" t="s">
        <v>86</v>
      </c>
      <c r="AV176" s="13" t="s">
        <v>84</v>
      </c>
      <c r="AW176" s="13" t="s">
        <v>31</v>
      </c>
      <c r="AX176" s="13" t="s">
        <v>76</v>
      </c>
      <c r="AY176" s="265" t="s">
        <v>251</v>
      </c>
    </row>
    <row r="177" s="14" customFormat="1">
      <c r="A177" s="14"/>
      <c r="B177" s="266"/>
      <c r="C177" s="267"/>
      <c r="D177" s="257" t="s">
        <v>260</v>
      </c>
      <c r="E177" s="268" t="s">
        <v>1</v>
      </c>
      <c r="F177" s="269" t="s">
        <v>2721</v>
      </c>
      <c r="G177" s="267"/>
      <c r="H177" s="270">
        <v>414.45999999999992</v>
      </c>
      <c r="I177" s="271"/>
      <c r="J177" s="267"/>
      <c r="K177" s="267"/>
      <c r="L177" s="272"/>
      <c r="M177" s="273"/>
      <c r="N177" s="274"/>
      <c r="O177" s="274"/>
      <c r="P177" s="274"/>
      <c r="Q177" s="274"/>
      <c r="R177" s="274"/>
      <c r="S177" s="274"/>
      <c r="T177" s="27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6" t="s">
        <v>260</v>
      </c>
      <c r="AU177" s="276" t="s">
        <v>86</v>
      </c>
      <c r="AV177" s="14" t="s">
        <v>86</v>
      </c>
      <c r="AW177" s="14" t="s">
        <v>31</v>
      </c>
      <c r="AX177" s="14" t="s">
        <v>76</v>
      </c>
      <c r="AY177" s="276" t="s">
        <v>251</v>
      </c>
    </row>
    <row r="178" s="15" customFormat="1">
      <c r="A178" s="15"/>
      <c r="B178" s="277"/>
      <c r="C178" s="278"/>
      <c r="D178" s="257" t="s">
        <v>260</v>
      </c>
      <c r="E178" s="279" t="s">
        <v>1</v>
      </c>
      <c r="F178" s="280" t="s">
        <v>264</v>
      </c>
      <c r="G178" s="278"/>
      <c r="H178" s="281">
        <v>414.45999999999992</v>
      </c>
      <c r="I178" s="282"/>
      <c r="J178" s="278"/>
      <c r="K178" s="278"/>
      <c r="L178" s="283"/>
      <c r="M178" s="284"/>
      <c r="N178" s="285"/>
      <c r="O178" s="285"/>
      <c r="P178" s="285"/>
      <c r="Q178" s="285"/>
      <c r="R178" s="285"/>
      <c r="S178" s="285"/>
      <c r="T178" s="286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7" t="s">
        <v>260</v>
      </c>
      <c r="AU178" s="287" t="s">
        <v>86</v>
      </c>
      <c r="AV178" s="15" t="s">
        <v>258</v>
      </c>
      <c r="AW178" s="15" t="s">
        <v>31</v>
      </c>
      <c r="AX178" s="15" t="s">
        <v>84</v>
      </c>
      <c r="AY178" s="287" t="s">
        <v>251</v>
      </c>
    </row>
    <row r="179" s="2" customFormat="1" ht="14.4" customHeight="1">
      <c r="A179" s="39"/>
      <c r="B179" s="40"/>
      <c r="C179" s="288" t="s">
        <v>317</v>
      </c>
      <c r="D179" s="288" t="s">
        <v>295</v>
      </c>
      <c r="E179" s="289" t="s">
        <v>2722</v>
      </c>
      <c r="F179" s="290" t="s">
        <v>2723</v>
      </c>
      <c r="G179" s="291" t="s">
        <v>406</v>
      </c>
      <c r="H179" s="292">
        <v>348.11000000000001</v>
      </c>
      <c r="I179" s="293"/>
      <c r="J179" s="292">
        <f>ROUND(I179*H179,2)</f>
        <v>0</v>
      </c>
      <c r="K179" s="290" t="s">
        <v>257</v>
      </c>
      <c r="L179" s="294"/>
      <c r="M179" s="295" t="s">
        <v>1</v>
      </c>
      <c r="N179" s="296" t="s">
        <v>41</v>
      </c>
      <c r="O179" s="92"/>
      <c r="P179" s="251">
        <f>O179*H179</f>
        <v>0</v>
      </c>
      <c r="Q179" s="251">
        <v>0.00023000000000000001</v>
      </c>
      <c r="R179" s="251">
        <f>Q179*H179</f>
        <v>0.080065300000000006</v>
      </c>
      <c r="S179" s="251">
        <v>0</v>
      </c>
      <c r="T179" s="252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3" t="s">
        <v>447</v>
      </c>
      <c r="AT179" s="253" t="s">
        <v>295</v>
      </c>
      <c r="AU179" s="253" t="s">
        <v>86</v>
      </c>
      <c r="AY179" s="18" t="s">
        <v>251</v>
      </c>
      <c r="BE179" s="254">
        <f>IF(N179="základní",J179,0)</f>
        <v>0</v>
      </c>
      <c r="BF179" s="254">
        <f>IF(N179="snížená",J179,0)</f>
        <v>0</v>
      </c>
      <c r="BG179" s="254">
        <f>IF(N179="zákl. přenesená",J179,0)</f>
        <v>0</v>
      </c>
      <c r="BH179" s="254">
        <f>IF(N179="sníž. přenesená",J179,0)</f>
        <v>0</v>
      </c>
      <c r="BI179" s="254">
        <f>IF(N179="nulová",J179,0)</f>
        <v>0</v>
      </c>
      <c r="BJ179" s="18" t="s">
        <v>84</v>
      </c>
      <c r="BK179" s="254">
        <f>ROUND(I179*H179,2)</f>
        <v>0</v>
      </c>
      <c r="BL179" s="18" t="s">
        <v>344</v>
      </c>
      <c r="BM179" s="253" t="s">
        <v>2724</v>
      </c>
    </row>
    <row r="180" s="13" customFormat="1">
      <c r="A180" s="13"/>
      <c r="B180" s="255"/>
      <c r="C180" s="256"/>
      <c r="D180" s="257" t="s">
        <v>260</v>
      </c>
      <c r="E180" s="258" t="s">
        <v>1</v>
      </c>
      <c r="F180" s="259" t="s">
        <v>2703</v>
      </c>
      <c r="G180" s="256"/>
      <c r="H180" s="258" t="s">
        <v>1</v>
      </c>
      <c r="I180" s="260"/>
      <c r="J180" s="256"/>
      <c r="K180" s="256"/>
      <c r="L180" s="261"/>
      <c r="M180" s="262"/>
      <c r="N180" s="263"/>
      <c r="O180" s="263"/>
      <c r="P180" s="263"/>
      <c r="Q180" s="263"/>
      <c r="R180" s="263"/>
      <c r="S180" s="263"/>
      <c r="T180" s="26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5" t="s">
        <v>260</v>
      </c>
      <c r="AU180" s="265" t="s">
        <v>86</v>
      </c>
      <c r="AV180" s="13" t="s">
        <v>84</v>
      </c>
      <c r="AW180" s="13" t="s">
        <v>31</v>
      </c>
      <c r="AX180" s="13" t="s">
        <v>76</v>
      </c>
      <c r="AY180" s="265" t="s">
        <v>251</v>
      </c>
    </row>
    <row r="181" s="13" customFormat="1">
      <c r="A181" s="13"/>
      <c r="B181" s="255"/>
      <c r="C181" s="256"/>
      <c r="D181" s="257" t="s">
        <v>260</v>
      </c>
      <c r="E181" s="258" t="s">
        <v>1</v>
      </c>
      <c r="F181" s="259" t="s">
        <v>2716</v>
      </c>
      <c r="G181" s="256"/>
      <c r="H181" s="258" t="s">
        <v>1</v>
      </c>
      <c r="I181" s="260"/>
      <c r="J181" s="256"/>
      <c r="K181" s="256"/>
      <c r="L181" s="261"/>
      <c r="M181" s="262"/>
      <c r="N181" s="263"/>
      <c r="O181" s="263"/>
      <c r="P181" s="263"/>
      <c r="Q181" s="263"/>
      <c r="R181" s="263"/>
      <c r="S181" s="263"/>
      <c r="T181" s="26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5" t="s">
        <v>260</v>
      </c>
      <c r="AU181" s="265" t="s">
        <v>86</v>
      </c>
      <c r="AV181" s="13" t="s">
        <v>84</v>
      </c>
      <c r="AW181" s="13" t="s">
        <v>31</v>
      </c>
      <c r="AX181" s="13" t="s">
        <v>76</v>
      </c>
      <c r="AY181" s="265" t="s">
        <v>251</v>
      </c>
    </row>
    <row r="182" s="14" customFormat="1">
      <c r="A182" s="14"/>
      <c r="B182" s="266"/>
      <c r="C182" s="267"/>
      <c r="D182" s="257" t="s">
        <v>260</v>
      </c>
      <c r="E182" s="268" t="s">
        <v>1</v>
      </c>
      <c r="F182" s="269" t="s">
        <v>2725</v>
      </c>
      <c r="G182" s="267"/>
      <c r="H182" s="270">
        <v>348.10499999999996</v>
      </c>
      <c r="I182" s="271"/>
      <c r="J182" s="267"/>
      <c r="K182" s="267"/>
      <c r="L182" s="272"/>
      <c r="M182" s="273"/>
      <c r="N182" s="274"/>
      <c r="O182" s="274"/>
      <c r="P182" s="274"/>
      <c r="Q182" s="274"/>
      <c r="R182" s="274"/>
      <c r="S182" s="274"/>
      <c r="T182" s="27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6" t="s">
        <v>260</v>
      </c>
      <c r="AU182" s="276" t="s">
        <v>86</v>
      </c>
      <c r="AV182" s="14" t="s">
        <v>86</v>
      </c>
      <c r="AW182" s="14" t="s">
        <v>31</v>
      </c>
      <c r="AX182" s="14" t="s">
        <v>76</v>
      </c>
      <c r="AY182" s="276" t="s">
        <v>251</v>
      </c>
    </row>
    <row r="183" s="15" customFormat="1">
      <c r="A183" s="15"/>
      <c r="B183" s="277"/>
      <c r="C183" s="278"/>
      <c r="D183" s="257" t="s">
        <v>260</v>
      </c>
      <c r="E183" s="279" t="s">
        <v>1</v>
      </c>
      <c r="F183" s="280" t="s">
        <v>264</v>
      </c>
      <c r="G183" s="278"/>
      <c r="H183" s="281">
        <v>348.10499999999996</v>
      </c>
      <c r="I183" s="282"/>
      <c r="J183" s="278"/>
      <c r="K183" s="278"/>
      <c r="L183" s="283"/>
      <c r="M183" s="284"/>
      <c r="N183" s="285"/>
      <c r="O183" s="285"/>
      <c r="P183" s="285"/>
      <c r="Q183" s="285"/>
      <c r="R183" s="285"/>
      <c r="S183" s="285"/>
      <c r="T183" s="286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87" t="s">
        <v>260</v>
      </c>
      <c r="AU183" s="287" t="s">
        <v>86</v>
      </c>
      <c r="AV183" s="15" t="s">
        <v>258</v>
      </c>
      <c r="AW183" s="15" t="s">
        <v>31</v>
      </c>
      <c r="AX183" s="15" t="s">
        <v>84</v>
      </c>
      <c r="AY183" s="287" t="s">
        <v>251</v>
      </c>
    </row>
    <row r="184" s="2" customFormat="1" ht="14.4" customHeight="1">
      <c r="A184" s="39"/>
      <c r="B184" s="40"/>
      <c r="C184" s="288" t="s">
        <v>8</v>
      </c>
      <c r="D184" s="288" t="s">
        <v>295</v>
      </c>
      <c r="E184" s="289" t="s">
        <v>2726</v>
      </c>
      <c r="F184" s="290" t="s">
        <v>2727</v>
      </c>
      <c r="G184" s="291" t="s">
        <v>406</v>
      </c>
      <c r="H184" s="292">
        <v>122.70999999999999</v>
      </c>
      <c r="I184" s="293"/>
      <c r="J184" s="292">
        <f>ROUND(I184*H184,2)</f>
        <v>0</v>
      </c>
      <c r="K184" s="290" t="s">
        <v>1</v>
      </c>
      <c r="L184" s="294"/>
      <c r="M184" s="295" t="s">
        <v>1</v>
      </c>
      <c r="N184" s="296" t="s">
        <v>41</v>
      </c>
      <c r="O184" s="92"/>
      <c r="P184" s="251">
        <f>O184*H184</f>
        <v>0</v>
      </c>
      <c r="Q184" s="251">
        <v>0.00025000000000000001</v>
      </c>
      <c r="R184" s="251">
        <f>Q184*H184</f>
        <v>0.0306775</v>
      </c>
      <c r="S184" s="251">
        <v>0</v>
      </c>
      <c r="T184" s="252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3" t="s">
        <v>447</v>
      </c>
      <c r="AT184" s="253" t="s">
        <v>295</v>
      </c>
      <c r="AU184" s="253" t="s">
        <v>86</v>
      </c>
      <c r="AY184" s="18" t="s">
        <v>251</v>
      </c>
      <c r="BE184" s="254">
        <f>IF(N184="základní",J184,0)</f>
        <v>0</v>
      </c>
      <c r="BF184" s="254">
        <f>IF(N184="snížená",J184,0)</f>
        <v>0</v>
      </c>
      <c r="BG184" s="254">
        <f>IF(N184="zákl. přenesená",J184,0)</f>
        <v>0</v>
      </c>
      <c r="BH184" s="254">
        <f>IF(N184="sníž. přenesená",J184,0)</f>
        <v>0</v>
      </c>
      <c r="BI184" s="254">
        <f>IF(N184="nulová",J184,0)</f>
        <v>0</v>
      </c>
      <c r="BJ184" s="18" t="s">
        <v>84</v>
      </c>
      <c r="BK184" s="254">
        <f>ROUND(I184*H184,2)</f>
        <v>0</v>
      </c>
      <c r="BL184" s="18" t="s">
        <v>344</v>
      </c>
      <c r="BM184" s="253" t="s">
        <v>2728</v>
      </c>
    </row>
    <row r="185" s="13" customFormat="1">
      <c r="A185" s="13"/>
      <c r="B185" s="255"/>
      <c r="C185" s="256"/>
      <c r="D185" s="257" t="s">
        <v>260</v>
      </c>
      <c r="E185" s="258" t="s">
        <v>1</v>
      </c>
      <c r="F185" s="259" t="s">
        <v>2703</v>
      </c>
      <c r="G185" s="256"/>
      <c r="H185" s="258" t="s">
        <v>1</v>
      </c>
      <c r="I185" s="260"/>
      <c r="J185" s="256"/>
      <c r="K185" s="256"/>
      <c r="L185" s="261"/>
      <c r="M185" s="262"/>
      <c r="N185" s="263"/>
      <c r="O185" s="263"/>
      <c r="P185" s="263"/>
      <c r="Q185" s="263"/>
      <c r="R185" s="263"/>
      <c r="S185" s="263"/>
      <c r="T185" s="26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5" t="s">
        <v>260</v>
      </c>
      <c r="AU185" s="265" t="s">
        <v>86</v>
      </c>
      <c r="AV185" s="13" t="s">
        <v>84</v>
      </c>
      <c r="AW185" s="13" t="s">
        <v>31</v>
      </c>
      <c r="AX185" s="13" t="s">
        <v>76</v>
      </c>
      <c r="AY185" s="265" t="s">
        <v>251</v>
      </c>
    </row>
    <row r="186" s="13" customFormat="1">
      <c r="A186" s="13"/>
      <c r="B186" s="255"/>
      <c r="C186" s="256"/>
      <c r="D186" s="257" t="s">
        <v>260</v>
      </c>
      <c r="E186" s="258" t="s">
        <v>1</v>
      </c>
      <c r="F186" s="259" t="s">
        <v>2716</v>
      </c>
      <c r="G186" s="256"/>
      <c r="H186" s="258" t="s">
        <v>1</v>
      </c>
      <c r="I186" s="260"/>
      <c r="J186" s="256"/>
      <c r="K186" s="256"/>
      <c r="L186" s="261"/>
      <c r="M186" s="262"/>
      <c r="N186" s="263"/>
      <c r="O186" s="263"/>
      <c r="P186" s="263"/>
      <c r="Q186" s="263"/>
      <c r="R186" s="263"/>
      <c r="S186" s="263"/>
      <c r="T186" s="26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5" t="s">
        <v>260</v>
      </c>
      <c r="AU186" s="265" t="s">
        <v>86</v>
      </c>
      <c r="AV186" s="13" t="s">
        <v>84</v>
      </c>
      <c r="AW186" s="13" t="s">
        <v>31</v>
      </c>
      <c r="AX186" s="13" t="s">
        <v>76</v>
      </c>
      <c r="AY186" s="265" t="s">
        <v>251</v>
      </c>
    </row>
    <row r="187" s="14" customFormat="1">
      <c r="A187" s="14"/>
      <c r="B187" s="266"/>
      <c r="C187" s="267"/>
      <c r="D187" s="257" t="s">
        <v>260</v>
      </c>
      <c r="E187" s="268" t="s">
        <v>1</v>
      </c>
      <c r="F187" s="269" t="s">
        <v>2729</v>
      </c>
      <c r="G187" s="267"/>
      <c r="H187" s="270">
        <v>122.705</v>
      </c>
      <c r="I187" s="271"/>
      <c r="J187" s="267"/>
      <c r="K187" s="267"/>
      <c r="L187" s="272"/>
      <c r="M187" s="273"/>
      <c r="N187" s="274"/>
      <c r="O187" s="274"/>
      <c r="P187" s="274"/>
      <c r="Q187" s="274"/>
      <c r="R187" s="274"/>
      <c r="S187" s="274"/>
      <c r="T187" s="27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6" t="s">
        <v>260</v>
      </c>
      <c r="AU187" s="276" t="s">
        <v>86</v>
      </c>
      <c r="AV187" s="14" t="s">
        <v>86</v>
      </c>
      <c r="AW187" s="14" t="s">
        <v>31</v>
      </c>
      <c r="AX187" s="14" t="s">
        <v>76</v>
      </c>
      <c r="AY187" s="276" t="s">
        <v>251</v>
      </c>
    </row>
    <row r="188" s="15" customFormat="1">
      <c r="A188" s="15"/>
      <c r="B188" s="277"/>
      <c r="C188" s="278"/>
      <c r="D188" s="257" t="s">
        <v>260</v>
      </c>
      <c r="E188" s="279" t="s">
        <v>1</v>
      </c>
      <c r="F188" s="280" t="s">
        <v>264</v>
      </c>
      <c r="G188" s="278"/>
      <c r="H188" s="281">
        <v>122.705</v>
      </c>
      <c r="I188" s="282"/>
      <c r="J188" s="278"/>
      <c r="K188" s="278"/>
      <c r="L188" s="283"/>
      <c r="M188" s="284"/>
      <c r="N188" s="285"/>
      <c r="O188" s="285"/>
      <c r="P188" s="285"/>
      <c r="Q188" s="285"/>
      <c r="R188" s="285"/>
      <c r="S188" s="285"/>
      <c r="T188" s="286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87" t="s">
        <v>260</v>
      </c>
      <c r="AU188" s="287" t="s">
        <v>86</v>
      </c>
      <c r="AV188" s="15" t="s">
        <v>258</v>
      </c>
      <c r="AW188" s="15" t="s">
        <v>31</v>
      </c>
      <c r="AX188" s="15" t="s">
        <v>84</v>
      </c>
      <c r="AY188" s="287" t="s">
        <v>251</v>
      </c>
    </row>
    <row r="189" s="2" customFormat="1" ht="14.4" customHeight="1">
      <c r="A189" s="39"/>
      <c r="B189" s="40"/>
      <c r="C189" s="288" t="s">
        <v>330</v>
      </c>
      <c r="D189" s="288" t="s">
        <v>295</v>
      </c>
      <c r="E189" s="289" t="s">
        <v>2730</v>
      </c>
      <c r="F189" s="290" t="s">
        <v>2731</v>
      </c>
      <c r="G189" s="291" t="s">
        <v>406</v>
      </c>
      <c r="H189" s="292">
        <v>75.900000000000006</v>
      </c>
      <c r="I189" s="293"/>
      <c r="J189" s="292">
        <f>ROUND(I189*H189,2)</f>
        <v>0</v>
      </c>
      <c r="K189" s="290" t="s">
        <v>257</v>
      </c>
      <c r="L189" s="294"/>
      <c r="M189" s="295" t="s">
        <v>1</v>
      </c>
      <c r="N189" s="296" t="s">
        <v>41</v>
      </c>
      <c r="O189" s="92"/>
      <c r="P189" s="251">
        <f>O189*H189</f>
        <v>0</v>
      </c>
      <c r="Q189" s="251">
        <v>0.00054000000000000001</v>
      </c>
      <c r="R189" s="251">
        <f>Q189*H189</f>
        <v>0.040986000000000002</v>
      </c>
      <c r="S189" s="251">
        <v>0</v>
      </c>
      <c r="T189" s="252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3" t="s">
        <v>447</v>
      </c>
      <c r="AT189" s="253" t="s">
        <v>295</v>
      </c>
      <c r="AU189" s="253" t="s">
        <v>86</v>
      </c>
      <c r="AY189" s="18" t="s">
        <v>251</v>
      </c>
      <c r="BE189" s="254">
        <f>IF(N189="základní",J189,0)</f>
        <v>0</v>
      </c>
      <c r="BF189" s="254">
        <f>IF(N189="snížená",J189,0)</f>
        <v>0</v>
      </c>
      <c r="BG189" s="254">
        <f>IF(N189="zákl. přenesená",J189,0)</f>
        <v>0</v>
      </c>
      <c r="BH189" s="254">
        <f>IF(N189="sníž. přenesená",J189,0)</f>
        <v>0</v>
      </c>
      <c r="BI189" s="254">
        <f>IF(N189="nulová",J189,0)</f>
        <v>0</v>
      </c>
      <c r="BJ189" s="18" t="s">
        <v>84</v>
      </c>
      <c r="BK189" s="254">
        <f>ROUND(I189*H189,2)</f>
        <v>0</v>
      </c>
      <c r="BL189" s="18" t="s">
        <v>344</v>
      </c>
      <c r="BM189" s="253" t="s">
        <v>2732</v>
      </c>
    </row>
    <row r="190" s="13" customFormat="1">
      <c r="A190" s="13"/>
      <c r="B190" s="255"/>
      <c r="C190" s="256"/>
      <c r="D190" s="257" t="s">
        <v>260</v>
      </c>
      <c r="E190" s="258" t="s">
        <v>1</v>
      </c>
      <c r="F190" s="259" t="s">
        <v>2703</v>
      </c>
      <c r="G190" s="256"/>
      <c r="H190" s="258" t="s">
        <v>1</v>
      </c>
      <c r="I190" s="260"/>
      <c r="J190" s="256"/>
      <c r="K190" s="256"/>
      <c r="L190" s="261"/>
      <c r="M190" s="262"/>
      <c r="N190" s="263"/>
      <c r="O190" s="263"/>
      <c r="P190" s="263"/>
      <c r="Q190" s="263"/>
      <c r="R190" s="263"/>
      <c r="S190" s="263"/>
      <c r="T190" s="26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5" t="s">
        <v>260</v>
      </c>
      <c r="AU190" s="265" t="s">
        <v>86</v>
      </c>
      <c r="AV190" s="13" t="s">
        <v>84</v>
      </c>
      <c r="AW190" s="13" t="s">
        <v>31</v>
      </c>
      <c r="AX190" s="13" t="s">
        <v>76</v>
      </c>
      <c r="AY190" s="265" t="s">
        <v>251</v>
      </c>
    </row>
    <row r="191" s="13" customFormat="1">
      <c r="A191" s="13"/>
      <c r="B191" s="255"/>
      <c r="C191" s="256"/>
      <c r="D191" s="257" t="s">
        <v>260</v>
      </c>
      <c r="E191" s="258" t="s">
        <v>1</v>
      </c>
      <c r="F191" s="259" t="s">
        <v>2716</v>
      </c>
      <c r="G191" s="256"/>
      <c r="H191" s="258" t="s">
        <v>1</v>
      </c>
      <c r="I191" s="260"/>
      <c r="J191" s="256"/>
      <c r="K191" s="256"/>
      <c r="L191" s="261"/>
      <c r="M191" s="262"/>
      <c r="N191" s="263"/>
      <c r="O191" s="263"/>
      <c r="P191" s="263"/>
      <c r="Q191" s="263"/>
      <c r="R191" s="263"/>
      <c r="S191" s="263"/>
      <c r="T191" s="26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5" t="s">
        <v>260</v>
      </c>
      <c r="AU191" s="265" t="s">
        <v>86</v>
      </c>
      <c r="AV191" s="13" t="s">
        <v>84</v>
      </c>
      <c r="AW191" s="13" t="s">
        <v>31</v>
      </c>
      <c r="AX191" s="13" t="s">
        <v>76</v>
      </c>
      <c r="AY191" s="265" t="s">
        <v>251</v>
      </c>
    </row>
    <row r="192" s="14" customFormat="1">
      <c r="A192" s="14"/>
      <c r="B192" s="266"/>
      <c r="C192" s="267"/>
      <c r="D192" s="257" t="s">
        <v>260</v>
      </c>
      <c r="E192" s="268" t="s">
        <v>1</v>
      </c>
      <c r="F192" s="269" t="s">
        <v>2733</v>
      </c>
      <c r="G192" s="267"/>
      <c r="H192" s="270">
        <v>75.899999999999991</v>
      </c>
      <c r="I192" s="271"/>
      <c r="J192" s="267"/>
      <c r="K192" s="267"/>
      <c r="L192" s="272"/>
      <c r="M192" s="273"/>
      <c r="N192" s="274"/>
      <c r="O192" s="274"/>
      <c r="P192" s="274"/>
      <c r="Q192" s="274"/>
      <c r="R192" s="274"/>
      <c r="S192" s="274"/>
      <c r="T192" s="27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6" t="s">
        <v>260</v>
      </c>
      <c r="AU192" s="276" t="s">
        <v>86</v>
      </c>
      <c r="AV192" s="14" t="s">
        <v>86</v>
      </c>
      <c r="AW192" s="14" t="s">
        <v>31</v>
      </c>
      <c r="AX192" s="14" t="s">
        <v>76</v>
      </c>
      <c r="AY192" s="276" t="s">
        <v>251</v>
      </c>
    </row>
    <row r="193" s="15" customFormat="1">
      <c r="A193" s="15"/>
      <c r="B193" s="277"/>
      <c r="C193" s="278"/>
      <c r="D193" s="257" t="s">
        <v>260</v>
      </c>
      <c r="E193" s="279" t="s">
        <v>1</v>
      </c>
      <c r="F193" s="280" t="s">
        <v>264</v>
      </c>
      <c r="G193" s="278"/>
      <c r="H193" s="281">
        <v>75.899999999999991</v>
      </c>
      <c r="I193" s="282"/>
      <c r="J193" s="278"/>
      <c r="K193" s="278"/>
      <c r="L193" s="283"/>
      <c r="M193" s="284"/>
      <c r="N193" s="285"/>
      <c r="O193" s="285"/>
      <c r="P193" s="285"/>
      <c r="Q193" s="285"/>
      <c r="R193" s="285"/>
      <c r="S193" s="285"/>
      <c r="T193" s="286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87" t="s">
        <v>260</v>
      </c>
      <c r="AU193" s="287" t="s">
        <v>86</v>
      </c>
      <c r="AV193" s="15" t="s">
        <v>258</v>
      </c>
      <c r="AW193" s="15" t="s">
        <v>31</v>
      </c>
      <c r="AX193" s="15" t="s">
        <v>84</v>
      </c>
      <c r="AY193" s="287" t="s">
        <v>251</v>
      </c>
    </row>
    <row r="194" s="2" customFormat="1" ht="14.4" customHeight="1">
      <c r="A194" s="39"/>
      <c r="B194" s="40"/>
      <c r="C194" s="288" t="s">
        <v>334</v>
      </c>
      <c r="D194" s="288" t="s">
        <v>295</v>
      </c>
      <c r="E194" s="289" t="s">
        <v>2734</v>
      </c>
      <c r="F194" s="290" t="s">
        <v>2735</v>
      </c>
      <c r="G194" s="291" t="s">
        <v>406</v>
      </c>
      <c r="H194" s="292">
        <v>131.56</v>
      </c>
      <c r="I194" s="293"/>
      <c r="J194" s="292">
        <f>ROUND(I194*H194,2)</f>
        <v>0</v>
      </c>
      <c r="K194" s="290" t="s">
        <v>257</v>
      </c>
      <c r="L194" s="294"/>
      <c r="M194" s="295" t="s">
        <v>1</v>
      </c>
      <c r="N194" s="296" t="s">
        <v>41</v>
      </c>
      <c r="O194" s="92"/>
      <c r="P194" s="251">
        <f>O194*H194</f>
        <v>0</v>
      </c>
      <c r="Q194" s="251">
        <v>0.00059000000000000003</v>
      </c>
      <c r="R194" s="251">
        <f>Q194*H194</f>
        <v>0.077620400000000006</v>
      </c>
      <c r="S194" s="251">
        <v>0</v>
      </c>
      <c r="T194" s="252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3" t="s">
        <v>447</v>
      </c>
      <c r="AT194" s="253" t="s">
        <v>295</v>
      </c>
      <c r="AU194" s="253" t="s">
        <v>86</v>
      </c>
      <c r="AY194" s="18" t="s">
        <v>251</v>
      </c>
      <c r="BE194" s="254">
        <f>IF(N194="základní",J194,0)</f>
        <v>0</v>
      </c>
      <c r="BF194" s="254">
        <f>IF(N194="snížená",J194,0)</f>
        <v>0</v>
      </c>
      <c r="BG194" s="254">
        <f>IF(N194="zákl. přenesená",J194,0)</f>
        <v>0</v>
      </c>
      <c r="BH194" s="254">
        <f>IF(N194="sníž. přenesená",J194,0)</f>
        <v>0</v>
      </c>
      <c r="BI194" s="254">
        <f>IF(N194="nulová",J194,0)</f>
        <v>0</v>
      </c>
      <c r="BJ194" s="18" t="s">
        <v>84</v>
      </c>
      <c r="BK194" s="254">
        <f>ROUND(I194*H194,2)</f>
        <v>0</v>
      </c>
      <c r="BL194" s="18" t="s">
        <v>344</v>
      </c>
      <c r="BM194" s="253" t="s">
        <v>2736</v>
      </c>
    </row>
    <row r="195" s="13" customFormat="1">
      <c r="A195" s="13"/>
      <c r="B195" s="255"/>
      <c r="C195" s="256"/>
      <c r="D195" s="257" t="s">
        <v>260</v>
      </c>
      <c r="E195" s="258" t="s">
        <v>1</v>
      </c>
      <c r="F195" s="259" t="s">
        <v>2703</v>
      </c>
      <c r="G195" s="256"/>
      <c r="H195" s="258" t="s">
        <v>1</v>
      </c>
      <c r="I195" s="260"/>
      <c r="J195" s="256"/>
      <c r="K195" s="256"/>
      <c r="L195" s="261"/>
      <c r="M195" s="262"/>
      <c r="N195" s="263"/>
      <c r="O195" s="263"/>
      <c r="P195" s="263"/>
      <c r="Q195" s="263"/>
      <c r="R195" s="263"/>
      <c r="S195" s="263"/>
      <c r="T195" s="26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5" t="s">
        <v>260</v>
      </c>
      <c r="AU195" s="265" t="s">
        <v>86</v>
      </c>
      <c r="AV195" s="13" t="s">
        <v>84</v>
      </c>
      <c r="AW195" s="13" t="s">
        <v>31</v>
      </c>
      <c r="AX195" s="13" t="s">
        <v>76</v>
      </c>
      <c r="AY195" s="265" t="s">
        <v>251</v>
      </c>
    </row>
    <row r="196" s="13" customFormat="1">
      <c r="A196" s="13"/>
      <c r="B196" s="255"/>
      <c r="C196" s="256"/>
      <c r="D196" s="257" t="s">
        <v>260</v>
      </c>
      <c r="E196" s="258" t="s">
        <v>1</v>
      </c>
      <c r="F196" s="259" t="s">
        <v>2716</v>
      </c>
      <c r="G196" s="256"/>
      <c r="H196" s="258" t="s">
        <v>1</v>
      </c>
      <c r="I196" s="260"/>
      <c r="J196" s="256"/>
      <c r="K196" s="256"/>
      <c r="L196" s="261"/>
      <c r="M196" s="262"/>
      <c r="N196" s="263"/>
      <c r="O196" s="263"/>
      <c r="P196" s="263"/>
      <c r="Q196" s="263"/>
      <c r="R196" s="263"/>
      <c r="S196" s="263"/>
      <c r="T196" s="26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5" t="s">
        <v>260</v>
      </c>
      <c r="AU196" s="265" t="s">
        <v>86</v>
      </c>
      <c r="AV196" s="13" t="s">
        <v>84</v>
      </c>
      <c r="AW196" s="13" t="s">
        <v>31</v>
      </c>
      <c r="AX196" s="13" t="s">
        <v>76</v>
      </c>
      <c r="AY196" s="265" t="s">
        <v>251</v>
      </c>
    </row>
    <row r="197" s="14" customFormat="1">
      <c r="A197" s="14"/>
      <c r="B197" s="266"/>
      <c r="C197" s="267"/>
      <c r="D197" s="257" t="s">
        <v>260</v>
      </c>
      <c r="E197" s="268" t="s">
        <v>1</v>
      </c>
      <c r="F197" s="269" t="s">
        <v>2737</v>
      </c>
      <c r="G197" s="267"/>
      <c r="H197" s="270">
        <v>103.95999999999999</v>
      </c>
      <c r="I197" s="271"/>
      <c r="J197" s="267"/>
      <c r="K197" s="267"/>
      <c r="L197" s="272"/>
      <c r="M197" s="273"/>
      <c r="N197" s="274"/>
      <c r="O197" s="274"/>
      <c r="P197" s="274"/>
      <c r="Q197" s="274"/>
      <c r="R197" s="274"/>
      <c r="S197" s="274"/>
      <c r="T197" s="27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6" t="s">
        <v>260</v>
      </c>
      <c r="AU197" s="276" t="s">
        <v>86</v>
      </c>
      <c r="AV197" s="14" t="s">
        <v>86</v>
      </c>
      <c r="AW197" s="14" t="s">
        <v>31</v>
      </c>
      <c r="AX197" s="14" t="s">
        <v>76</v>
      </c>
      <c r="AY197" s="276" t="s">
        <v>251</v>
      </c>
    </row>
    <row r="198" s="13" customFormat="1">
      <c r="A198" s="13"/>
      <c r="B198" s="255"/>
      <c r="C198" s="256"/>
      <c r="D198" s="257" t="s">
        <v>260</v>
      </c>
      <c r="E198" s="258" t="s">
        <v>1</v>
      </c>
      <c r="F198" s="259" t="s">
        <v>2738</v>
      </c>
      <c r="G198" s="256"/>
      <c r="H198" s="258" t="s">
        <v>1</v>
      </c>
      <c r="I198" s="260"/>
      <c r="J198" s="256"/>
      <c r="K198" s="256"/>
      <c r="L198" s="261"/>
      <c r="M198" s="262"/>
      <c r="N198" s="263"/>
      <c r="O198" s="263"/>
      <c r="P198" s="263"/>
      <c r="Q198" s="263"/>
      <c r="R198" s="263"/>
      <c r="S198" s="263"/>
      <c r="T198" s="26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5" t="s">
        <v>260</v>
      </c>
      <c r="AU198" s="265" t="s">
        <v>86</v>
      </c>
      <c r="AV198" s="13" t="s">
        <v>84</v>
      </c>
      <c r="AW198" s="13" t="s">
        <v>31</v>
      </c>
      <c r="AX198" s="13" t="s">
        <v>76</v>
      </c>
      <c r="AY198" s="265" t="s">
        <v>251</v>
      </c>
    </row>
    <row r="199" s="14" customFormat="1">
      <c r="A199" s="14"/>
      <c r="B199" s="266"/>
      <c r="C199" s="267"/>
      <c r="D199" s="257" t="s">
        <v>260</v>
      </c>
      <c r="E199" s="268" t="s">
        <v>1</v>
      </c>
      <c r="F199" s="269" t="s">
        <v>2739</v>
      </c>
      <c r="G199" s="267"/>
      <c r="H199" s="270">
        <v>27.599999999999998</v>
      </c>
      <c r="I199" s="271"/>
      <c r="J199" s="267"/>
      <c r="K199" s="267"/>
      <c r="L199" s="272"/>
      <c r="M199" s="273"/>
      <c r="N199" s="274"/>
      <c r="O199" s="274"/>
      <c r="P199" s="274"/>
      <c r="Q199" s="274"/>
      <c r="R199" s="274"/>
      <c r="S199" s="274"/>
      <c r="T199" s="27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76" t="s">
        <v>260</v>
      </c>
      <c r="AU199" s="276" t="s">
        <v>86</v>
      </c>
      <c r="AV199" s="14" t="s">
        <v>86</v>
      </c>
      <c r="AW199" s="14" t="s">
        <v>31</v>
      </c>
      <c r="AX199" s="14" t="s">
        <v>76</v>
      </c>
      <c r="AY199" s="276" t="s">
        <v>251</v>
      </c>
    </row>
    <row r="200" s="15" customFormat="1">
      <c r="A200" s="15"/>
      <c r="B200" s="277"/>
      <c r="C200" s="278"/>
      <c r="D200" s="257" t="s">
        <v>260</v>
      </c>
      <c r="E200" s="279" t="s">
        <v>1</v>
      </c>
      <c r="F200" s="280" t="s">
        <v>264</v>
      </c>
      <c r="G200" s="278"/>
      <c r="H200" s="281">
        <v>131.56</v>
      </c>
      <c r="I200" s="282"/>
      <c r="J200" s="278"/>
      <c r="K200" s="278"/>
      <c r="L200" s="283"/>
      <c r="M200" s="284"/>
      <c r="N200" s="285"/>
      <c r="O200" s="285"/>
      <c r="P200" s="285"/>
      <c r="Q200" s="285"/>
      <c r="R200" s="285"/>
      <c r="S200" s="285"/>
      <c r="T200" s="286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87" t="s">
        <v>260</v>
      </c>
      <c r="AU200" s="287" t="s">
        <v>86</v>
      </c>
      <c r="AV200" s="15" t="s">
        <v>258</v>
      </c>
      <c r="AW200" s="15" t="s">
        <v>31</v>
      </c>
      <c r="AX200" s="15" t="s">
        <v>84</v>
      </c>
      <c r="AY200" s="287" t="s">
        <v>251</v>
      </c>
    </row>
    <row r="201" s="2" customFormat="1" ht="14.4" customHeight="1">
      <c r="A201" s="39"/>
      <c r="B201" s="40"/>
      <c r="C201" s="288" t="s">
        <v>339</v>
      </c>
      <c r="D201" s="288" t="s">
        <v>295</v>
      </c>
      <c r="E201" s="289" t="s">
        <v>2740</v>
      </c>
      <c r="F201" s="290" t="s">
        <v>2741</v>
      </c>
      <c r="G201" s="291" t="s">
        <v>406</v>
      </c>
      <c r="H201" s="292">
        <v>65.209999999999994</v>
      </c>
      <c r="I201" s="293"/>
      <c r="J201" s="292">
        <f>ROUND(I201*H201,2)</f>
        <v>0</v>
      </c>
      <c r="K201" s="290" t="s">
        <v>1</v>
      </c>
      <c r="L201" s="294"/>
      <c r="M201" s="295" t="s">
        <v>1</v>
      </c>
      <c r="N201" s="296" t="s">
        <v>41</v>
      </c>
      <c r="O201" s="92"/>
      <c r="P201" s="251">
        <f>O201*H201</f>
        <v>0</v>
      </c>
      <c r="Q201" s="251">
        <v>0.00092000000000000003</v>
      </c>
      <c r="R201" s="251">
        <f>Q201*H201</f>
        <v>0.059993199999999997</v>
      </c>
      <c r="S201" s="251">
        <v>0</v>
      </c>
      <c r="T201" s="252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53" t="s">
        <v>447</v>
      </c>
      <c r="AT201" s="253" t="s">
        <v>295</v>
      </c>
      <c r="AU201" s="253" t="s">
        <v>86</v>
      </c>
      <c r="AY201" s="18" t="s">
        <v>251</v>
      </c>
      <c r="BE201" s="254">
        <f>IF(N201="základní",J201,0)</f>
        <v>0</v>
      </c>
      <c r="BF201" s="254">
        <f>IF(N201="snížená",J201,0)</f>
        <v>0</v>
      </c>
      <c r="BG201" s="254">
        <f>IF(N201="zákl. přenesená",J201,0)</f>
        <v>0</v>
      </c>
      <c r="BH201" s="254">
        <f>IF(N201="sníž. přenesená",J201,0)</f>
        <v>0</v>
      </c>
      <c r="BI201" s="254">
        <f>IF(N201="nulová",J201,0)</f>
        <v>0</v>
      </c>
      <c r="BJ201" s="18" t="s">
        <v>84</v>
      </c>
      <c r="BK201" s="254">
        <f>ROUND(I201*H201,2)</f>
        <v>0</v>
      </c>
      <c r="BL201" s="18" t="s">
        <v>344</v>
      </c>
      <c r="BM201" s="253" t="s">
        <v>2742</v>
      </c>
    </row>
    <row r="202" s="13" customFormat="1">
      <c r="A202" s="13"/>
      <c r="B202" s="255"/>
      <c r="C202" s="256"/>
      <c r="D202" s="257" t="s">
        <v>260</v>
      </c>
      <c r="E202" s="258" t="s">
        <v>1</v>
      </c>
      <c r="F202" s="259" t="s">
        <v>2703</v>
      </c>
      <c r="G202" s="256"/>
      <c r="H202" s="258" t="s">
        <v>1</v>
      </c>
      <c r="I202" s="260"/>
      <c r="J202" s="256"/>
      <c r="K202" s="256"/>
      <c r="L202" s="261"/>
      <c r="M202" s="262"/>
      <c r="N202" s="263"/>
      <c r="O202" s="263"/>
      <c r="P202" s="263"/>
      <c r="Q202" s="263"/>
      <c r="R202" s="263"/>
      <c r="S202" s="263"/>
      <c r="T202" s="26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5" t="s">
        <v>260</v>
      </c>
      <c r="AU202" s="265" t="s">
        <v>86</v>
      </c>
      <c r="AV202" s="13" t="s">
        <v>84</v>
      </c>
      <c r="AW202" s="13" t="s">
        <v>31</v>
      </c>
      <c r="AX202" s="13" t="s">
        <v>76</v>
      </c>
      <c r="AY202" s="265" t="s">
        <v>251</v>
      </c>
    </row>
    <row r="203" s="13" customFormat="1">
      <c r="A203" s="13"/>
      <c r="B203" s="255"/>
      <c r="C203" s="256"/>
      <c r="D203" s="257" t="s">
        <v>260</v>
      </c>
      <c r="E203" s="258" t="s">
        <v>1</v>
      </c>
      <c r="F203" s="259" t="s">
        <v>2716</v>
      </c>
      <c r="G203" s="256"/>
      <c r="H203" s="258" t="s">
        <v>1</v>
      </c>
      <c r="I203" s="260"/>
      <c r="J203" s="256"/>
      <c r="K203" s="256"/>
      <c r="L203" s="261"/>
      <c r="M203" s="262"/>
      <c r="N203" s="263"/>
      <c r="O203" s="263"/>
      <c r="P203" s="263"/>
      <c r="Q203" s="263"/>
      <c r="R203" s="263"/>
      <c r="S203" s="263"/>
      <c r="T203" s="26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5" t="s">
        <v>260</v>
      </c>
      <c r="AU203" s="265" t="s">
        <v>86</v>
      </c>
      <c r="AV203" s="13" t="s">
        <v>84</v>
      </c>
      <c r="AW203" s="13" t="s">
        <v>31</v>
      </c>
      <c r="AX203" s="13" t="s">
        <v>76</v>
      </c>
      <c r="AY203" s="265" t="s">
        <v>251</v>
      </c>
    </row>
    <row r="204" s="14" customFormat="1">
      <c r="A204" s="14"/>
      <c r="B204" s="266"/>
      <c r="C204" s="267"/>
      <c r="D204" s="257" t="s">
        <v>260</v>
      </c>
      <c r="E204" s="268" t="s">
        <v>1</v>
      </c>
      <c r="F204" s="269" t="s">
        <v>2743</v>
      </c>
      <c r="G204" s="267"/>
      <c r="H204" s="270">
        <v>54.969999999999992</v>
      </c>
      <c r="I204" s="271"/>
      <c r="J204" s="267"/>
      <c r="K204" s="267"/>
      <c r="L204" s="272"/>
      <c r="M204" s="273"/>
      <c r="N204" s="274"/>
      <c r="O204" s="274"/>
      <c r="P204" s="274"/>
      <c r="Q204" s="274"/>
      <c r="R204" s="274"/>
      <c r="S204" s="274"/>
      <c r="T204" s="27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76" t="s">
        <v>260</v>
      </c>
      <c r="AU204" s="276" t="s">
        <v>86</v>
      </c>
      <c r="AV204" s="14" t="s">
        <v>86</v>
      </c>
      <c r="AW204" s="14" t="s">
        <v>31</v>
      </c>
      <c r="AX204" s="14" t="s">
        <v>76</v>
      </c>
      <c r="AY204" s="276" t="s">
        <v>251</v>
      </c>
    </row>
    <row r="205" s="13" customFormat="1">
      <c r="A205" s="13"/>
      <c r="B205" s="255"/>
      <c r="C205" s="256"/>
      <c r="D205" s="257" t="s">
        <v>260</v>
      </c>
      <c r="E205" s="258" t="s">
        <v>1</v>
      </c>
      <c r="F205" s="259" t="s">
        <v>2738</v>
      </c>
      <c r="G205" s="256"/>
      <c r="H205" s="258" t="s">
        <v>1</v>
      </c>
      <c r="I205" s="260"/>
      <c r="J205" s="256"/>
      <c r="K205" s="256"/>
      <c r="L205" s="261"/>
      <c r="M205" s="262"/>
      <c r="N205" s="263"/>
      <c r="O205" s="263"/>
      <c r="P205" s="263"/>
      <c r="Q205" s="263"/>
      <c r="R205" s="263"/>
      <c r="S205" s="263"/>
      <c r="T205" s="26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5" t="s">
        <v>260</v>
      </c>
      <c r="AU205" s="265" t="s">
        <v>86</v>
      </c>
      <c r="AV205" s="13" t="s">
        <v>84</v>
      </c>
      <c r="AW205" s="13" t="s">
        <v>31</v>
      </c>
      <c r="AX205" s="13" t="s">
        <v>76</v>
      </c>
      <c r="AY205" s="265" t="s">
        <v>251</v>
      </c>
    </row>
    <row r="206" s="14" customFormat="1">
      <c r="A206" s="14"/>
      <c r="B206" s="266"/>
      <c r="C206" s="267"/>
      <c r="D206" s="257" t="s">
        <v>260</v>
      </c>
      <c r="E206" s="268" t="s">
        <v>1</v>
      </c>
      <c r="F206" s="269" t="s">
        <v>2744</v>
      </c>
      <c r="G206" s="267"/>
      <c r="H206" s="270">
        <v>10.234999999999999</v>
      </c>
      <c r="I206" s="271"/>
      <c r="J206" s="267"/>
      <c r="K206" s="267"/>
      <c r="L206" s="272"/>
      <c r="M206" s="273"/>
      <c r="N206" s="274"/>
      <c r="O206" s="274"/>
      <c r="P206" s="274"/>
      <c r="Q206" s="274"/>
      <c r="R206" s="274"/>
      <c r="S206" s="274"/>
      <c r="T206" s="27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6" t="s">
        <v>260</v>
      </c>
      <c r="AU206" s="276" t="s">
        <v>86</v>
      </c>
      <c r="AV206" s="14" t="s">
        <v>86</v>
      </c>
      <c r="AW206" s="14" t="s">
        <v>31</v>
      </c>
      <c r="AX206" s="14" t="s">
        <v>76</v>
      </c>
      <c r="AY206" s="276" t="s">
        <v>251</v>
      </c>
    </row>
    <row r="207" s="15" customFormat="1">
      <c r="A207" s="15"/>
      <c r="B207" s="277"/>
      <c r="C207" s="278"/>
      <c r="D207" s="257" t="s">
        <v>260</v>
      </c>
      <c r="E207" s="279" t="s">
        <v>1</v>
      </c>
      <c r="F207" s="280" t="s">
        <v>264</v>
      </c>
      <c r="G207" s="278"/>
      <c r="H207" s="281">
        <v>65.204999999999984</v>
      </c>
      <c r="I207" s="282"/>
      <c r="J207" s="278"/>
      <c r="K207" s="278"/>
      <c r="L207" s="283"/>
      <c r="M207" s="284"/>
      <c r="N207" s="285"/>
      <c r="O207" s="285"/>
      <c r="P207" s="285"/>
      <c r="Q207" s="285"/>
      <c r="R207" s="285"/>
      <c r="S207" s="285"/>
      <c r="T207" s="286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87" t="s">
        <v>260</v>
      </c>
      <c r="AU207" s="287" t="s">
        <v>86</v>
      </c>
      <c r="AV207" s="15" t="s">
        <v>258</v>
      </c>
      <c r="AW207" s="15" t="s">
        <v>31</v>
      </c>
      <c r="AX207" s="15" t="s">
        <v>84</v>
      </c>
      <c r="AY207" s="287" t="s">
        <v>251</v>
      </c>
    </row>
    <row r="208" s="2" customFormat="1" ht="14.4" customHeight="1">
      <c r="A208" s="39"/>
      <c r="B208" s="40"/>
      <c r="C208" s="288" t="s">
        <v>344</v>
      </c>
      <c r="D208" s="288" t="s">
        <v>295</v>
      </c>
      <c r="E208" s="289" t="s">
        <v>2745</v>
      </c>
      <c r="F208" s="290" t="s">
        <v>2746</v>
      </c>
      <c r="G208" s="291" t="s">
        <v>406</v>
      </c>
      <c r="H208" s="292">
        <v>62.560000000000002</v>
      </c>
      <c r="I208" s="293"/>
      <c r="J208" s="292">
        <f>ROUND(I208*H208,2)</f>
        <v>0</v>
      </c>
      <c r="K208" s="290" t="s">
        <v>257</v>
      </c>
      <c r="L208" s="294"/>
      <c r="M208" s="295" t="s">
        <v>1</v>
      </c>
      <c r="N208" s="296" t="s">
        <v>41</v>
      </c>
      <c r="O208" s="92"/>
      <c r="P208" s="251">
        <f>O208*H208</f>
        <v>0</v>
      </c>
      <c r="Q208" s="251">
        <v>0.0010100000000000001</v>
      </c>
      <c r="R208" s="251">
        <f>Q208*H208</f>
        <v>0.063185600000000008</v>
      </c>
      <c r="S208" s="251">
        <v>0</v>
      </c>
      <c r="T208" s="252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53" t="s">
        <v>447</v>
      </c>
      <c r="AT208" s="253" t="s">
        <v>295</v>
      </c>
      <c r="AU208" s="253" t="s">
        <v>86</v>
      </c>
      <c r="AY208" s="18" t="s">
        <v>251</v>
      </c>
      <c r="BE208" s="254">
        <f>IF(N208="základní",J208,0)</f>
        <v>0</v>
      </c>
      <c r="BF208" s="254">
        <f>IF(N208="snížená",J208,0)</f>
        <v>0</v>
      </c>
      <c r="BG208" s="254">
        <f>IF(N208="zákl. přenesená",J208,0)</f>
        <v>0</v>
      </c>
      <c r="BH208" s="254">
        <f>IF(N208="sníž. přenesená",J208,0)</f>
        <v>0</v>
      </c>
      <c r="BI208" s="254">
        <f>IF(N208="nulová",J208,0)</f>
        <v>0</v>
      </c>
      <c r="BJ208" s="18" t="s">
        <v>84</v>
      </c>
      <c r="BK208" s="254">
        <f>ROUND(I208*H208,2)</f>
        <v>0</v>
      </c>
      <c r="BL208" s="18" t="s">
        <v>344</v>
      </c>
      <c r="BM208" s="253" t="s">
        <v>2747</v>
      </c>
    </row>
    <row r="209" s="13" customFormat="1">
      <c r="A209" s="13"/>
      <c r="B209" s="255"/>
      <c r="C209" s="256"/>
      <c r="D209" s="257" t="s">
        <v>260</v>
      </c>
      <c r="E209" s="258" t="s">
        <v>1</v>
      </c>
      <c r="F209" s="259" t="s">
        <v>2703</v>
      </c>
      <c r="G209" s="256"/>
      <c r="H209" s="258" t="s">
        <v>1</v>
      </c>
      <c r="I209" s="260"/>
      <c r="J209" s="256"/>
      <c r="K209" s="256"/>
      <c r="L209" s="261"/>
      <c r="M209" s="262"/>
      <c r="N209" s="263"/>
      <c r="O209" s="263"/>
      <c r="P209" s="263"/>
      <c r="Q209" s="263"/>
      <c r="R209" s="263"/>
      <c r="S209" s="263"/>
      <c r="T209" s="26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5" t="s">
        <v>260</v>
      </c>
      <c r="AU209" s="265" t="s">
        <v>86</v>
      </c>
      <c r="AV209" s="13" t="s">
        <v>84</v>
      </c>
      <c r="AW209" s="13" t="s">
        <v>31</v>
      </c>
      <c r="AX209" s="13" t="s">
        <v>76</v>
      </c>
      <c r="AY209" s="265" t="s">
        <v>251</v>
      </c>
    </row>
    <row r="210" s="13" customFormat="1">
      <c r="A210" s="13"/>
      <c r="B210" s="255"/>
      <c r="C210" s="256"/>
      <c r="D210" s="257" t="s">
        <v>260</v>
      </c>
      <c r="E210" s="258" t="s">
        <v>1</v>
      </c>
      <c r="F210" s="259" t="s">
        <v>2716</v>
      </c>
      <c r="G210" s="256"/>
      <c r="H210" s="258" t="s">
        <v>1</v>
      </c>
      <c r="I210" s="260"/>
      <c r="J210" s="256"/>
      <c r="K210" s="256"/>
      <c r="L210" s="261"/>
      <c r="M210" s="262"/>
      <c r="N210" s="263"/>
      <c r="O210" s="263"/>
      <c r="P210" s="263"/>
      <c r="Q210" s="263"/>
      <c r="R210" s="263"/>
      <c r="S210" s="263"/>
      <c r="T210" s="26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5" t="s">
        <v>260</v>
      </c>
      <c r="AU210" s="265" t="s">
        <v>86</v>
      </c>
      <c r="AV210" s="13" t="s">
        <v>84</v>
      </c>
      <c r="AW210" s="13" t="s">
        <v>31</v>
      </c>
      <c r="AX210" s="13" t="s">
        <v>76</v>
      </c>
      <c r="AY210" s="265" t="s">
        <v>251</v>
      </c>
    </row>
    <row r="211" s="14" customFormat="1">
      <c r="A211" s="14"/>
      <c r="B211" s="266"/>
      <c r="C211" s="267"/>
      <c r="D211" s="257" t="s">
        <v>260</v>
      </c>
      <c r="E211" s="268" t="s">
        <v>1</v>
      </c>
      <c r="F211" s="269" t="s">
        <v>2748</v>
      </c>
      <c r="G211" s="267"/>
      <c r="H211" s="270">
        <v>62.559999999999995</v>
      </c>
      <c r="I211" s="271"/>
      <c r="J211" s="267"/>
      <c r="K211" s="267"/>
      <c r="L211" s="272"/>
      <c r="M211" s="273"/>
      <c r="N211" s="274"/>
      <c r="O211" s="274"/>
      <c r="P211" s="274"/>
      <c r="Q211" s="274"/>
      <c r="R211" s="274"/>
      <c r="S211" s="274"/>
      <c r="T211" s="27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6" t="s">
        <v>260</v>
      </c>
      <c r="AU211" s="276" t="s">
        <v>86</v>
      </c>
      <c r="AV211" s="14" t="s">
        <v>86</v>
      </c>
      <c r="AW211" s="14" t="s">
        <v>31</v>
      </c>
      <c r="AX211" s="14" t="s">
        <v>76</v>
      </c>
      <c r="AY211" s="276" t="s">
        <v>251</v>
      </c>
    </row>
    <row r="212" s="15" customFormat="1">
      <c r="A212" s="15"/>
      <c r="B212" s="277"/>
      <c r="C212" s="278"/>
      <c r="D212" s="257" t="s">
        <v>260</v>
      </c>
      <c r="E212" s="279" t="s">
        <v>1</v>
      </c>
      <c r="F212" s="280" t="s">
        <v>264</v>
      </c>
      <c r="G212" s="278"/>
      <c r="H212" s="281">
        <v>62.559999999999995</v>
      </c>
      <c r="I212" s="282"/>
      <c r="J212" s="278"/>
      <c r="K212" s="278"/>
      <c r="L212" s="283"/>
      <c r="M212" s="284"/>
      <c r="N212" s="285"/>
      <c r="O212" s="285"/>
      <c r="P212" s="285"/>
      <c r="Q212" s="285"/>
      <c r="R212" s="285"/>
      <c r="S212" s="285"/>
      <c r="T212" s="286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87" t="s">
        <v>260</v>
      </c>
      <c r="AU212" s="287" t="s">
        <v>86</v>
      </c>
      <c r="AV212" s="15" t="s">
        <v>258</v>
      </c>
      <c r="AW212" s="15" t="s">
        <v>31</v>
      </c>
      <c r="AX212" s="15" t="s">
        <v>84</v>
      </c>
      <c r="AY212" s="287" t="s">
        <v>251</v>
      </c>
    </row>
    <row r="213" s="2" customFormat="1" ht="19.8" customHeight="1">
      <c r="A213" s="39"/>
      <c r="B213" s="40"/>
      <c r="C213" s="243" t="s">
        <v>349</v>
      </c>
      <c r="D213" s="243" t="s">
        <v>253</v>
      </c>
      <c r="E213" s="244" t="s">
        <v>2749</v>
      </c>
      <c r="F213" s="245" t="s">
        <v>2750</v>
      </c>
      <c r="G213" s="246" t="s">
        <v>406</v>
      </c>
      <c r="H213" s="247">
        <v>362.70999999999998</v>
      </c>
      <c r="I213" s="248"/>
      <c r="J213" s="247">
        <f>ROUND(I213*H213,2)</f>
        <v>0</v>
      </c>
      <c r="K213" s="245" t="s">
        <v>257</v>
      </c>
      <c r="L213" s="45"/>
      <c r="M213" s="249" t="s">
        <v>1</v>
      </c>
      <c r="N213" s="250" t="s">
        <v>41</v>
      </c>
      <c r="O213" s="92"/>
      <c r="P213" s="251">
        <f>O213*H213</f>
        <v>0</v>
      </c>
      <c r="Q213" s="251">
        <v>0.00027</v>
      </c>
      <c r="R213" s="251">
        <f>Q213*H213</f>
        <v>0.097931699999999997</v>
      </c>
      <c r="S213" s="251">
        <v>0</v>
      </c>
      <c r="T213" s="252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53" t="s">
        <v>344</v>
      </c>
      <c r="AT213" s="253" t="s">
        <v>253</v>
      </c>
      <c r="AU213" s="253" t="s">
        <v>86</v>
      </c>
      <c r="AY213" s="18" t="s">
        <v>251</v>
      </c>
      <c r="BE213" s="254">
        <f>IF(N213="základní",J213,0)</f>
        <v>0</v>
      </c>
      <c r="BF213" s="254">
        <f>IF(N213="snížená",J213,0)</f>
        <v>0</v>
      </c>
      <c r="BG213" s="254">
        <f>IF(N213="zákl. přenesená",J213,0)</f>
        <v>0</v>
      </c>
      <c r="BH213" s="254">
        <f>IF(N213="sníž. přenesená",J213,0)</f>
        <v>0</v>
      </c>
      <c r="BI213" s="254">
        <f>IF(N213="nulová",J213,0)</f>
        <v>0</v>
      </c>
      <c r="BJ213" s="18" t="s">
        <v>84</v>
      </c>
      <c r="BK213" s="254">
        <f>ROUND(I213*H213,2)</f>
        <v>0</v>
      </c>
      <c r="BL213" s="18" t="s">
        <v>344</v>
      </c>
      <c r="BM213" s="253" t="s">
        <v>2751</v>
      </c>
    </row>
    <row r="214" s="13" customFormat="1">
      <c r="A214" s="13"/>
      <c r="B214" s="255"/>
      <c r="C214" s="256"/>
      <c r="D214" s="257" t="s">
        <v>260</v>
      </c>
      <c r="E214" s="258" t="s">
        <v>1</v>
      </c>
      <c r="F214" s="259" t="s">
        <v>2703</v>
      </c>
      <c r="G214" s="256"/>
      <c r="H214" s="258" t="s">
        <v>1</v>
      </c>
      <c r="I214" s="260"/>
      <c r="J214" s="256"/>
      <c r="K214" s="256"/>
      <c r="L214" s="261"/>
      <c r="M214" s="262"/>
      <c r="N214" s="263"/>
      <c r="O214" s="263"/>
      <c r="P214" s="263"/>
      <c r="Q214" s="263"/>
      <c r="R214" s="263"/>
      <c r="S214" s="263"/>
      <c r="T214" s="26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5" t="s">
        <v>260</v>
      </c>
      <c r="AU214" s="265" t="s">
        <v>86</v>
      </c>
      <c r="AV214" s="13" t="s">
        <v>84</v>
      </c>
      <c r="AW214" s="13" t="s">
        <v>31</v>
      </c>
      <c r="AX214" s="13" t="s">
        <v>76</v>
      </c>
      <c r="AY214" s="265" t="s">
        <v>251</v>
      </c>
    </row>
    <row r="215" s="14" customFormat="1">
      <c r="A215" s="14"/>
      <c r="B215" s="266"/>
      <c r="C215" s="267"/>
      <c r="D215" s="257" t="s">
        <v>260</v>
      </c>
      <c r="E215" s="268" t="s">
        <v>1</v>
      </c>
      <c r="F215" s="269" t="s">
        <v>2752</v>
      </c>
      <c r="G215" s="267"/>
      <c r="H215" s="270">
        <v>362.71000000000004</v>
      </c>
      <c r="I215" s="271"/>
      <c r="J215" s="267"/>
      <c r="K215" s="267"/>
      <c r="L215" s="272"/>
      <c r="M215" s="273"/>
      <c r="N215" s="274"/>
      <c r="O215" s="274"/>
      <c r="P215" s="274"/>
      <c r="Q215" s="274"/>
      <c r="R215" s="274"/>
      <c r="S215" s="274"/>
      <c r="T215" s="27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76" t="s">
        <v>260</v>
      </c>
      <c r="AU215" s="276" t="s">
        <v>86</v>
      </c>
      <c r="AV215" s="14" t="s">
        <v>86</v>
      </c>
      <c r="AW215" s="14" t="s">
        <v>31</v>
      </c>
      <c r="AX215" s="14" t="s">
        <v>76</v>
      </c>
      <c r="AY215" s="276" t="s">
        <v>251</v>
      </c>
    </row>
    <row r="216" s="15" customFormat="1">
      <c r="A216" s="15"/>
      <c r="B216" s="277"/>
      <c r="C216" s="278"/>
      <c r="D216" s="257" t="s">
        <v>260</v>
      </c>
      <c r="E216" s="279" t="s">
        <v>1</v>
      </c>
      <c r="F216" s="280" t="s">
        <v>264</v>
      </c>
      <c r="G216" s="278"/>
      <c r="H216" s="281">
        <v>362.71000000000004</v>
      </c>
      <c r="I216" s="282"/>
      <c r="J216" s="278"/>
      <c r="K216" s="278"/>
      <c r="L216" s="283"/>
      <c r="M216" s="284"/>
      <c r="N216" s="285"/>
      <c r="O216" s="285"/>
      <c r="P216" s="285"/>
      <c r="Q216" s="285"/>
      <c r="R216" s="285"/>
      <c r="S216" s="285"/>
      <c r="T216" s="286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87" t="s">
        <v>260</v>
      </c>
      <c r="AU216" s="287" t="s">
        <v>86</v>
      </c>
      <c r="AV216" s="15" t="s">
        <v>258</v>
      </c>
      <c r="AW216" s="15" t="s">
        <v>31</v>
      </c>
      <c r="AX216" s="15" t="s">
        <v>84</v>
      </c>
      <c r="AY216" s="287" t="s">
        <v>251</v>
      </c>
    </row>
    <row r="217" s="2" customFormat="1" ht="14.4" customHeight="1">
      <c r="A217" s="39"/>
      <c r="B217" s="40"/>
      <c r="C217" s="288" t="s">
        <v>354</v>
      </c>
      <c r="D217" s="288" t="s">
        <v>295</v>
      </c>
      <c r="E217" s="289" t="s">
        <v>2753</v>
      </c>
      <c r="F217" s="290" t="s">
        <v>2754</v>
      </c>
      <c r="G217" s="291" t="s">
        <v>406</v>
      </c>
      <c r="H217" s="292">
        <v>314.87</v>
      </c>
      <c r="I217" s="293"/>
      <c r="J217" s="292">
        <f>ROUND(I217*H217,2)</f>
        <v>0</v>
      </c>
      <c r="K217" s="290" t="s">
        <v>1</v>
      </c>
      <c r="L217" s="294"/>
      <c r="M217" s="295" t="s">
        <v>1</v>
      </c>
      <c r="N217" s="296" t="s">
        <v>41</v>
      </c>
      <c r="O217" s="92"/>
      <c r="P217" s="251">
        <f>O217*H217</f>
        <v>0</v>
      </c>
      <c r="Q217" s="251">
        <v>0.0011999999999999999</v>
      </c>
      <c r="R217" s="251">
        <f>Q217*H217</f>
        <v>0.37784399999999996</v>
      </c>
      <c r="S217" s="251">
        <v>0</v>
      </c>
      <c r="T217" s="252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53" t="s">
        <v>447</v>
      </c>
      <c r="AT217" s="253" t="s">
        <v>295</v>
      </c>
      <c r="AU217" s="253" t="s">
        <v>86</v>
      </c>
      <c r="AY217" s="18" t="s">
        <v>251</v>
      </c>
      <c r="BE217" s="254">
        <f>IF(N217="základní",J217,0)</f>
        <v>0</v>
      </c>
      <c r="BF217" s="254">
        <f>IF(N217="snížená",J217,0)</f>
        <v>0</v>
      </c>
      <c r="BG217" s="254">
        <f>IF(N217="zákl. přenesená",J217,0)</f>
        <v>0</v>
      </c>
      <c r="BH217" s="254">
        <f>IF(N217="sníž. přenesená",J217,0)</f>
        <v>0</v>
      </c>
      <c r="BI217" s="254">
        <f>IF(N217="nulová",J217,0)</f>
        <v>0</v>
      </c>
      <c r="BJ217" s="18" t="s">
        <v>84</v>
      </c>
      <c r="BK217" s="254">
        <f>ROUND(I217*H217,2)</f>
        <v>0</v>
      </c>
      <c r="BL217" s="18" t="s">
        <v>344</v>
      </c>
      <c r="BM217" s="253" t="s">
        <v>2755</v>
      </c>
    </row>
    <row r="218" s="13" customFormat="1">
      <c r="A218" s="13"/>
      <c r="B218" s="255"/>
      <c r="C218" s="256"/>
      <c r="D218" s="257" t="s">
        <v>260</v>
      </c>
      <c r="E218" s="258" t="s">
        <v>1</v>
      </c>
      <c r="F218" s="259" t="s">
        <v>2703</v>
      </c>
      <c r="G218" s="256"/>
      <c r="H218" s="258" t="s">
        <v>1</v>
      </c>
      <c r="I218" s="260"/>
      <c r="J218" s="256"/>
      <c r="K218" s="256"/>
      <c r="L218" s="261"/>
      <c r="M218" s="262"/>
      <c r="N218" s="263"/>
      <c r="O218" s="263"/>
      <c r="P218" s="263"/>
      <c r="Q218" s="263"/>
      <c r="R218" s="263"/>
      <c r="S218" s="263"/>
      <c r="T218" s="26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5" t="s">
        <v>260</v>
      </c>
      <c r="AU218" s="265" t="s">
        <v>86</v>
      </c>
      <c r="AV218" s="13" t="s">
        <v>84</v>
      </c>
      <c r="AW218" s="13" t="s">
        <v>31</v>
      </c>
      <c r="AX218" s="13" t="s">
        <v>76</v>
      </c>
      <c r="AY218" s="265" t="s">
        <v>251</v>
      </c>
    </row>
    <row r="219" s="13" customFormat="1">
      <c r="A219" s="13"/>
      <c r="B219" s="255"/>
      <c r="C219" s="256"/>
      <c r="D219" s="257" t="s">
        <v>260</v>
      </c>
      <c r="E219" s="258" t="s">
        <v>1</v>
      </c>
      <c r="F219" s="259" t="s">
        <v>2716</v>
      </c>
      <c r="G219" s="256"/>
      <c r="H219" s="258" t="s">
        <v>1</v>
      </c>
      <c r="I219" s="260"/>
      <c r="J219" s="256"/>
      <c r="K219" s="256"/>
      <c r="L219" s="261"/>
      <c r="M219" s="262"/>
      <c r="N219" s="263"/>
      <c r="O219" s="263"/>
      <c r="P219" s="263"/>
      <c r="Q219" s="263"/>
      <c r="R219" s="263"/>
      <c r="S219" s="263"/>
      <c r="T219" s="26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5" t="s">
        <v>260</v>
      </c>
      <c r="AU219" s="265" t="s">
        <v>86</v>
      </c>
      <c r="AV219" s="13" t="s">
        <v>84</v>
      </c>
      <c r="AW219" s="13" t="s">
        <v>31</v>
      </c>
      <c r="AX219" s="13" t="s">
        <v>76</v>
      </c>
      <c r="AY219" s="265" t="s">
        <v>251</v>
      </c>
    </row>
    <row r="220" s="14" customFormat="1">
      <c r="A220" s="14"/>
      <c r="B220" s="266"/>
      <c r="C220" s="267"/>
      <c r="D220" s="257" t="s">
        <v>260</v>
      </c>
      <c r="E220" s="268" t="s">
        <v>1</v>
      </c>
      <c r="F220" s="269" t="s">
        <v>2756</v>
      </c>
      <c r="G220" s="267"/>
      <c r="H220" s="270">
        <v>89.469999999999985</v>
      </c>
      <c r="I220" s="271"/>
      <c r="J220" s="267"/>
      <c r="K220" s="267"/>
      <c r="L220" s="272"/>
      <c r="M220" s="273"/>
      <c r="N220" s="274"/>
      <c r="O220" s="274"/>
      <c r="P220" s="274"/>
      <c r="Q220" s="274"/>
      <c r="R220" s="274"/>
      <c r="S220" s="274"/>
      <c r="T220" s="27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6" t="s">
        <v>260</v>
      </c>
      <c r="AU220" s="276" t="s">
        <v>86</v>
      </c>
      <c r="AV220" s="14" t="s">
        <v>86</v>
      </c>
      <c r="AW220" s="14" t="s">
        <v>31</v>
      </c>
      <c r="AX220" s="14" t="s">
        <v>76</v>
      </c>
      <c r="AY220" s="276" t="s">
        <v>251</v>
      </c>
    </row>
    <row r="221" s="13" customFormat="1">
      <c r="A221" s="13"/>
      <c r="B221" s="255"/>
      <c r="C221" s="256"/>
      <c r="D221" s="257" t="s">
        <v>260</v>
      </c>
      <c r="E221" s="258" t="s">
        <v>1</v>
      </c>
      <c r="F221" s="259" t="s">
        <v>2738</v>
      </c>
      <c r="G221" s="256"/>
      <c r="H221" s="258" t="s">
        <v>1</v>
      </c>
      <c r="I221" s="260"/>
      <c r="J221" s="256"/>
      <c r="K221" s="256"/>
      <c r="L221" s="261"/>
      <c r="M221" s="262"/>
      <c r="N221" s="263"/>
      <c r="O221" s="263"/>
      <c r="P221" s="263"/>
      <c r="Q221" s="263"/>
      <c r="R221" s="263"/>
      <c r="S221" s="263"/>
      <c r="T221" s="26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5" t="s">
        <v>260</v>
      </c>
      <c r="AU221" s="265" t="s">
        <v>86</v>
      </c>
      <c r="AV221" s="13" t="s">
        <v>84</v>
      </c>
      <c r="AW221" s="13" t="s">
        <v>31</v>
      </c>
      <c r="AX221" s="13" t="s">
        <v>76</v>
      </c>
      <c r="AY221" s="265" t="s">
        <v>251</v>
      </c>
    </row>
    <row r="222" s="14" customFormat="1">
      <c r="A222" s="14"/>
      <c r="B222" s="266"/>
      <c r="C222" s="267"/>
      <c r="D222" s="257" t="s">
        <v>260</v>
      </c>
      <c r="E222" s="268" t="s">
        <v>1</v>
      </c>
      <c r="F222" s="269" t="s">
        <v>2757</v>
      </c>
      <c r="G222" s="267"/>
      <c r="H222" s="270">
        <v>171.34999999999999</v>
      </c>
      <c r="I222" s="271"/>
      <c r="J222" s="267"/>
      <c r="K222" s="267"/>
      <c r="L222" s="272"/>
      <c r="M222" s="273"/>
      <c r="N222" s="274"/>
      <c r="O222" s="274"/>
      <c r="P222" s="274"/>
      <c r="Q222" s="274"/>
      <c r="R222" s="274"/>
      <c r="S222" s="274"/>
      <c r="T222" s="27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76" t="s">
        <v>260</v>
      </c>
      <c r="AU222" s="276" t="s">
        <v>86</v>
      </c>
      <c r="AV222" s="14" t="s">
        <v>86</v>
      </c>
      <c r="AW222" s="14" t="s">
        <v>31</v>
      </c>
      <c r="AX222" s="14" t="s">
        <v>76</v>
      </c>
      <c r="AY222" s="276" t="s">
        <v>251</v>
      </c>
    </row>
    <row r="223" s="13" customFormat="1">
      <c r="A223" s="13"/>
      <c r="B223" s="255"/>
      <c r="C223" s="256"/>
      <c r="D223" s="257" t="s">
        <v>260</v>
      </c>
      <c r="E223" s="258" t="s">
        <v>1</v>
      </c>
      <c r="F223" s="259" t="s">
        <v>2758</v>
      </c>
      <c r="G223" s="256"/>
      <c r="H223" s="258" t="s">
        <v>1</v>
      </c>
      <c r="I223" s="260"/>
      <c r="J223" s="256"/>
      <c r="K223" s="256"/>
      <c r="L223" s="261"/>
      <c r="M223" s="262"/>
      <c r="N223" s="263"/>
      <c r="O223" s="263"/>
      <c r="P223" s="263"/>
      <c r="Q223" s="263"/>
      <c r="R223" s="263"/>
      <c r="S223" s="263"/>
      <c r="T223" s="26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5" t="s">
        <v>260</v>
      </c>
      <c r="AU223" s="265" t="s">
        <v>86</v>
      </c>
      <c r="AV223" s="13" t="s">
        <v>84</v>
      </c>
      <c r="AW223" s="13" t="s">
        <v>31</v>
      </c>
      <c r="AX223" s="13" t="s">
        <v>76</v>
      </c>
      <c r="AY223" s="265" t="s">
        <v>251</v>
      </c>
    </row>
    <row r="224" s="14" customFormat="1">
      <c r="A224" s="14"/>
      <c r="B224" s="266"/>
      <c r="C224" s="267"/>
      <c r="D224" s="257" t="s">
        <v>260</v>
      </c>
      <c r="E224" s="268" t="s">
        <v>1</v>
      </c>
      <c r="F224" s="269" t="s">
        <v>2759</v>
      </c>
      <c r="G224" s="267"/>
      <c r="H224" s="270">
        <v>54.049999999999997</v>
      </c>
      <c r="I224" s="271"/>
      <c r="J224" s="267"/>
      <c r="K224" s="267"/>
      <c r="L224" s="272"/>
      <c r="M224" s="273"/>
      <c r="N224" s="274"/>
      <c r="O224" s="274"/>
      <c r="P224" s="274"/>
      <c r="Q224" s="274"/>
      <c r="R224" s="274"/>
      <c r="S224" s="274"/>
      <c r="T224" s="27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6" t="s">
        <v>260</v>
      </c>
      <c r="AU224" s="276" t="s">
        <v>86</v>
      </c>
      <c r="AV224" s="14" t="s">
        <v>86</v>
      </c>
      <c r="AW224" s="14" t="s">
        <v>31</v>
      </c>
      <c r="AX224" s="14" t="s">
        <v>76</v>
      </c>
      <c r="AY224" s="276" t="s">
        <v>251</v>
      </c>
    </row>
    <row r="225" s="15" customFormat="1">
      <c r="A225" s="15"/>
      <c r="B225" s="277"/>
      <c r="C225" s="278"/>
      <c r="D225" s="257" t="s">
        <v>260</v>
      </c>
      <c r="E225" s="279" t="s">
        <v>1</v>
      </c>
      <c r="F225" s="280" t="s">
        <v>264</v>
      </c>
      <c r="G225" s="278"/>
      <c r="H225" s="281">
        <v>314.87</v>
      </c>
      <c r="I225" s="282"/>
      <c r="J225" s="278"/>
      <c r="K225" s="278"/>
      <c r="L225" s="283"/>
      <c r="M225" s="284"/>
      <c r="N225" s="285"/>
      <c r="O225" s="285"/>
      <c r="P225" s="285"/>
      <c r="Q225" s="285"/>
      <c r="R225" s="285"/>
      <c r="S225" s="285"/>
      <c r="T225" s="286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87" t="s">
        <v>260</v>
      </c>
      <c r="AU225" s="287" t="s">
        <v>86</v>
      </c>
      <c r="AV225" s="15" t="s">
        <v>258</v>
      </c>
      <c r="AW225" s="15" t="s">
        <v>31</v>
      </c>
      <c r="AX225" s="15" t="s">
        <v>84</v>
      </c>
      <c r="AY225" s="287" t="s">
        <v>251</v>
      </c>
    </row>
    <row r="226" s="2" customFormat="1" ht="14.4" customHeight="1">
      <c r="A226" s="39"/>
      <c r="B226" s="40"/>
      <c r="C226" s="288" t="s">
        <v>358</v>
      </c>
      <c r="D226" s="288" t="s">
        <v>295</v>
      </c>
      <c r="E226" s="289" t="s">
        <v>2760</v>
      </c>
      <c r="F226" s="290" t="s">
        <v>2761</v>
      </c>
      <c r="G226" s="291" t="s">
        <v>406</v>
      </c>
      <c r="H226" s="292">
        <v>1.04</v>
      </c>
      <c r="I226" s="293"/>
      <c r="J226" s="292">
        <f>ROUND(I226*H226,2)</f>
        <v>0</v>
      </c>
      <c r="K226" s="290" t="s">
        <v>1</v>
      </c>
      <c r="L226" s="294"/>
      <c r="M226" s="295" t="s">
        <v>1</v>
      </c>
      <c r="N226" s="296" t="s">
        <v>41</v>
      </c>
      <c r="O226" s="92"/>
      <c r="P226" s="251">
        <f>O226*H226</f>
        <v>0</v>
      </c>
      <c r="Q226" s="251">
        <v>0.0012999999999999999</v>
      </c>
      <c r="R226" s="251">
        <f>Q226*H226</f>
        <v>0.0013519999999999999</v>
      </c>
      <c r="S226" s="251">
        <v>0</v>
      </c>
      <c r="T226" s="252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53" t="s">
        <v>447</v>
      </c>
      <c r="AT226" s="253" t="s">
        <v>295</v>
      </c>
      <c r="AU226" s="253" t="s">
        <v>86</v>
      </c>
      <c r="AY226" s="18" t="s">
        <v>251</v>
      </c>
      <c r="BE226" s="254">
        <f>IF(N226="základní",J226,0)</f>
        <v>0</v>
      </c>
      <c r="BF226" s="254">
        <f>IF(N226="snížená",J226,0)</f>
        <v>0</v>
      </c>
      <c r="BG226" s="254">
        <f>IF(N226="zákl. přenesená",J226,0)</f>
        <v>0</v>
      </c>
      <c r="BH226" s="254">
        <f>IF(N226="sníž. přenesená",J226,0)</f>
        <v>0</v>
      </c>
      <c r="BI226" s="254">
        <f>IF(N226="nulová",J226,0)</f>
        <v>0</v>
      </c>
      <c r="BJ226" s="18" t="s">
        <v>84</v>
      </c>
      <c r="BK226" s="254">
        <f>ROUND(I226*H226,2)</f>
        <v>0</v>
      </c>
      <c r="BL226" s="18" t="s">
        <v>344</v>
      </c>
      <c r="BM226" s="253" t="s">
        <v>2762</v>
      </c>
    </row>
    <row r="227" s="13" customFormat="1">
      <c r="A227" s="13"/>
      <c r="B227" s="255"/>
      <c r="C227" s="256"/>
      <c r="D227" s="257" t="s">
        <v>260</v>
      </c>
      <c r="E227" s="258" t="s">
        <v>1</v>
      </c>
      <c r="F227" s="259" t="s">
        <v>2703</v>
      </c>
      <c r="G227" s="256"/>
      <c r="H227" s="258" t="s">
        <v>1</v>
      </c>
      <c r="I227" s="260"/>
      <c r="J227" s="256"/>
      <c r="K227" s="256"/>
      <c r="L227" s="261"/>
      <c r="M227" s="262"/>
      <c r="N227" s="263"/>
      <c r="O227" s="263"/>
      <c r="P227" s="263"/>
      <c r="Q227" s="263"/>
      <c r="R227" s="263"/>
      <c r="S227" s="263"/>
      <c r="T227" s="26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5" t="s">
        <v>260</v>
      </c>
      <c r="AU227" s="265" t="s">
        <v>86</v>
      </c>
      <c r="AV227" s="13" t="s">
        <v>84</v>
      </c>
      <c r="AW227" s="13" t="s">
        <v>31</v>
      </c>
      <c r="AX227" s="13" t="s">
        <v>76</v>
      </c>
      <c r="AY227" s="265" t="s">
        <v>251</v>
      </c>
    </row>
    <row r="228" s="13" customFormat="1">
      <c r="A228" s="13"/>
      <c r="B228" s="255"/>
      <c r="C228" s="256"/>
      <c r="D228" s="257" t="s">
        <v>260</v>
      </c>
      <c r="E228" s="258" t="s">
        <v>1</v>
      </c>
      <c r="F228" s="259" t="s">
        <v>2716</v>
      </c>
      <c r="G228" s="256"/>
      <c r="H228" s="258" t="s">
        <v>1</v>
      </c>
      <c r="I228" s="260"/>
      <c r="J228" s="256"/>
      <c r="K228" s="256"/>
      <c r="L228" s="261"/>
      <c r="M228" s="262"/>
      <c r="N228" s="263"/>
      <c r="O228" s="263"/>
      <c r="P228" s="263"/>
      <c r="Q228" s="263"/>
      <c r="R228" s="263"/>
      <c r="S228" s="263"/>
      <c r="T228" s="26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5" t="s">
        <v>260</v>
      </c>
      <c r="AU228" s="265" t="s">
        <v>86</v>
      </c>
      <c r="AV228" s="13" t="s">
        <v>84</v>
      </c>
      <c r="AW228" s="13" t="s">
        <v>31</v>
      </c>
      <c r="AX228" s="13" t="s">
        <v>76</v>
      </c>
      <c r="AY228" s="265" t="s">
        <v>251</v>
      </c>
    </row>
    <row r="229" s="14" customFormat="1">
      <c r="A229" s="14"/>
      <c r="B229" s="266"/>
      <c r="C229" s="267"/>
      <c r="D229" s="257" t="s">
        <v>260</v>
      </c>
      <c r="E229" s="268" t="s">
        <v>1</v>
      </c>
      <c r="F229" s="269" t="s">
        <v>2763</v>
      </c>
      <c r="G229" s="267"/>
      <c r="H229" s="270">
        <v>1.0349999999999999</v>
      </c>
      <c r="I229" s="271"/>
      <c r="J229" s="267"/>
      <c r="K229" s="267"/>
      <c r="L229" s="272"/>
      <c r="M229" s="273"/>
      <c r="N229" s="274"/>
      <c r="O229" s="274"/>
      <c r="P229" s="274"/>
      <c r="Q229" s="274"/>
      <c r="R229" s="274"/>
      <c r="S229" s="274"/>
      <c r="T229" s="27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76" t="s">
        <v>260</v>
      </c>
      <c r="AU229" s="276" t="s">
        <v>86</v>
      </c>
      <c r="AV229" s="14" t="s">
        <v>86</v>
      </c>
      <c r="AW229" s="14" t="s">
        <v>31</v>
      </c>
      <c r="AX229" s="14" t="s">
        <v>76</v>
      </c>
      <c r="AY229" s="276" t="s">
        <v>251</v>
      </c>
    </row>
    <row r="230" s="15" customFormat="1">
      <c r="A230" s="15"/>
      <c r="B230" s="277"/>
      <c r="C230" s="278"/>
      <c r="D230" s="257" t="s">
        <v>260</v>
      </c>
      <c r="E230" s="279" t="s">
        <v>1</v>
      </c>
      <c r="F230" s="280" t="s">
        <v>264</v>
      </c>
      <c r="G230" s="278"/>
      <c r="H230" s="281">
        <v>1.0349999999999999</v>
      </c>
      <c r="I230" s="282"/>
      <c r="J230" s="278"/>
      <c r="K230" s="278"/>
      <c r="L230" s="283"/>
      <c r="M230" s="284"/>
      <c r="N230" s="285"/>
      <c r="O230" s="285"/>
      <c r="P230" s="285"/>
      <c r="Q230" s="285"/>
      <c r="R230" s="285"/>
      <c r="S230" s="285"/>
      <c r="T230" s="286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87" t="s">
        <v>260</v>
      </c>
      <c r="AU230" s="287" t="s">
        <v>86</v>
      </c>
      <c r="AV230" s="15" t="s">
        <v>258</v>
      </c>
      <c r="AW230" s="15" t="s">
        <v>31</v>
      </c>
      <c r="AX230" s="15" t="s">
        <v>84</v>
      </c>
      <c r="AY230" s="287" t="s">
        <v>251</v>
      </c>
    </row>
    <row r="231" s="2" customFormat="1" ht="14.4" customHeight="1">
      <c r="A231" s="39"/>
      <c r="B231" s="40"/>
      <c r="C231" s="288" t="s">
        <v>366</v>
      </c>
      <c r="D231" s="288" t="s">
        <v>295</v>
      </c>
      <c r="E231" s="289" t="s">
        <v>2764</v>
      </c>
      <c r="F231" s="290" t="s">
        <v>2765</v>
      </c>
      <c r="G231" s="291" t="s">
        <v>406</v>
      </c>
      <c r="H231" s="292">
        <v>6.5599999999999996</v>
      </c>
      <c r="I231" s="293"/>
      <c r="J231" s="292">
        <f>ROUND(I231*H231,2)</f>
        <v>0</v>
      </c>
      <c r="K231" s="290" t="s">
        <v>257</v>
      </c>
      <c r="L231" s="294"/>
      <c r="M231" s="295" t="s">
        <v>1</v>
      </c>
      <c r="N231" s="296" t="s">
        <v>41</v>
      </c>
      <c r="O231" s="92"/>
      <c r="P231" s="251">
        <f>O231*H231</f>
        <v>0</v>
      </c>
      <c r="Q231" s="251">
        <v>0.0020999999999999999</v>
      </c>
      <c r="R231" s="251">
        <f>Q231*H231</f>
        <v>0.013775999999999998</v>
      </c>
      <c r="S231" s="251">
        <v>0</v>
      </c>
      <c r="T231" s="252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53" t="s">
        <v>447</v>
      </c>
      <c r="AT231" s="253" t="s">
        <v>295</v>
      </c>
      <c r="AU231" s="253" t="s">
        <v>86</v>
      </c>
      <c r="AY231" s="18" t="s">
        <v>251</v>
      </c>
      <c r="BE231" s="254">
        <f>IF(N231="základní",J231,0)</f>
        <v>0</v>
      </c>
      <c r="BF231" s="254">
        <f>IF(N231="snížená",J231,0)</f>
        <v>0</v>
      </c>
      <c r="BG231" s="254">
        <f>IF(N231="zákl. přenesená",J231,0)</f>
        <v>0</v>
      </c>
      <c r="BH231" s="254">
        <f>IF(N231="sníž. přenesená",J231,0)</f>
        <v>0</v>
      </c>
      <c r="BI231" s="254">
        <f>IF(N231="nulová",J231,0)</f>
        <v>0</v>
      </c>
      <c r="BJ231" s="18" t="s">
        <v>84</v>
      </c>
      <c r="BK231" s="254">
        <f>ROUND(I231*H231,2)</f>
        <v>0</v>
      </c>
      <c r="BL231" s="18" t="s">
        <v>344</v>
      </c>
      <c r="BM231" s="253" t="s">
        <v>2766</v>
      </c>
    </row>
    <row r="232" s="13" customFormat="1">
      <c r="A232" s="13"/>
      <c r="B232" s="255"/>
      <c r="C232" s="256"/>
      <c r="D232" s="257" t="s">
        <v>260</v>
      </c>
      <c r="E232" s="258" t="s">
        <v>1</v>
      </c>
      <c r="F232" s="259" t="s">
        <v>2703</v>
      </c>
      <c r="G232" s="256"/>
      <c r="H232" s="258" t="s">
        <v>1</v>
      </c>
      <c r="I232" s="260"/>
      <c r="J232" s="256"/>
      <c r="K232" s="256"/>
      <c r="L232" s="261"/>
      <c r="M232" s="262"/>
      <c r="N232" s="263"/>
      <c r="O232" s="263"/>
      <c r="P232" s="263"/>
      <c r="Q232" s="263"/>
      <c r="R232" s="263"/>
      <c r="S232" s="263"/>
      <c r="T232" s="26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5" t="s">
        <v>260</v>
      </c>
      <c r="AU232" s="265" t="s">
        <v>86</v>
      </c>
      <c r="AV232" s="13" t="s">
        <v>84</v>
      </c>
      <c r="AW232" s="13" t="s">
        <v>31</v>
      </c>
      <c r="AX232" s="13" t="s">
        <v>76</v>
      </c>
      <c r="AY232" s="265" t="s">
        <v>251</v>
      </c>
    </row>
    <row r="233" s="13" customFormat="1">
      <c r="A233" s="13"/>
      <c r="B233" s="255"/>
      <c r="C233" s="256"/>
      <c r="D233" s="257" t="s">
        <v>260</v>
      </c>
      <c r="E233" s="258" t="s">
        <v>1</v>
      </c>
      <c r="F233" s="259" t="s">
        <v>2716</v>
      </c>
      <c r="G233" s="256"/>
      <c r="H233" s="258" t="s">
        <v>1</v>
      </c>
      <c r="I233" s="260"/>
      <c r="J233" s="256"/>
      <c r="K233" s="256"/>
      <c r="L233" s="261"/>
      <c r="M233" s="262"/>
      <c r="N233" s="263"/>
      <c r="O233" s="263"/>
      <c r="P233" s="263"/>
      <c r="Q233" s="263"/>
      <c r="R233" s="263"/>
      <c r="S233" s="263"/>
      <c r="T233" s="26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5" t="s">
        <v>260</v>
      </c>
      <c r="AU233" s="265" t="s">
        <v>86</v>
      </c>
      <c r="AV233" s="13" t="s">
        <v>84</v>
      </c>
      <c r="AW233" s="13" t="s">
        <v>31</v>
      </c>
      <c r="AX233" s="13" t="s">
        <v>76</v>
      </c>
      <c r="AY233" s="265" t="s">
        <v>251</v>
      </c>
    </row>
    <row r="234" s="14" customFormat="1">
      <c r="A234" s="14"/>
      <c r="B234" s="266"/>
      <c r="C234" s="267"/>
      <c r="D234" s="257" t="s">
        <v>260</v>
      </c>
      <c r="E234" s="268" t="s">
        <v>1</v>
      </c>
      <c r="F234" s="269" t="s">
        <v>2767</v>
      </c>
      <c r="G234" s="267"/>
      <c r="H234" s="270">
        <v>6.5549999999999997</v>
      </c>
      <c r="I234" s="271"/>
      <c r="J234" s="267"/>
      <c r="K234" s="267"/>
      <c r="L234" s="272"/>
      <c r="M234" s="273"/>
      <c r="N234" s="274"/>
      <c r="O234" s="274"/>
      <c r="P234" s="274"/>
      <c r="Q234" s="274"/>
      <c r="R234" s="274"/>
      <c r="S234" s="274"/>
      <c r="T234" s="27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76" t="s">
        <v>260</v>
      </c>
      <c r="AU234" s="276" t="s">
        <v>86</v>
      </c>
      <c r="AV234" s="14" t="s">
        <v>86</v>
      </c>
      <c r="AW234" s="14" t="s">
        <v>31</v>
      </c>
      <c r="AX234" s="14" t="s">
        <v>76</v>
      </c>
      <c r="AY234" s="276" t="s">
        <v>251</v>
      </c>
    </row>
    <row r="235" s="15" customFormat="1">
      <c r="A235" s="15"/>
      <c r="B235" s="277"/>
      <c r="C235" s="278"/>
      <c r="D235" s="257" t="s">
        <v>260</v>
      </c>
      <c r="E235" s="279" t="s">
        <v>1</v>
      </c>
      <c r="F235" s="280" t="s">
        <v>264</v>
      </c>
      <c r="G235" s="278"/>
      <c r="H235" s="281">
        <v>6.5549999999999997</v>
      </c>
      <c r="I235" s="282"/>
      <c r="J235" s="278"/>
      <c r="K235" s="278"/>
      <c r="L235" s="283"/>
      <c r="M235" s="284"/>
      <c r="N235" s="285"/>
      <c r="O235" s="285"/>
      <c r="P235" s="285"/>
      <c r="Q235" s="285"/>
      <c r="R235" s="285"/>
      <c r="S235" s="285"/>
      <c r="T235" s="286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87" t="s">
        <v>260</v>
      </c>
      <c r="AU235" s="287" t="s">
        <v>86</v>
      </c>
      <c r="AV235" s="15" t="s">
        <v>258</v>
      </c>
      <c r="AW235" s="15" t="s">
        <v>31</v>
      </c>
      <c r="AX235" s="15" t="s">
        <v>84</v>
      </c>
      <c r="AY235" s="287" t="s">
        <v>251</v>
      </c>
    </row>
    <row r="236" s="2" customFormat="1" ht="14.4" customHeight="1">
      <c r="A236" s="39"/>
      <c r="B236" s="40"/>
      <c r="C236" s="243" t="s">
        <v>7</v>
      </c>
      <c r="D236" s="243" t="s">
        <v>253</v>
      </c>
      <c r="E236" s="244" t="s">
        <v>1202</v>
      </c>
      <c r="F236" s="245" t="s">
        <v>1203</v>
      </c>
      <c r="G236" s="246" t="s">
        <v>277</v>
      </c>
      <c r="H236" s="247">
        <v>1.23</v>
      </c>
      <c r="I236" s="248"/>
      <c r="J236" s="247">
        <f>ROUND(I236*H236,2)</f>
        <v>0</v>
      </c>
      <c r="K236" s="245" t="s">
        <v>257</v>
      </c>
      <c r="L236" s="45"/>
      <c r="M236" s="249" t="s">
        <v>1</v>
      </c>
      <c r="N236" s="250" t="s">
        <v>41</v>
      </c>
      <c r="O236" s="92"/>
      <c r="P236" s="251">
        <f>O236*H236</f>
        <v>0</v>
      </c>
      <c r="Q236" s="251">
        <v>0</v>
      </c>
      <c r="R236" s="251">
        <f>Q236*H236</f>
        <v>0</v>
      </c>
      <c r="S236" s="251">
        <v>0</v>
      </c>
      <c r="T236" s="252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53" t="s">
        <v>344</v>
      </c>
      <c r="AT236" s="253" t="s">
        <v>253</v>
      </c>
      <c r="AU236" s="253" t="s">
        <v>86</v>
      </c>
      <c r="AY236" s="18" t="s">
        <v>251</v>
      </c>
      <c r="BE236" s="254">
        <f>IF(N236="základní",J236,0)</f>
        <v>0</v>
      </c>
      <c r="BF236" s="254">
        <f>IF(N236="snížená",J236,0)</f>
        <v>0</v>
      </c>
      <c r="BG236" s="254">
        <f>IF(N236="zákl. přenesená",J236,0)</f>
        <v>0</v>
      </c>
      <c r="BH236" s="254">
        <f>IF(N236="sníž. přenesená",J236,0)</f>
        <v>0</v>
      </c>
      <c r="BI236" s="254">
        <f>IF(N236="nulová",J236,0)</f>
        <v>0</v>
      </c>
      <c r="BJ236" s="18" t="s">
        <v>84</v>
      </c>
      <c r="BK236" s="254">
        <f>ROUND(I236*H236,2)</f>
        <v>0</v>
      </c>
      <c r="BL236" s="18" t="s">
        <v>344</v>
      </c>
      <c r="BM236" s="253" t="s">
        <v>2768</v>
      </c>
    </row>
    <row r="237" s="12" customFormat="1" ht="22.8" customHeight="1">
      <c r="A237" s="12"/>
      <c r="B237" s="227"/>
      <c r="C237" s="228"/>
      <c r="D237" s="229" t="s">
        <v>75</v>
      </c>
      <c r="E237" s="241" t="s">
        <v>160</v>
      </c>
      <c r="F237" s="241" t="s">
        <v>2769</v>
      </c>
      <c r="G237" s="228"/>
      <c r="H237" s="228"/>
      <c r="I237" s="231"/>
      <c r="J237" s="242">
        <f>BK237</f>
        <v>0</v>
      </c>
      <c r="K237" s="228"/>
      <c r="L237" s="233"/>
      <c r="M237" s="234"/>
      <c r="N237" s="235"/>
      <c r="O237" s="235"/>
      <c r="P237" s="236">
        <f>SUM(P238:P243)</f>
        <v>0</v>
      </c>
      <c r="Q237" s="235"/>
      <c r="R237" s="236">
        <f>SUM(R238:R243)</f>
        <v>0.46050000000000002</v>
      </c>
      <c r="S237" s="235"/>
      <c r="T237" s="237">
        <f>SUM(T238:T243)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38" t="s">
        <v>86</v>
      </c>
      <c r="AT237" s="239" t="s">
        <v>75</v>
      </c>
      <c r="AU237" s="239" t="s">
        <v>84</v>
      </c>
      <c r="AY237" s="238" t="s">
        <v>251</v>
      </c>
      <c r="BK237" s="240">
        <f>SUM(BK238:BK243)</f>
        <v>0</v>
      </c>
    </row>
    <row r="238" s="2" customFormat="1" ht="14.4" customHeight="1">
      <c r="A238" s="39"/>
      <c r="B238" s="40"/>
      <c r="C238" s="243" t="s">
        <v>374</v>
      </c>
      <c r="D238" s="243" t="s">
        <v>253</v>
      </c>
      <c r="E238" s="244" t="s">
        <v>2770</v>
      </c>
      <c r="F238" s="245" t="s">
        <v>2771</v>
      </c>
      <c r="G238" s="246" t="s">
        <v>406</v>
      </c>
      <c r="H238" s="247">
        <v>30</v>
      </c>
      <c r="I238" s="248"/>
      <c r="J238" s="247">
        <f>ROUND(I238*H238,2)</f>
        <v>0</v>
      </c>
      <c r="K238" s="245" t="s">
        <v>257</v>
      </c>
      <c r="L238" s="45"/>
      <c r="M238" s="249" t="s">
        <v>1</v>
      </c>
      <c r="N238" s="250" t="s">
        <v>41</v>
      </c>
      <c r="O238" s="92"/>
      <c r="P238" s="251">
        <f>O238*H238</f>
        <v>0</v>
      </c>
      <c r="Q238" s="251">
        <v>0.015350000000000001</v>
      </c>
      <c r="R238" s="251">
        <f>Q238*H238</f>
        <v>0.46050000000000002</v>
      </c>
      <c r="S238" s="251">
        <v>0</v>
      </c>
      <c r="T238" s="252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53" t="s">
        <v>344</v>
      </c>
      <c r="AT238" s="253" t="s">
        <v>253</v>
      </c>
      <c r="AU238" s="253" t="s">
        <v>86</v>
      </c>
      <c r="AY238" s="18" t="s">
        <v>251</v>
      </c>
      <c r="BE238" s="254">
        <f>IF(N238="základní",J238,0)</f>
        <v>0</v>
      </c>
      <c r="BF238" s="254">
        <f>IF(N238="snížená",J238,0)</f>
        <v>0</v>
      </c>
      <c r="BG238" s="254">
        <f>IF(N238="zákl. přenesená",J238,0)</f>
        <v>0</v>
      </c>
      <c r="BH238" s="254">
        <f>IF(N238="sníž. přenesená",J238,0)</f>
        <v>0</v>
      </c>
      <c r="BI238" s="254">
        <f>IF(N238="nulová",J238,0)</f>
        <v>0</v>
      </c>
      <c r="BJ238" s="18" t="s">
        <v>84</v>
      </c>
      <c r="BK238" s="254">
        <f>ROUND(I238*H238,2)</f>
        <v>0</v>
      </c>
      <c r="BL238" s="18" t="s">
        <v>344</v>
      </c>
      <c r="BM238" s="253" t="s">
        <v>2772</v>
      </c>
    </row>
    <row r="239" s="13" customFormat="1">
      <c r="A239" s="13"/>
      <c r="B239" s="255"/>
      <c r="C239" s="256"/>
      <c r="D239" s="257" t="s">
        <v>260</v>
      </c>
      <c r="E239" s="258" t="s">
        <v>1</v>
      </c>
      <c r="F239" s="259" t="s">
        <v>2703</v>
      </c>
      <c r="G239" s="256"/>
      <c r="H239" s="258" t="s">
        <v>1</v>
      </c>
      <c r="I239" s="260"/>
      <c r="J239" s="256"/>
      <c r="K239" s="256"/>
      <c r="L239" s="261"/>
      <c r="M239" s="262"/>
      <c r="N239" s="263"/>
      <c r="O239" s="263"/>
      <c r="P239" s="263"/>
      <c r="Q239" s="263"/>
      <c r="R239" s="263"/>
      <c r="S239" s="263"/>
      <c r="T239" s="26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5" t="s">
        <v>260</v>
      </c>
      <c r="AU239" s="265" t="s">
        <v>86</v>
      </c>
      <c r="AV239" s="13" t="s">
        <v>84</v>
      </c>
      <c r="AW239" s="13" t="s">
        <v>31</v>
      </c>
      <c r="AX239" s="13" t="s">
        <v>76</v>
      </c>
      <c r="AY239" s="265" t="s">
        <v>251</v>
      </c>
    </row>
    <row r="240" s="13" customFormat="1">
      <c r="A240" s="13"/>
      <c r="B240" s="255"/>
      <c r="C240" s="256"/>
      <c r="D240" s="257" t="s">
        <v>260</v>
      </c>
      <c r="E240" s="258" t="s">
        <v>1</v>
      </c>
      <c r="F240" s="259" t="s">
        <v>2773</v>
      </c>
      <c r="G240" s="256"/>
      <c r="H240" s="258" t="s">
        <v>1</v>
      </c>
      <c r="I240" s="260"/>
      <c r="J240" s="256"/>
      <c r="K240" s="256"/>
      <c r="L240" s="261"/>
      <c r="M240" s="262"/>
      <c r="N240" s="263"/>
      <c r="O240" s="263"/>
      <c r="P240" s="263"/>
      <c r="Q240" s="263"/>
      <c r="R240" s="263"/>
      <c r="S240" s="263"/>
      <c r="T240" s="26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5" t="s">
        <v>260</v>
      </c>
      <c r="AU240" s="265" t="s">
        <v>86</v>
      </c>
      <c r="AV240" s="13" t="s">
        <v>84</v>
      </c>
      <c r="AW240" s="13" t="s">
        <v>31</v>
      </c>
      <c r="AX240" s="13" t="s">
        <v>76</v>
      </c>
      <c r="AY240" s="265" t="s">
        <v>251</v>
      </c>
    </row>
    <row r="241" s="14" customFormat="1">
      <c r="A241" s="14"/>
      <c r="B241" s="266"/>
      <c r="C241" s="267"/>
      <c r="D241" s="257" t="s">
        <v>260</v>
      </c>
      <c r="E241" s="268" t="s">
        <v>1</v>
      </c>
      <c r="F241" s="269" t="s">
        <v>2774</v>
      </c>
      <c r="G241" s="267"/>
      <c r="H241" s="270">
        <v>30</v>
      </c>
      <c r="I241" s="271"/>
      <c r="J241" s="267"/>
      <c r="K241" s="267"/>
      <c r="L241" s="272"/>
      <c r="M241" s="273"/>
      <c r="N241" s="274"/>
      <c r="O241" s="274"/>
      <c r="P241" s="274"/>
      <c r="Q241" s="274"/>
      <c r="R241" s="274"/>
      <c r="S241" s="274"/>
      <c r="T241" s="27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76" t="s">
        <v>260</v>
      </c>
      <c r="AU241" s="276" t="s">
        <v>86</v>
      </c>
      <c r="AV241" s="14" t="s">
        <v>86</v>
      </c>
      <c r="AW241" s="14" t="s">
        <v>31</v>
      </c>
      <c r="AX241" s="14" t="s">
        <v>76</v>
      </c>
      <c r="AY241" s="276" t="s">
        <v>251</v>
      </c>
    </row>
    <row r="242" s="15" customFormat="1">
      <c r="A242" s="15"/>
      <c r="B242" s="277"/>
      <c r="C242" s="278"/>
      <c r="D242" s="257" t="s">
        <v>260</v>
      </c>
      <c r="E242" s="279" t="s">
        <v>1</v>
      </c>
      <c r="F242" s="280" t="s">
        <v>264</v>
      </c>
      <c r="G242" s="278"/>
      <c r="H242" s="281">
        <v>30</v>
      </c>
      <c r="I242" s="282"/>
      <c r="J242" s="278"/>
      <c r="K242" s="278"/>
      <c r="L242" s="283"/>
      <c r="M242" s="284"/>
      <c r="N242" s="285"/>
      <c r="O242" s="285"/>
      <c r="P242" s="285"/>
      <c r="Q242" s="285"/>
      <c r="R242" s="285"/>
      <c r="S242" s="285"/>
      <c r="T242" s="286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87" t="s">
        <v>260</v>
      </c>
      <c r="AU242" s="287" t="s">
        <v>86</v>
      </c>
      <c r="AV242" s="15" t="s">
        <v>258</v>
      </c>
      <c r="AW242" s="15" t="s">
        <v>31</v>
      </c>
      <c r="AX242" s="15" t="s">
        <v>84</v>
      </c>
      <c r="AY242" s="287" t="s">
        <v>251</v>
      </c>
    </row>
    <row r="243" s="2" customFormat="1" ht="14.4" customHeight="1">
      <c r="A243" s="39"/>
      <c r="B243" s="40"/>
      <c r="C243" s="243" t="s">
        <v>378</v>
      </c>
      <c r="D243" s="243" t="s">
        <v>253</v>
      </c>
      <c r="E243" s="244" t="s">
        <v>2775</v>
      </c>
      <c r="F243" s="245" t="s">
        <v>2776</v>
      </c>
      <c r="G243" s="246" t="s">
        <v>277</v>
      </c>
      <c r="H243" s="247">
        <v>0.46000000000000002</v>
      </c>
      <c r="I243" s="248"/>
      <c r="J243" s="247">
        <f>ROUND(I243*H243,2)</f>
        <v>0</v>
      </c>
      <c r="K243" s="245" t="s">
        <v>257</v>
      </c>
      <c r="L243" s="45"/>
      <c r="M243" s="249" t="s">
        <v>1</v>
      </c>
      <c r="N243" s="250" t="s">
        <v>41</v>
      </c>
      <c r="O243" s="92"/>
      <c r="P243" s="251">
        <f>O243*H243</f>
        <v>0</v>
      </c>
      <c r="Q243" s="251">
        <v>0</v>
      </c>
      <c r="R243" s="251">
        <f>Q243*H243</f>
        <v>0</v>
      </c>
      <c r="S243" s="251">
        <v>0</v>
      </c>
      <c r="T243" s="252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53" t="s">
        <v>344</v>
      </c>
      <c r="AT243" s="253" t="s">
        <v>253</v>
      </c>
      <c r="AU243" s="253" t="s">
        <v>86</v>
      </c>
      <c r="AY243" s="18" t="s">
        <v>251</v>
      </c>
      <c r="BE243" s="254">
        <f>IF(N243="základní",J243,0)</f>
        <v>0</v>
      </c>
      <c r="BF243" s="254">
        <f>IF(N243="snížená",J243,0)</f>
        <v>0</v>
      </c>
      <c r="BG243" s="254">
        <f>IF(N243="zákl. přenesená",J243,0)</f>
        <v>0</v>
      </c>
      <c r="BH243" s="254">
        <f>IF(N243="sníž. přenesená",J243,0)</f>
        <v>0</v>
      </c>
      <c r="BI243" s="254">
        <f>IF(N243="nulová",J243,0)</f>
        <v>0</v>
      </c>
      <c r="BJ243" s="18" t="s">
        <v>84</v>
      </c>
      <c r="BK243" s="254">
        <f>ROUND(I243*H243,2)</f>
        <v>0</v>
      </c>
      <c r="BL243" s="18" t="s">
        <v>344</v>
      </c>
      <c r="BM243" s="253" t="s">
        <v>2777</v>
      </c>
    </row>
    <row r="244" s="12" customFormat="1" ht="22.8" customHeight="1">
      <c r="A244" s="12"/>
      <c r="B244" s="227"/>
      <c r="C244" s="228"/>
      <c r="D244" s="229" t="s">
        <v>75</v>
      </c>
      <c r="E244" s="241" t="s">
        <v>2778</v>
      </c>
      <c r="F244" s="241" t="s">
        <v>2779</v>
      </c>
      <c r="G244" s="228"/>
      <c r="H244" s="228"/>
      <c r="I244" s="231"/>
      <c r="J244" s="242">
        <f>BK244</f>
        <v>0</v>
      </c>
      <c r="K244" s="228"/>
      <c r="L244" s="233"/>
      <c r="M244" s="234"/>
      <c r="N244" s="235"/>
      <c r="O244" s="235"/>
      <c r="P244" s="236">
        <f>SUM(P245:P258)</f>
        <v>0</v>
      </c>
      <c r="Q244" s="235"/>
      <c r="R244" s="236">
        <f>SUM(R245:R258)</f>
        <v>0.0092800000000000001</v>
      </c>
      <c r="S244" s="235"/>
      <c r="T244" s="237">
        <f>SUM(T245:T258)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38" t="s">
        <v>86</v>
      </c>
      <c r="AT244" s="239" t="s">
        <v>75</v>
      </c>
      <c r="AU244" s="239" t="s">
        <v>84</v>
      </c>
      <c r="AY244" s="238" t="s">
        <v>251</v>
      </c>
      <c r="BK244" s="240">
        <f>SUM(BK245:BK258)</f>
        <v>0</v>
      </c>
    </row>
    <row r="245" s="2" customFormat="1" ht="19.8" customHeight="1">
      <c r="A245" s="39"/>
      <c r="B245" s="40"/>
      <c r="C245" s="243" t="s">
        <v>382</v>
      </c>
      <c r="D245" s="243" t="s">
        <v>253</v>
      </c>
      <c r="E245" s="244" t="s">
        <v>2780</v>
      </c>
      <c r="F245" s="245" t="s">
        <v>2781</v>
      </c>
      <c r="G245" s="246" t="s">
        <v>818</v>
      </c>
      <c r="H245" s="247">
        <v>1</v>
      </c>
      <c r="I245" s="248"/>
      <c r="J245" s="247">
        <f>ROUND(I245*H245,2)</f>
        <v>0</v>
      </c>
      <c r="K245" s="245" t="s">
        <v>257</v>
      </c>
      <c r="L245" s="45"/>
      <c r="M245" s="249" t="s">
        <v>1</v>
      </c>
      <c r="N245" s="250" t="s">
        <v>41</v>
      </c>
      <c r="O245" s="92"/>
      <c r="P245" s="251">
        <f>O245*H245</f>
        <v>0</v>
      </c>
      <c r="Q245" s="251">
        <v>0.0092800000000000001</v>
      </c>
      <c r="R245" s="251">
        <f>Q245*H245</f>
        <v>0.0092800000000000001</v>
      </c>
      <c r="S245" s="251">
        <v>0</v>
      </c>
      <c r="T245" s="252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53" t="s">
        <v>344</v>
      </c>
      <c r="AT245" s="253" t="s">
        <v>253</v>
      </c>
      <c r="AU245" s="253" t="s">
        <v>86</v>
      </c>
      <c r="AY245" s="18" t="s">
        <v>251</v>
      </c>
      <c r="BE245" s="254">
        <f>IF(N245="základní",J245,0)</f>
        <v>0</v>
      </c>
      <c r="BF245" s="254">
        <f>IF(N245="snížená",J245,0)</f>
        <v>0</v>
      </c>
      <c r="BG245" s="254">
        <f>IF(N245="zákl. přenesená",J245,0)</f>
        <v>0</v>
      </c>
      <c r="BH245" s="254">
        <f>IF(N245="sníž. přenesená",J245,0)</f>
        <v>0</v>
      </c>
      <c r="BI245" s="254">
        <f>IF(N245="nulová",J245,0)</f>
        <v>0</v>
      </c>
      <c r="BJ245" s="18" t="s">
        <v>84</v>
      </c>
      <c r="BK245" s="254">
        <f>ROUND(I245*H245,2)</f>
        <v>0</v>
      </c>
      <c r="BL245" s="18" t="s">
        <v>344</v>
      </c>
      <c r="BM245" s="253" t="s">
        <v>2782</v>
      </c>
    </row>
    <row r="246" s="13" customFormat="1">
      <c r="A246" s="13"/>
      <c r="B246" s="255"/>
      <c r="C246" s="256"/>
      <c r="D246" s="257" t="s">
        <v>260</v>
      </c>
      <c r="E246" s="258" t="s">
        <v>1</v>
      </c>
      <c r="F246" s="259" t="s">
        <v>2703</v>
      </c>
      <c r="G246" s="256"/>
      <c r="H246" s="258" t="s">
        <v>1</v>
      </c>
      <c r="I246" s="260"/>
      <c r="J246" s="256"/>
      <c r="K246" s="256"/>
      <c r="L246" s="261"/>
      <c r="M246" s="262"/>
      <c r="N246" s="263"/>
      <c r="O246" s="263"/>
      <c r="P246" s="263"/>
      <c r="Q246" s="263"/>
      <c r="R246" s="263"/>
      <c r="S246" s="263"/>
      <c r="T246" s="26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5" t="s">
        <v>260</v>
      </c>
      <c r="AU246" s="265" t="s">
        <v>86</v>
      </c>
      <c r="AV246" s="13" t="s">
        <v>84</v>
      </c>
      <c r="AW246" s="13" t="s">
        <v>31</v>
      </c>
      <c r="AX246" s="13" t="s">
        <v>76</v>
      </c>
      <c r="AY246" s="265" t="s">
        <v>251</v>
      </c>
    </row>
    <row r="247" s="13" customFormat="1">
      <c r="A247" s="13"/>
      <c r="B247" s="255"/>
      <c r="C247" s="256"/>
      <c r="D247" s="257" t="s">
        <v>260</v>
      </c>
      <c r="E247" s="258" t="s">
        <v>1</v>
      </c>
      <c r="F247" s="259" t="s">
        <v>2738</v>
      </c>
      <c r="G247" s="256"/>
      <c r="H247" s="258" t="s">
        <v>1</v>
      </c>
      <c r="I247" s="260"/>
      <c r="J247" s="256"/>
      <c r="K247" s="256"/>
      <c r="L247" s="261"/>
      <c r="M247" s="262"/>
      <c r="N247" s="263"/>
      <c r="O247" s="263"/>
      <c r="P247" s="263"/>
      <c r="Q247" s="263"/>
      <c r="R247" s="263"/>
      <c r="S247" s="263"/>
      <c r="T247" s="26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5" t="s">
        <v>260</v>
      </c>
      <c r="AU247" s="265" t="s">
        <v>86</v>
      </c>
      <c r="AV247" s="13" t="s">
        <v>84</v>
      </c>
      <c r="AW247" s="13" t="s">
        <v>31</v>
      </c>
      <c r="AX247" s="13" t="s">
        <v>76</v>
      </c>
      <c r="AY247" s="265" t="s">
        <v>251</v>
      </c>
    </row>
    <row r="248" s="14" customFormat="1">
      <c r="A248" s="14"/>
      <c r="B248" s="266"/>
      <c r="C248" s="267"/>
      <c r="D248" s="257" t="s">
        <v>260</v>
      </c>
      <c r="E248" s="268" t="s">
        <v>1</v>
      </c>
      <c r="F248" s="269" t="s">
        <v>84</v>
      </c>
      <c r="G248" s="267"/>
      <c r="H248" s="270">
        <v>1</v>
      </c>
      <c r="I248" s="271"/>
      <c r="J248" s="267"/>
      <c r="K248" s="267"/>
      <c r="L248" s="272"/>
      <c r="M248" s="273"/>
      <c r="N248" s="274"/>
      <c r="O248" s="274"/>
      <c r="P248" s="274"/>
      <c r="Q248" s="274"/>
      <c r="R248" s="274"/>
      <c r="S248" s="274"/>
      <c r="T248" s="27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76" t="s">
        <v>260</v>
      </c>
      <c r="AU248" s="276" t="s">
        <v>86</v>
      </c>
      <c r="AV248" s="14" t="s">
        <v>86</v>
      </c>
      <c r="AW248" s="14" t="s">
        <v>31</v>
      </c>
      <c r="AX248" s="14" t="s">
        <v>76</v>
      </c>
      <c r="AY248" s="276" t="s">
        <v>251</v>
      </c>
    </row>
    <row r="249" s="15" customFormat="1">
      <c r="A249" s="15"/>
      <c r="B249" s="277"/>
      <c r="C249" s="278"/>
      <c r="D249" s="257" t="s">
        <v>260</v>
      </c>
      <c r="E249" s="279" t="s">
        <v>1</v>
      </c>
      <c r="F249" s="280" t="s">
        <v>264</v>
      </c>
      <c r="G249" s="278"/>
      <c r="H249" s="281">
        <v>1</v>
      </c>
      <c r="I249" s="282"/>
      <c r="J249" s="278"/>
      <c r="K249" s="278"/>
      <c r="L249" s="283"/>
      <c r="M249" s="284"/>
      <c r="N249" s="285"/>
      <c r="O249" s="285"/>
      <c r="P249" s="285"/>
      <c r="Q249" s="285"/>
      <c r="R249" s="285"/>
      <c r="S249" s="285"/>
      <c r="T249" s="286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87" t="s">
        <v>260</v>
      </c>
      <c r="AU249" s="287" t="s">
        <v>86</v>
      </c>
      <c r="AV249" s="15" t="s">
        <v>258</v>
      </c>
      <c r="AW249" s="15" t="s">
        <v>31</v>
      </c>
      <c r="AX249" s="15" t="s">
        <v>84</v>
      </c>
      <c r="AY249" s="287" t="s">
        <v>251</v>
      </c>
    </row>
    <row r="250" s="2" customFormat="1" ht="22.2" customHeight="1">
      <c r="A250" s="39"/>
      <c r="B250" s="40"/>
      <c r="C250" s="243" t="s">
        <v>392</v>
      </c>
      <c r="D250" s="243" t="s">
        <v>253</v>
      </c>
      <c r="E250" s="244" t="s">
        <v>2783</v>
      </c>
      <c r="F250" s="245" t="s">
        <v>2784</v>
      </c>
      <c r="G250" s="246" t="s">
        <v>818</v>
      </c>
      <c r="H250" s="247">
        <v>1</v>
      </c>
      <c r="I250" s="248"/>
      <c r="J250" s="247">
        <f>ROUND(I250*H250,2)</f>
        <v>0</v>
      </c>
      <c r="K250" s="245" t="s">
        <v>1</v>
      </c>
      <c r="L250" s="45"/>
      <c r="M250" s="249" t="s">
        <v>1</v>
      </c>
      <c r="N250" s="250" t="s">
        <v>41</v>
      </c>
      <c r="O250" s="92"/>
      <c r="P250" s="251">
        <f>O250*H250</f>
        <v>0</v>
      </c>
      <c r="Q250" s="251">
        <v>0</v>
      </c>
      <c r="R250" s="251">
        <f>Q250*H250</f>
        <v>0</v>
      </c>
      <c r="S250" s="251">
        <v>0</v>
      </c>
      <c r="T250" s="252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53" t="s">
        <v>344</v>
      </c>
      <c r="AT250" s="253" t="s">
        <v>253</v>
      </c>
      <c r="AU250" s="253" t="s">
        <v>86</v>
      </c>
      <c r="AY250" s="18" t="s">
        <v>251</v>
      </c>
      <c r="BE250" s="254">
        <f>IF(N250="základní",J250,0)</f>
        <v>0</v>
      </c>
      <c r="BF250" s="254">
        <f>IF(N250="snížená",J250,0)</f>
        <v>0</v>
      </c>
      <c r="BG250" s="254">
        <f>IF(N250="zákl. přenesená",J250,0)</f>
        <v>0</v>
      </c>
      <c r="BH250" s="254">
        <f>IF(N250="sníž. přenesená",J250,0)</f>
        <v>0</v>
      </c>
      <c r="BI250" s="254">
        <f>IF(N250="nulová",J250,0)</f>
        <v>0</v>
      </c>
      <c r="BJ250" s="18" t="s">
        <v>84</v>
      </c>
      <c r="BK250" s="254">
        <f>ROUND(I250*H250,2)</f>
        <v>0</v>
      </c>
      <c r="BL250" s="18" t="s">
        <v>344</v>
      </c>
      <c r="BM250" s="253" t="s">
        <v>2785</v>
      </c>
    </row>
    <row r="251" s="13" customFormat="1">
      <c r="A251" s="13"/>
      <c r="B251" s="255"/>
      <c r="C251" s="256"/>
      <c r="D251" s="257" t="s">
        <v>260</v>
      </c>
      <c r="E251" s="258" t="s">
        <v>1</v>
      </c>
      <c r="F251" s="259" t="s">
        <v>2703</v>
      </c>
      <c r="G251" s="256"/>
      <c r="H251" s="258" t="s">
        <v>1</v>
      </c>
      <c r="I251" s="260"/>
      <c r="J251" s="256"/>
      <c r="K251" s="256"/>
      <c r="L251" s="261"/>
      <c r="M251" s="262"/>
      <c r="N251" s="263"/>
      <c r="O251" s="263"/>
      <c r="P251" s="263"/>
      <c r="Q251" s="263"/>
      <c r="R251" s="263"/>
      <c r="S251" s="263"/>
      <c r="T251" s="26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5" t="s">
        <v>260</v>
      </c>
      <c r="AU251" s="265" t="s">
        <v>86</v>
      </c>
      <c r="AV251" s="13" t="s">
        <v>84</v>
      </c>
      <c r="AW251" s="13" t="s">
        <v>31</v>
      </c>
      <c r="AX251" s="13" t="s">
        <v>76</v>
      </c>
      <c r="AY251" s="265" t="s">
        <v>251</v>
      </c>
    </row>
    <row r="252" s="14" customFormat="1">
      <c r="A252" s="14"/>
      <c r="B252" s="266"/>
      <c r="C252" s="267"/>
      <c r="D252" s="257" t="s">
        <v>260</v>
      </c>
      <c r="E252" s="268" t="s">
        <v>1</v>
      </c>
      <c r="F252" s="269" t="s">
        <v>84</v>
      </c>
      <c r="G252" s="267"/>
      <c r="H252" s="270">
        <v>1</v>
      </c>
      <c r="I252" s="271"/>
      <c r="J252" s="267"/>
      <c r="K252" s="267"/>
      <c r="L252" s="272"/>
      <c r="M252" s="273"/>
      <c r="N252" s="274"/>
      <c r="O252" s="274"/>
      <c r="P252" s="274"/>
      <c r="Q252" s="274"/>
      <c r="R252" s="274"/>
      <c r="S252" s="274"/>
      <c r="T252" s="27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76" t="s">
        <v>260</v>
      </c>
      <c r="AU252" s="276" t="s">
        <v>86</v>
      </c>
      <c r="AV252" s="14" t="s">
        <v>86</v>
      </c>
      <c r="AW252" s="14" t="s">
        <v>31</v>
      </c>
      <c r="AX252" s="14" t="s">
        <v>76</v>
      </c>
      <c r="AY252" s="276" t="s">
        <v>251</v>
      </c>
    </row>
    <row r="253" s="15" customFormat="1">
      <c r="A253" s="15"/>
      <c r="B253" s="277"/>
      <c r="C253" s="278"/>
      <c r="D253" s="257" t="s">
        <v>260</v>
      </c>
      <c r="E253" s="279" t="s">
        <v>1</v>
      </c>
      <c r="F253" s="280" t="s">
        <v>264</v>
      </c>
      <c r="G253" s="278"/>
      <c r="H253" s="281">
        <v>1</v>
      </c>
      <c r="I253" s="282"/>
      <c r="J253" s="278"/>
      <c r="K253" s="278"/>
      <c r="L253" s="283"/>
      <c r="M253" s="284"/>
      <c r="N253" s="285"/>
      <c r="O253" s="285"/>
      <c r="P253" s="285"/>
      <c r="Q253" s="285"/>
      <c r="R253" s="285"/>
      <c r="S253" s="285"/>
      <c r="T253" s="286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87" t="s">
        <v>260</v>
      </c>
      <c r="AU253" s="287" t="s">
        <v>86</v>
      </c>
      <c r="AV253" s="15" t="s">
        <v>258</v>
      </c>
      <c r="AW253" s="15" t="s">
        <v>31</v>
      </c>
      <c r="AX253" s="15" t="s">
        <v>84</v>
      </c>
      <c r="AY253" s="287" t="s">
        <v>251</v>
      </c>
    </row>
    <row r="254" s="2" customFormat="1" ht="14.4" customHeight="1">
      <c r="A254" s="39"/>
      <c r="B254" s="40"/>
      <c r="C254" s="288" t="s">
        <v>403</v>
      </c>
      <c r="D254" s="288" t="s">
        <v>295</v>
      </c>
      <c r="E254" s="289" t="s">
        <v>2786</v>
      </c>
      <c r="F254" s="290" t="s">
        <v>2787</v>
      </c>
      <c r="G254" s="291" t="s">
        <v>818</v>
      </c>
      <c r="H254" s="292">
        <v>1</v>
      </c>
      <c r="I254" s="293"/>
      <c r="J254" s="292">
        <f>ROUND(I254*H254,2)</f>
        <v>0</v>
      </c>
      <c r="K254" s="290" t="s">
        <v>1</v>
      </c>
      <c r="L254" s="294"/>
      <c r="M254" s="295" t="s">
        <v>1</v>
      </c>
      <c r="N254" s="296" t="s">
        <v>41</v>
      </c>
      <c r="O254" s="92"/>
      <c r="P254" s="251">
        <f>O254*H254</f>
        <v>0</v>
      </c>
      <c r="Q254" s="251">
        <v>0</v>
      </c>
      <c r="R254" s="251">
        <f>Q254*H254</f>
        <v>0</v>
      </c>
      <c r="S254" s="251">
        <v>0</v>
      </c>
      <c r="T254" s="252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53" t="s">
        <v>447</v>
      </c>
      <c r="AT254" s="253" t="s">
        <v>295</v>
      </c>
      <c r="AU254" s="253" t="s">
        <v>86</v>
      </c>
      <c r="AY254" s="18" t="s">
        <v>251</v>
      </c>
      <c r="BE254" s="254">
        <f>IF(N254="základní",J254,0)</f>
        <v>0</v>
      </c>
      <c r="BF254" s="254">
        <f>IF(N254="snížená",J254,0)</f>
        <v>0</v>
      </c>
      <c r="BG254" s="254">
        <f>IF(N254="zákl. přenesená",J254,0)</f>
        <v>0</v>
      </c>
      <c r="BH254" s="254">
        <f>IF(N254="sníž. přenesená",J254,0)</f>
        <v>0</v>
      </c>
      <c r="BI254" s="254">
        <f>IF(N254="nulová",J254,0)</f>
        <v>0</v>
      </c>
      <c r="BJ254" s="18" t="s">
        <v>84</v>
      </c>
      <c r="BK254" s="254">
        <f>ROUND(I254*H254,2)</f>
        <v>0</v>
      </c>
      <c r="BL254" s="18" t="s">
        <v>344</v>
      </c>
      <c r="BM254" s="253" t="s">
        <v>2788</v>
      </c>
    </row>
    <row r="255" s="13" customFormat="1">
      <c r="A255" s="13"/>
      <c r="B255" s="255"/>
      <c r="C255" s="256"/>
      <c r="D255" s="257" t="s">
        <v>260</v>
      </c>
      <c r="E255" s="258" t="s">
        <v>1</v>
      </c>
      <c r="F255" s="259" t="s">
        <v>2703</v>
      </c>
      <c r="G255" s="256"/>
      <c r="H255" s="258" t="s">
        <v>1</v>
      </c>
      <c r="I255" s="260"/>
      <c r="J255" s="256"/>
      <c r="K255" s="256"/>
      <c r="L255" s="261"/>
      <c r="M255" s="262"/>
      <c r="N255" s="263"/>
      <c r="O255" s="263"/>
      <c r="P255" s="263"/>
      <c r="Q255" s="263"/>
      <c r="R255" s="263"/>
      <c r="S255" s="263"/>
      <c r="T255" s="26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5" t="s">
        <v>260</v>
      </c>
      <c r="AU255" s="265" t="s">
        <v>86</v>
      </c>
      <c r="AV255" s="13" t="s">
        <v>84</v>
      </c>
      <c r="AW255" s="13" t="s">
        <v>31</v>
      </c>
      <c r="AX255" s="13" t="s">
        <v>76</v>
      </c>
      <c r="AY255" s="265" t="s">
        <v>251</v>
      </c>
    </row>
    <row r="256" s="14" customFormat="1">
      <c r="A256" s="14"/>
      <c r="B256" s="266"/>
      <c r="C256" s="267"/>
      <c r="D256" s="257" t="s">
        <v>260</v>
      </c>
      <c r="E256" s="268" t="s">
        <v>1</v>
      </c>
      <c r="F256" s="269" t="s">
        <v>84</v>
      </c>
      <c r="G256" s="267"/>
      <c r="H256" s="270">
        <v>1</v>
      </c>
      <c r="I256" s="271"/>
      <c r="J256" s="267"/>
      <c r="K256" s="267"/>
      <c r="L256" s="272"/>
      <c r="M256" s="273"/>
      <c r="N256" s="274"/>
      <c r="O256" s="274"/>
      <c r="P256" s="274"/>
      <c r="Q256" s="274"/>
      <c r="R256" s="274"/>
      <c r="S256" s="274"/>
      <c r="T256" s="27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6" t="s">
        <v>260</v>
      </c>
      <c r="AU256" s="276" t="s">
        <v>86</v>
      </c>
      <c r="AV256" s="14" t="s">
        <v>86</v>
      </c>
      <c r="AW256" s="14" t="s">
        <v>31</v>
      </c>
      <c r="AX256" s="14" t="s">
        <v>76</v>
      </c>
      <c r="AY256" s="276" t="s">
        <v>251</v>
      </c>
    </row>
    <row r="257" s="15" customFormat="1">
      <c r="A257" s="15"/>
      <c r="B257" s="277"/>
      <c r="C257" s="278"/>
      <c r="D257" s="257" t="s">
        <v>260</v>
      </c>
      <c r="E257" s="279" t="s">
        <v>1</v>
      </c>
      <c r="F257" s="280" t="s">
        <v>264</v>
      </c>
      <c r="G257" s="278"/>
      <c r="H257" s="281">
        <v>1</v>
      </c>
      <c r="I257" s="282"/>
      <c r="J257" s="278"/>
      <c r="K257" s="278"/>
      <c r="L257" s="283"/>
      <c r="M257" s="284"/>
      <c r="N257" s="285"/>
      <c r="O257" s="285"/>
      <c r="P257" s="285"/>
      <c r="Q257" s="285"/>
      <c r="R257" s="285"/>
      <c r="S257" s="285"/>
      <c r="T257" s="286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87" t="s">
        <v>260</v>
      </c>
      <c r="AU257" s="287" t="s">
        <v>86</v>
      </c>
      <c r="AV257" s="15" t="s">
        <v>258</v>
      </c>
      <c r="AW257" s="15" t="s">
        <v>31</v>
      </c>
      <c r="AX257" s="15" t="s">
        <v>84</v>
      </c>
      <c r="AY257" s="287" t="s">
        <v>251</v>
      </c>
    </row>
    <row r="258" s="2" customFormat="1" ht="14.4" customHeight="1">
      <c r="A258" s="39"/>
      <c r="B258" s="40"/>
      <c r="C258" s="243" t="s">
        <v>415</v>
      </c>
      <c r="D258" s="243" t="s">
        <v>253</v>
      </c>
      <c r="E258" s="244" t="s">
        <v>2789</v>
      </c>
      <c r="F258" s="245" t="s">
        <v>2790</v>
      </c>
      <c r="G258" s="246" t="s">
        <v>277</v>
      </c>
      <c r="H258" s="247">
        <v>0.01</v>
      </c>
      <c r="I258" s="248"/>
      <c r="J258" s="247">
        <f>ROUND(I258*H258,2)</f>
        <v>0</v>
      </c>
      <c r="K258" s="245" t="s">
        <v>257</v>
      </c>
      <c r="L258" s="45"/>
      <c r="M258" s="249" t="s">
        <v>1</v>
      </c>
      <c r="N258" s="250" t="s">
        <v>41</v>
      </c>
      <c r="O258" s="92"/>
      <c r="P258" s="251">
        <f>O258*H258</f>
        <v>0</v>
      </c>
      <c r="Q258" s="251">
        <v>0</v>
      </c>
      <c r="R258" s="251">
        <f>Q258*H258</f>
        <v>0</v>
      </c>
      <c r="S258" s="251">
        <v>0</v>
      </c>
      <c r="T258" s="252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53" t="s">
        <v>344</v>
      </c>
      <c r="AT258" s="253" t="s">
        <v>253</v>
      </c>
      <c r="AU258" s="253" t="s">
        <v>86</v>
      </c>
      <c r="AY258" s="18" t="s">
        <v>251</v>
      </c>
      <c r="BE258" s="254">
        <f>IF(N258="základní",J258,0)</f>
        <v>0</v>
      </c>
      <c r="BF258" s="254">
        <f>IF(N258="snížená",J258,0)</f>
        <v>0</v>
      </c>
      <c r="BG258" s="254">
        <f>IF(N258="zákl. přenesená",J258,0)</f>
        <v>0</v>
      </c>
      <c r="BH258" s="254">
        <f>IF(N258="sníž. přenesená",J258,0)</f>
        <v>0</v>
      </c>
      <c r="BI258" s="254">
        <f>IF(N258="nulová",J258,0)</f>
        <v>0</v>
      </c>
      <c r="BJ258" s="18" t="s">
        <v>84</v>
      </c>
      <c r="BK258" s="254">
        <f>ROUND(I258*H258,2)</f>
        <v>0</v>
      </c>
      <c r="BL258" s="18" t="s">
        <v>344</v>
      </c>
      <c r="BM258" s="253" t="s">
        <v>2791</v>
      </c>
    </row>
    <row r="259" s="12" customFormat="1" ht="22.8" customHeight="1">
      <c r="A259" s="12"/>
      <c r="B259" s="227"/>
      <c r="C259" s="228"/>
      <c r="D259" s="229" t="s">
        <v>75</v>
      </c>
      <c r="E259" s="241" t="s">
        <v>2792</v>
      </c>
      <c r="F259" s="241" t="s">
        <v>2793</v>
      </c>
      <c r="G259" s="228"/>
      <c r="H259" s="228"/>
      <c r="I259" s="231"/>
      <c r="J259" s="242">
        <f>BK259</f>
        <v>0</v>
      </c>
      <c r="K259" s="228"/>
      <c r="L259" s="233"/>
      <c r="M259" s="234"/>
      <c r="N259" s="235"/>
      <c r="O259" s="235"/>
      <c r="P259" s="236">
        <f>SUM(P260:P361)</f>
        <v>0</v>
      </c>
      <c r="Q259" s="235"/>
      <c r="R259" s="236">
        <f>SUM(R260:R361)</f>
        <v>2.0590146999999996</v>
      </c>
      <c r="S259" s="235"/>
      <c r="T259" s="237">
        <f>SUM(T260:T361)</f>
        <v>12.796135099999999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38" t="s">
        <v>86</v>
      </c>
      <c r="AT259" s="239" t="s">
        <v>75</v>
      </c>
      <c r="AU259" s="239" t="s">
        <v>84</v>
      </c>
      <c r="AY259" s="238" t="s">
        <v>251</v>
      </c>
      <c r="BK259" s="240">
        <f>SUM(BK260:BK361)</f>
        <v>0</v>
      </c>
    </row>
    <row r="260" s="2" customFormat="1" ht="14.4" customHeight="1">
      <c r="A260" s="39"/>
      <c r="B260" s="40"/>
      <c r="C260" s="243" t="s">
        <v>421</v>
      </c>
      <c r="D260" s="243" t="s">
        <v>253</v>
      </c>
      <c r="E260" s="244" t="s">
        <v>2794</v>
      </c>
      <c r="F260" s="245" t="s">
        <v>2795</v>
      </c>
      <c r="G260" s="246" t="s">
        <v>406</v>
      </c>
      <c r="H260" s="247">
        <v>750</v>
      </c>
      <c r="I260" s="248"/>
      <c r="J260" s="247">
        <f>ROUND(I260*H260,2)</f>
        <v>0</v>
      </c>
      <c r="K260" s="245" t="s">
        <v>257</v>
      </c>
      <c r="L260" s="45"/>
      <c r="M260" s="249" t="s">
        <v>1</v>
      </c>
      <c r="N260" s="250" t="s">
        <v>41</v>
      </c>
      <c r="O260" s="92"/>
      <c r="P260" s="251">
        <f>O260*H260</f>
        <v>0</v>
      </c>
      <c r="Q260" s="251">
        <v>4.0000000000000003E-05</v>
      </c>
      <c r="R260" s="251">
        <f>Q260*H260</f>
        <v>0.030000000000000002</v>
      </c>
      <c r="S260" s="251">
        <v>0.0025400000000000002</v>
      </c>
      <c r="T260" s="252">
        <f>S260*H260</f>
        <v>1.905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53" t="s">
        <v>258</v>
      </c>
      <c r="AT260" s="253" t="s">
        <v>253</v>
      </c>
      <c r="AU260" s="253" t="s">
        <v>86</v>
      </c>
      <c r="AY260" s="18" t="s">
        <v>251</v>
      </c>
      <c r="BE260" s="254">
        <f>IF(N260="základní",J260,0)</f>
        <v>0</v>
      </c>
      <c r="BF260" s="254">
        <f>IF(N260="snížená",J260,0)</f>
        <v>0</v>
      </c>
      <c r="BG260" s="254">
        <f>IF(N260="zákl. přenesená",J260,0)</f>
        <v>0</v>
      </c>
      <c r="BH260" s="254">
        <f>IF(N260="sníž. přenesená",J260,0)</f>
        <v>0</v>
      </c>
      <c r="BI260" s="254">
        <f>IF(N260="nulová",J260,0)</f>
        <v>0</v>
      </c>
      <c r="BJ260" s="18" t="s">
        <v>84</v>
      </c>
      <c r="BK260" s="254">
        <f>ROUND(I260*H260,2)</f>
        <v>0</v>
      </c>
      <c r="BL260" s="18" t="s">
        <v>258</v>
      </c>
      <c r="BM260" s="253" t="s">
        <v>2796</v>
      </c>
    </row>
    <row r="261" s="13" customFormat="1">
      <c r="A261" s="13"/>
      <c r="B261" s="255"/>
      <c r="C261" s="256"/>
      <c r="D261" s="257" t="s">
        <v>260</v>
      </c>
      <c r="E261" s="258" t="s">
        <v>1</v>
      </c>
      <c r="F261" s="259" t="s">
        <v>2703</v>
      </c>
      <c r="G261" s="256"/>
      <c r="H261" s="258" t="s">
        <v>1</v>
      </c>
      <c r="I261" s="260"/>
      <c r="J261" s="256"/>
      <c r="K261" s="256"/>
      <c r="L261" s="261"/>
      <c r="M261" s="262"/>
      <c r="N261" s="263"/>
      <c r="O261" s="263"/>
      <c r="P261" s="263"/>
      <c r="Q261" s="263"/>
      <c r="R261" s="263"/>
      <c r="S261" s="263"/>
      <c r="T261" s="26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5" t="s">
        <v>260</v>
      </c>
      <c r="AU261" s="265" t="s">
        <v>86</v>
      </c>
      <c r="AV261" s="13" t="s">
        <v>84</v>
      </c>
      <c r="AW261" s="13" t="s">
        <v>31</v>
      </c>
      <c r="AX261" s="13" t="s">
        <v>76</v>
      </c>
      <c r="AY261" s="265" t="s">
        <v>251</v>
      </c>
    </row>
    <row r="262" s="13" customFormat="1">
      <c r="A262" s="13"/>
      <c r="B262" s="255"/>
      <c r="C262" s="256"/>
      <c r="D262" s="257" t="s">
        <v>260</v>
      </c>
      <c r="E262" s="258" t="s">
        <v>1</v>
      </c>
      <c r="F262" s="259" t="s">
        <v>2704</v>
      </c>
      <c r="G262" s="256"/>
      <c r="H262" s="258" t="s">
        <v>1</v>
      </c>
      <c r="I262" s="260"/>
      <c r="J262" s="256"/>
      <c r="K262" s="256"/>
      <c r="L262" s="261"/>
      <c r="M262" s="262"/>
      <c r="N262" s="263"/>
      <c r="O262" s="263"/>
      <c r="P262" s="263"/>
      <c r="Q262" s="263"/>
      <c r="R262" s="263"/>
      <c r="S262" s="263"/>
      <c r="T262" s="26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5" t="s">
        <v>260</v>
      </c>
      <c r="AU262" s="265" t="s">
        <v>86</v>
      </c>
      <c r="AV262" s="13" t="s">
        <v>84</v>
      </c>
      <c r="AW262" s="13" t="s">
        <v>31</v>
      </c>
      <c r="AX262" s="13" t="s">
        <v>76</v>
      </c>
      <c r="AY262" s="265" t="s">
        <v>251</v>
      </c>
    </row>
    <row r="263" s="14" customFormat="1">
      <c r="A263" s="14"/>
      <c r="B263" s="266"/>
      <c r="C263" s="267"/>
      <c r="D263" s="257" t="s">
        <v>260</v>
      </c>
      <c r="E263" s="268" t="s">
        <v>1</v>
      </c>
      <c r="F263" s="269" t="s">
        <v>2797</v>
      </c>
      <c r="G263" s="267"/>
      <c r="H263" s="270">
        <v>750</v>
      </c>
      <c r="I263" s="271"/>
      <c r="J263" s="267"/>
      <c r="K263" s="267"/>
      <c r="L263" s="272"/>
      <c r="M263" s="273"/>
      <c r="N263" s="274"/>
      <c r="O263" s="274"/>
      <c r="P263" s="274"/>
      <c r="Q263" s="274"/>
      <c r="R263" s="274"/>
      <c r="S263" s="274"/>
      <c r="T263" s="27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76" t="s">
        <v>260</v>
      </c>
      <c r="AU263" s="276" t="s">
        <v>86</v>
      </c>
      <c r="AV263" s="14" t="s">
        <v>86</v>
      </c>
      <c r="AW263" s="14" t="s">
        <v>31</v>
      </c>
      <c r="AX263" s="14" t="s">
        <v>76</v>
      </c>
      <c r="AY263" s="276" t="s">
        <v>251</v>
      </c>
    </row>
    <row r="264" s="15" customFormat="1">
      <c r="A264" s="15"/>
      <c r="B264" s="277"/>
      <c r="C264" s="278"/>
      <c r="D264" s="257" t="s">
        <v>260</v>
      </c>
      <c r="E264" s="279" t="s">
        <v>1</v>
      </c>
      <c r="F264" s="280" t="s">
        <v>264</v>
      </c>
      <c r="G264" s="278"/>
      <c r="H264" s="281">
        <v>750</v>
      </c>
      <c r="I264" s="282"/>
      <c r="J264" s="278"/>
      <c r="K264" s="278"/>
      <c r="L264" s="283"/>
      <c r="M264" s="284"/>
      <c r="N264" s="285"/>
      <c r="O264" s="285"/>
      <c r="P264" s="285"/>
      <c r="Q264" s="285"/>
      <c r="R264" s="285"/>
      <c r="S264" s="285"/>
      <c r="T264" s="286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87" t="s">
        <v>260</v>
      </c>
      <c r="AU264" s="287" t="s">
        <v>86</v>
      </c>
      <c r="AV264" s="15" t="s">
        <v>258</v>
      </c>
      <c r="AW264" s="15" t="s">
        <v>31</v>
      </c>
      <c r="AX264" s="15" t="s">
        <v>84</v>
      </c>
      <c r="AY264" s="287" t="s">
        <v>251</v>
      </c>
    </row>
    <row r="265" s="2" customFormat="1" ht="14.4" customHeight="1">
      <c r="A265" s="39"/>
      <c r="B265" s="40"/>
      <c r="C265" s="243" t="s">
        <v>428</v>
      </c>
      <c r="D265" s="243" t="s">
        <v>253</v>
      </c>
      <c r="E265" s="244" t="s">
        <v>2798</v>
      </c>
      <c r="F265" s="245" t="s">
        <v>2799</v>
      </c>
      <c r="G265" s="246" t="s">
        <v>406</v>
      </c>
      <c r="H265" s="247">
        <v>542</v>
      </c>
      <c r="I265" s="248"/>
      <c r="J265" s="247">
        <f>ROUND(I265*H265,2)</f>
        <v>0</v>
      </c>
      <c r="K265" s="245" t="s">
        <v>257</v>
      </c>
      <c r="L265" s="45"/>
      <c r="M265" s="249" t="s">
        <v>1</v>
      </c>
      <c r="N265" s="250" t="s">
        <v>41</v>
      </c>
      <c r="O265" s="92"/>
      <c r="P265" s="251">
        <f>O265*H265</f>
        <v>0</v>
      </c>
      <c r="Q265" s="251">
        <v>5.0000000000000002E-05</v>
      </c>
      <c r="R265" s="251">
        <f>Q265*H265</f>
        <v>0.027100000000000003</v>
      </c>
      <c r="S265" s="251">
        <v>0.0047299999999999998</v>
      </c>
      <c r="T265" s="252">
        <f>S265*H265</f>
        <v>2.56366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53" t="s">
        <v>344</v>
      </c>
      <c r="AT265" s="253" t="s">
        <v>253</v>
      </c>
      <c r="AU265" s="253" t="s">
        <v>86</v>
      </c>
      <c r="AY265" s="18" t="s">
        <v>251</v>
      </c>
      <c r="BE265" s="254">
        <f>IF(N265="základní",J265,0)</f>
        <v>0</v>
      </c>
      <c r="BF265" s="254">
        <f>IF(N265="snížená",J265,0)</f>
        <v>0</v>
      </c>
      <c r="BG265" s="254">
        <f>IF(N265="zákl. přenesená",J265,0)</f>
        <v>0</v>
      </c>
      <c r="BH265" s="254">
        <f>IF(N265="sníž. přenesená",J265,0)</f>
        <v>0</v>
      </c>
      <c r="BI265" s="254">
        <f>IF(N265="nulová",J265,0)</f>
        <v>0</v>
      </c>
      <c r="BJ265" s="18" t="s">
        <v>84</v>
      </c>
      <c r="BK265" s="254">
        <f>ROUND(I265*H265,2)</f>
        <v>0</v>
      </c>
      <c r="BL265" s="18" t="s">
        <v>344</v>
      </c>
      <c r="BM265" s="253" t="s">
        <v>2800</v>
      </c>
    </row>
    <row r="266" s="13" customFormat="1">
      <c r="A266" s="13"/>
      <c r="B266" s="255"/>
      <c r="C266" s="256"/>
      <c r="D266" s="257" t="s">
        <v>260</v>
      </c>
      <c r="E266" s="258" t="s">
        <v>1</v>
      </c>
      <c r="F266" s="259" t="s">
        <v>2703</v>
      </c>
      <c r="G266" s="256"/>
      <c r="H266" s="258" t="s">
        <v>1</v>
      </c>
      <c r="I266" s="260"/>
      <c r="J266" s="256"/>
      <c r="K266" s="256"/>
      <c r="L266" s="261"/>
      <c r="M266" s="262"/>
      <c r="N266" s="263"/>
      <c r="O266" s="263"/>
      <c r="P266" s="263"/>
      <c r="Q266" s="263"/>
      <c r="R266" s="263"/>
      <c r="S266" s="263"/>
      <c r="T266" s="26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5" t="s">
        <v>260</v>
      </c>
      <c r="AU266" s="265" t="s">
        <v>86</v>
      </c>
      <c r="AV266" s="13" t="s">
        <v>84</v>
      </c>
      <c r="AW266" s="13" t="s">
        <v>31</v>
      </c>
      <c r="AX266" s="13" t="s">
        <v>76</v>
      </c>
      <c r="AY266" s="265" t="s">
        <v>251</v>
      </c>
    </row>
    <row r="267" s="13" customFormat="1">
      <c r="A267" s="13"/>
      <c r="B267" s="255"/>
      <c r="C267" s="256"/>
      <c r="D267" s="257" t="s">
        <v>260</v>
      </c>
      <c r="E267" s="258" t="s">
        <v>1</v>
      </c>
      <c r="F267" s="259" t="s">
        <v>2801</v>
      </c>
      <c r="G267" s="256"/>
      <c r="H267" s="258" t="s">
        <v>1</v>
      </c>
      <c r="I267" s="260"/>
      <c r="J267" s="256"/>
      <c r="K267" s="256"/>
      <c r="L267" s="261"/>
      <c r="M267" s="262"/>
      <c r="N267" s="263"/>
      <c r="O267" s="263"/>
      <c r="P267" s="263"/>
      <c r="Q267" s="263"/>
      <c r="R267" s="263"/>
      <c r="S267" s="263"/>
      <c r="T267" s="26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5" t="s">
        <v>260</v>
      </c>
      <c r="AU267" s="265" t="s">
        <v>86</v>
      </c>
      <c r="AV267" s="13" t="s">
        <v>84</v>
      </c>
      <c r="AW267" s="13" t="s">
        <v>31</v>
      </c>
      <c r="AX267" s="13" t="s">
        <v>76</v>
      </c>
      <c r="AY267" s="265" t="s">
        <v>251</v>
      </c>
    </row>
    <row r="268" s="14" customFormat="1">
      <c r="A268" s="14"/>
      <c r="B268" s="266"/>
      <c r="C268" s="267"/>
      <c r="D268" s="257" t="s">
        <v>260</v>
      </c>
      <c r="E268" s="268" t="s">
        <v>1</v>
      </c>
      <c r="F268" s="269" t="s">
        <v>2802</v>
      </c>
      <c r="G268" s="267"/>
      <c r="H268" s="270">
        <v>42</v>
      </c>
      <c r="I268" s="271"/>
      <c r="J268" s="267"/>
      <c r="K268" s="267"/>
      <c r="L268" s="272"/>
      <c r="M268" s="273"/>
      <c r="N268" s="274"/>
      <c r="O268" s="274"/>
      <c r="P268" s="274"/>
      <c r="Q268" s="274"/>
      <c r="R268" s="274"/>
      <c r="S268" s="274"/>
      <c r="T268" s="27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76" t="s">
        <v>260</v>
      </c>
      <c r="AU268" s="276" t="s">
        <v>86</v>
      </c>
      <c r="AV268" s="14" t="s">
        <v>86</v>
      </c>
      <c r="AW268" s="14" t="s">
        <v>31</v>
      </c>
      <c r="AX268" s="14" t="s">
        <v>76</v>
      </c>
      <c r="AY268" s="276" t="s">
        <v>251</v>
      </c>
    </row>
    <row r="269" s="13" customFormat="1">
      <c r="A269" s="13"/>
      <c r="B269" s="255"/>
      <c r="C269" s="256"/>
      <c r="D269" s="257" t="s">
        <v>260</v>
      </c>
      <c r="E269" s="258" t="s">
        <v>1</v>
      </c>
      <c r="F269" s="259" t="s">
        <v>2704</v>
      </c>
      <c r="G269" s="256"/>
      <c r="H269" s="258" t="s">
        <v>1</v>
      </c>
      <c r="I269" s="260"/>
      <c r="J269" s="256"/>
      <c r="K269" s="256"/>
      <c r="L269" s="261"/>
      <c r="M269" s="262"/>
      <c r="N269" s="263"/>
      <c r="O269" s="263"/>
      <c r="P269" s="263"/>
      <c r="Q269" s="263"/>
      <c r="R269" s="263"/>
      <c r="S269" s="263"/>
      <c r="T269" s="26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5" t="s">
        <v>260</v>
      </c>
      <c r="AU269" s="265" t="s">
        <v>86</v>
      </c>
      <c r="AV269" s="13" t="s">
        <v>84</v>
      </c>
      <c r="AW269" s="13" t="s">
        <v>31</v>
      </c>
      <c r="AX269" s="13" t="s">
        <v>76</v>
      </c>
      <c r="AY269" s="265" t="s">
        <v>251</v>
      </c>
    </row>
    <row r="270" s="14" customFormat="1">
      <c r="A270" s="14"/>
      <c r="B270" s="266"/>
      <c r="C270" s="267"/>
      <c r="D270" s="257" t="s">
        <v>260</v>
      </c>
      <c r="E270" s="268" t="s">
        <v>1</v>
      </c>
      <c r="F270" s="269" t="s">
        <v>2803</v>
      </c>
      <c r="G270" s="267"/>
      <c r="H270" s="270">
        <v>500</v>
      </c>
      <c r="I270" s="271"/>
      <c r="J270" s="267"/>
      <c r="K270" s="267"/>
      <c r="L270" s="272"/>
      <c r="M270" s="273"/>
      <c r="N270" s="274"/>
      <c r="O270" s="274"/>
      <c r="P270" s="274"/>
      <c r="Q270" s="274"/>
      <c r="R270" s="274"/>
      <c r="S270" s="274"/>
      <c r="T270" s="27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76" t="s">
        <v>260</v>
      </c>
      <c r="AU270" s="276" t="s">
        <v>86</v>
      </c>
      <c r="AV270" s="14" t="s">
        <v>86</v>
      </c>
      <c r="AW270" s="14" t="s">
        <v>31</v>
      </c>
      <c r="AX270" s="14" t="s">
        <v>76</v>
      </c>
      <c r="AY270" s="276" t="s">
        <v>251</v>
      </c>
    </row>
    <row r="271" s="15" customFormat="1">
      <c r="A271" s="15"/>
      <c r="B271" s="277"/>
      <c r="C271" s="278"/>
      <c r="D271" s="257" t="s">
        <v>260</v>
      </c>
      <c r="E271" s="279" t="s">
        <v>1</v>
      </c>
      <c r="F271" s="280" t="s">
        <v>264</v>
      </c>
      <c r="G271" s="278"/>
      <c r="H271" s="281">
        <v>542</v>
      </c>
      <c r="I271" s="282"/>
      <c r="J271" s="278"/>
      <c r="K271" s="278"/>
      <c r="L271" s="283"/>
      <c r="M271" s="284"/>
      <c r="N271" s="285"/>
      <c r="O271" s="285"/>
      <c r="P271" s="285"/>
      <c r="Q271" s="285"/>
      <c r="R271" s="285"/>
      <c r="S271" s="285"/>
      <c r="T271" s="286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87" t="s">
        <v>260</v>
      </c>
      <c r="AU271" s="287" t="s">
        <v>86</v>
      </c>
      <c r="AV271" s="15" t="s">
        <v>258</v>
      </c>
      <c r="AW271" s="15" t="s">
        <v>31</v>
      </c>
      <c r="AX271" s="15" t="s">
        <v>84</v>
      </c>
      <c r="AY271" s="287" t="s">
        <v>251</v>
      </c>
    </row>
    <row r="272" s="2" customFormat="1" ht="14.4" customHeight="1">
      <c r="A272" s="39"/>
      <c r="B272" s="40"/>
      <c r="C272" s="243" t="s">
        <v>434</v>
      </c>
      <c r="D272" s="243" t="s">
        <v>253</v>
      </c>
      <c r="E272" s="244" t="s">
        <v>2804</v>
      </c>
      <c r="F272" s="245" t="s">
        <v>2805</v>
      </c>
      <c r="G272" s="246" t="s">
        <v>406</v>
      </c>
      <c r="H272" s="247">
        <v>250</v>
      </c>
      <c r="I272" s="248"/>
      <c r="J272" s="247">
        <f>ROUND(I272*H272,2)</f>
        <v>0</v>
      </c>
      <c r="K272" s="245" t="s">
        <v>257</v>
      </c>
      <c r="L272" s="45"/>
      <c r="M272" s="249" t="s">
        <v>1</v>
      </c>
      <c r="N272" s="250" t="s">
        <v>41</v>
      </c>
      <c r="O272" s="92"/>
      <c r="P272" s="251">
        <f>O272*H272</f>
        <v>0</v>
      </c>
      <c r="Q272" s="251">
        <v>6.0000000000000002E-05</v>
      </c>
      <c r="R272" s="251">
        <f>Q272*H272</f>
        <v>0.015000000000000001</v>
      </c>
      <c r="S272" s="251">
        <v>0.0084100000000000008</v>
      </c>
      <c r="T272" s="252">
        <f>S272*H272</f>
        <v>2.1025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53" t="s">
        <v>344</v>
      </c>
      <c r="AT272" s="253" t="s">
        <v>253</v>
      </c>
      <c r="AU272" s="253" t="s">
        <v>86</v>
      </c>
      <c r="AY272" s="18" t="s">
        <v>251</v>
      </c>
      <c r="BE272" s="254">
        <f>IF(N272="základní",J272,0)</f>
        <v>0</v>
      </c>
      <c r="BF272" s="254">
        <f>IF(N272="snížená",J272,0)</f>
        <v>0</v>
      </c>
      <c r="BG272" s="254">
        <f>IF(N272="zákl. přenesená",J272,0)</f>
        <v>0</v>
      </c>
      <c r="BH272" s="254">
        <f>IF(N272="sníž. přenesená",J272,0)</f>
        <v>0</v>
      </c>
      <c r="BI272" s="254">
        <f>IF(N272="nulová",J272,0)</f>
        <v>0</v>
      </c>
      <c r="BJ272" s="18" t="s">
        <v>84</v>
      </c>
      <c r="BK272" s="254">
        <f>ROUND(I272*H272,2)</f>
        <v>0</v>
      </c>
      <c r="BL272" s="18" t="s">
        <v>344</v>
      </c>
      <c r="BM272" s="253" t="s">
        <v>2806</v>
      </c>
    </row>
    <row r="273" s="13" customFormat="1">
      <c r="A273" s="13"/>
      <c r="B273" s="255"/>
      <c r="C273" s="256"/>
      <c r="D273" s="257" t="s">
        <v>260</v>
      </c>
      <c r="E273" s="258" t="s">
        <v>1</v>
      </c>
      <c r="F273" s="259" t="s">
        <v>2703</v>
      </c>
      <c r="G273" s="256"/>
      <c r="H273" s="258" t="s">
        <v>1</v>
      </c>
      <c r="I273" s="260"/>
      <c r="J273" s="256"/>
      <c r="K273" s="256"/>
      <c r="L273" s="261"/>
      <c r="M273" s="262"/>
      <c r="N273" s="263"/>
      <c r="O273" s="263"/>
      <c r="P273" s="263"/>
      <c r="Q273" s="263"/>
      <c r="R273" s="263"/>
      <c r="S273" s="263"/>
      <c r="T273" s="26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5" t="s">
        <v>260</v>
      </c>
      <c r="AU273" s="265" t="s">
        <v>86</v>
      </c>
      <c r="AV273" s="13" t="s">
        <v>84</v>
      </c>
      <c r="AW273" s="13" t="s">
        <v>31</v>
      </c>
      <c r="AX273" s="13" t="s">
        <v>76</v>
      </c>
      <c r="AY273" s="265" t="s">
        <v>251</v>
      </c>
    </row>
    <row r="274" s="13" customFormat="1">
      <c r="A274" s="13"/>
      <c r="B274" s="255"/>
      <c r="C274" s="256"/>
      <c r="D274" s="257" t="s">
        <v>260</v>
      </c>
      <c r="E274" s="258" t="s">
        <v>1</v>
      </c>
      <c r="F274" s="259" t="s">
        <v>2704</v>
      </c>
      <c r="G274" s="256"/>
      <c r="H274" s="258" t="s">
        <v>1</v>
      </c>
      <c r="I274" s="260"/>
      <c r="J274" s="256"/>
      <c r="K274" s="256"/>
      <c r="L274" s="261"/>
      <c r="M274" s="262"/>
      <c r="N274" s="263"/>
      <c r="O274" s="263"/>
      <c r="P274" s="263"/>
      <c r="Q274" s="263"/>
      <c r="R274" s="263"/>
      <c r="S274" s="263"/>
      <c r="T274" s="26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5" t="s">
        <v>260</v>
      </c>
      <c r="AU274" s="265" t="s">
        <v>86</v>
      </c>
      <c r="AV274" s="13" t="s">
        <v>84</v>
      </c>
      <c r="AW274" s="13" t="s">
        <v>31</v>
      </c>
      <c r="AX274" s="13" t="s">
        <v>76</v>
      </c>
      <c r="AY274" s="265" t="s">
        <v>251</v>
      </c>
    </row>
    <row r="275" s="14" customFormat="1">
      <c r="A275" s="14"/>
      <c r="B275" s="266"/>
      <c r="C275" s="267"/>
      <c r="D275" s="257" t="s">
        <v>260</v>
      </c>
      <c r="E275" s="268" t="s">
        <v>1</v>
      </c>
      <c r="F275" s="269" t="s">
        <v>1729</v>
      </c>
      <c r="G275" s="267"/>
      <c r="H275" s="270">
        <v>250</v>
      </c>
      <c r="I275" s="271"/>
      <c r="J275" s="267"/>
      <c r="K275" s="267"/>
      <c r="L275" s="272"/>
      <c r="M275" s="273"/>
      <c r="N275" s="274"/>
      <c r="O275" s="274"/>
      <c r="P275" s="274"/>
      <c r="Q275" s="274"/>
      <c r="R275" s="274"/>
      <c r="S275" s="274"/>
      <c r="T275" s="27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76" t="s">
        <v>260</v>
      </c>
      <c r="AU275" s="276" t="s">
        <v>86</v>
      </c>
      <c r="AV275" s="14" t="s">
        <v>86</v>
      </c>
      <c r="AW275" s="14" t="s">
        <v>31</v>
      </c>
      <c r="AX275" s="14" t="s">
        <v>76</v>
      </c>
      <c r="AY275" s="276" t="s">
        <v>251</v>
      </c>
    </row>
    <row r="276" s="15" customFormat="1">
      <c r="A276" s="15"/>
      <c r="B276" s="277"/>
      <c r="C276" s="278"/>
      <c r="D276" s="257" t="s">
        <v>260</v>
      </c>
      <c r="E276" s="279" t="s">
        <v>1</v>
      </c>
      <c r="F276" s="280" t="s">
        <v>264</v>
      </c>
      <c r="G276" s="278"/>
      <c r="H276" s="281">
        <v>250</v>
      </c>
      <c r="I276" s="282"/>
      <c r="J276" s="278"/>
      <c r="K276" s="278"/>
      <c r="L276" s="283"/>
      <c r="M276" s="284"/>
      <c r="N276" s="285"/>
      <c r="O276" s="285"/>
      <c r="P276" s="285"/>
      <c r="Q276" s="285"/>
      <c r="R276" s="285"/>
      <c r="S276" s="285"/>
      <c r="T276" s="286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87" t="s">
        <v>260</v>
      </c>
      <c r="AU276" s="287" t="s">
        <v>86</v>
      </c>
      <c r="AV276" s="15" t="s">
        <v>258</v>
      </c>
      <c r="AW276" s="15" t="s">
        <v>31</v>
      </c>
      <c r="AX276" s="15" t="s">
        <v>84</v>
      </c>
      <c r="AY276" s="287" t="s">
        <v>251</v>
      </c>
    </row>
    <row r="277" s="2" customFormat="1" ht="14.4" customHeight="1">
      <c r="A277" s="39"/>
      <c r="B277" s="40"/>
      <c r="C277" s="243" t="s">
        <v>441</v>
      </c>
      <c r="D277" s="243" t="s">
        <v>253</v>
      </c>
      <c r="E277" s="244" t="s">
        <v>2807</v>
      </c>
      <c r="F277" s="245" t="s">
        <v>2808</v>
      </c>
      <c r="G277" s="246" t="s">
        <v>369</v>
      </c>
      <c r="H277" s="247">
        <v>833.33000000000004</v>
      </c>
      <c r="I277" s="248"/>
      <c r="J277" s="247">
        <f>ROUND(I277*H277,2)</f>
        <v>0</v>
      </c>
      <c r="K277" s="245" t="s">
        <v>257</v>
      </c>
      <c r="L277" s="45"/>
      <c r="M277" s="249" t="s">
        <v>1</v>
      </c>
      <c r="N277" s="250" t="s">
        <v>41</v>
      </c>
      <c r="O277" s="92"/>
      <c r="P277" s="251">
        <f>O277*H277</f>
        <v>0</v>
      </c>
      <c r="Q277" s="251">
        <v>3.0000000000000001E-05</v>
      </c>
      <c r="R277" s="251">
        <f>Q277*H277</f>
        <v>0.024999900000000002</v>
      </c>
      <c r="S277" s="251">
        <v>0.0074700000000000001</v>
      </c>
      <c r="T277" s="252">
        <f>S277*H277</f>
        <v>6.2249751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53" t="s">
        <v>344</v>
      </c>
      <c r="AT277" s="253" t="s">
        <v>253</v>
      </c>
      <c r="AU277" s="253" t="s">
        <v>86</v>
      </c>
      <c r="AY277" s="18" t="s">
        <v>251</v>
      </c>
      <c r="BE277" s="254">
        <f>IF(N277="základní",J277,0)</f>
        <v>0</v>
      </c>
      <c r="BF277" s="254">
        <f>IF(N277="snížená",J277,0)</f>
        <v>0</v>
      </c>
      <c r="BG277" s="254">
        <f>IF(N277="zákl. přenesená",J277,0)</f>
        <v>0</v>
      </c>
      <c r="BH277" s="254">
        <f>IF(N277="sníž. přenesená",J277,0)</f>
        <v>0</v>
      </c>
      <c r="BI277" s="254">
        <f>IF(N277="nulová",J277,0)</f>
        <v>0</v>
      </c>
      <c r="BJ277" s="18" t="s">
        <v>84</v>
      </c>
      <c r="BK277" s="254">
        <f>ROUND(I277*H277,2)</f>
        <v>0</v>
      </c>
      <c r="BL277" s="18" t="s">
        <v>344</v>
      </c>
      <c r="BM277" s="253" t="s">
        <v>2809</v>
      </c>
    </row>
    <row r="278" s="13" customFormat="1">
      <c r="A278" s="13"/>
      <c r="B278" s="255"/>
      <c r="C278" s="256"/>
      <c r="D278" s="257" t="s">
        <v>260</v>
      </c>
      <c r="E278" s="258" t="s">
        <v>1</v>
      </c>
      <c r="F278" s="259" t="s">
        <v>2703</v>
      </c>
      <c r="G278" s="256"/>
      <c r="H278" s="258" t="s">
        <v>1</v>
      </c>
      <c r="I278" s="260"/>
      <c r="J278" s="256"/>
      <c r="K278" s="256"/>
      <c r="L278" s="261"/>
      <c r="M278" s="262"/>
      <c r="N278" s="263"/>
      <c r="O278" s="263"/>
      <c r="P278" s="263"/>
      <c r="Q278" s="263"/>
      <c r="R278" s="263"/>
      <c r="S278" s="263"/>
      <c r="T278" s="26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5" t="s">
        <v>260</v>
      </c>
      <c r="AU278" s="265" t="s">
        <v>86</v>
      </c>
      <c r="AV278" s="13" t="s">
        <v>84</v>
      </c>
      <c r="AW278" s="13" t="s">
        <v>31</v>
      </c>
      <c r="AX278" s="13" t="s">
        <v>76</v>
      </c>
      <c r="AY278" s="265" t="s">
        <v>251</v>
      </c>
    </row>
    <row r="279" s="13" customFormat="1">
      <c r="A279" s="13"/>
      <c r="B279" s="255"/>
      <c r="C279" s="256"/>
      <c r="D279" s="257" t="s">
        <v>260</v>
      </c>
      <c r="E279" s="258" t="s">
        <v>1</v>
      </c>
      <c r="F279" s="259" t="s">
        <v>2704</v>
      </c>
      <c r="G279" s="256"/>
      <c r="H279" s="258" t="s">
        <v>1</v>
      </c>
      <c r="I279" s="260"/>
      <c r="J279" s="256"/>
      <c r="K279" s="256"/>
      <c r="L279" s="261"/>
      <c r="M279" s="262"/>
      <c r="N279" s="263"/>
      <c r="O279" s="263"/>
      <c r="P279" s="263"/>
      <c r="Q279" s="263"/>
      <c r="R279" s="263"/>
      <c r="S279" s="263"/>
      <c r="T279" s="26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5" t="s">
        <v>260</v>
      </c>
      <c r="AU279" s="265" t="s">
        <v>86</v>
      </c>
      <c r="AV279" s="13" t="s">
        <v>84</v>
      </c>
      <c r="AW279" s="13" t="s">
        <v>31</v>
      </c>
      <c r="AX279" s="13" t="s">
        <v>76</v>
      </c>
      <c r="AY279" s="265" t="s">
        <v>251</v>
      </c>
    </row>
    <row r="280" s="14" customFormat="1">
      <c r="A280" s="14"/>
      <c r="B280" s="266"/>
      <c r="C280" s="267"/>
      <c r="D280" s="257" t="s">
        <v>260</v>
      </c>
      <c r="E280" s="268" t="s">
        <v>1</v>
      </c>
      <c r="F280" s="269" t="s">
        <v>2810</v>
      </c>
      <c r="G280" s="267"/>
      <c r="H280" s="270">
        <v>833.33333333333326</v>
      </c>
      <c r="I280" s="271"/>
      <c r="J280" s="267"/>
      <c r="K280" s="267"/>
      <c r="L280" s="272"/>
      <c r="M280" s="273"/>
      <c r="N280" s="274"/>
      <c r="O280" s="274"/>
      <c r="P280" s="274"/>
      <c r="Q280" s="274"/>
      <c r="R280" s="274"/>
      <c r="S280" s="274"/>
      <c r="T280" s="27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76" t="s">
        <v>260</v>
      </c>
      <c r="AU280" s="276" t="s">
        <v>86</v>
      </c>
      <c r="AV280" s="14" t="s">
        <v>86</v>
      </c>
      <c r="AW280" s="14" t="s">
        <v>31</v>
      </c>
      <c r="AX280" s="14" t="s">
        <v>76</v>
      </c>
      <c r="AY280" s="276" t="s">
        <v>251</v>
      </c>
    </row>
    <row r="281" s="15" customFormat="1">
      <c r="A281" s="15"/>
      <c r="B281" s="277"/>
      <c r="C281" s="278"/>
      <c r="D281" s="257" t="s">
        <v>260</v>
      </c>
      <c r="E281" s="279" t="s">
        <v>1</v>
      </c>
      <c r="F281" s="280" t="s">
        <v>264</v>
      </c>
      <c r="G281" s="278"/>
      <c r="H281" s="281">
        <v>833.33333333333326</v>
      </c>
      <c r="I281" s="282"/>
      <c r="J281" s="278"/>
      <c r="K281" s="278"/>
      <c r="L281" s="283"/>
      <c r="M281" s="284"/>
      <c r="N281" s="285"/>
      <c r="O281" s="285"/>
      <c r="P281" s="285"/>
      <c r="Q281" s="285"/>
      <c r="R281" s="285"/>
      <c r="S281" s="285"/>
      <c r="T281" s="286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87" t="s">
        <v>260</v>
      </c>
      <c r="AU281" s="287" t="s">
        <v>86</v>
      </c>
      <c r="AV281" s="15" t="s">
        <v>258</v>
      </c>
      <c r="AW281" s="15" t="s">
        <v>31</v>
      </c>
      <c r="AX281" s="15" t="s">
        <v>84</v>
      </c>
      <c r="AY281" s="287" t="s">
        <v>251</v>
      </c>
    </row>
    <row r="282" s="2" customFormat="1" ht="14.4" customHeight="1">
      <c r="A282" s="39"/>
      <c r="B282" s="40"/>
      <c r="C282" s="243" t="s">
        <v>447</v>
      </c>
      <c r="D282" s="243" t="s">
        <v>253</v>
      </c>
      <c r="E282" s="244" t="s">
        <v>2811</v>
      </c>
      <c r="F282" s="245" t="s">
        <v>2812</v>
      </c>
      <c r="G282" s="246" t="s">
        <v>406</v>
      </c>
      <c r="H282" s="247">
        <v>133.63</v>
      </c>
      <c r="I282" s="248"/>
      <c r="J282" s="247">
        <f>ROUND(I282*H282,2)</f>
        <v>0</v>
      </c>
      <c r="K282" s="245" t="s">
        <v>1</v>
      </c>
      <c r="L282" s="45"/>
      <c r="M282" s="249" t="s">
        <v>1</v>
      </c>
      <c r="N282" s="250" t="s">
        <v>41</v>
      </c>
      <c r="O282" s="92"/>
      <c r="P282" s="251">
        <f>O282*H282</f>
        <v>0</v>
      </c>
      <c r="Q282" s="251">
        <v>0.00036000000000000002</v>
      </c>
      <c r="R282" s="251">
        <f>Q282*H282</f>
        <v>0.048106799999999998</v>
      </c>
      <c r="S282" s="251">
        <v>0</v>
      </c>
      <c r="T282" s="252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53" t="s">
        <v>344</v>
      </c>
      <c r="AT282" s="253" t="s">
        <v>253</v>
      </c>
      <c r="AU282" s="253" t="s">
        <v>86</v>
      </c>
      <c r="AY282" s="18" t="s">
        <v>251</v>
      </c>
      <c r="BE282" s="254">
        <f>IF(N282="základní",J282,0)</f>
        <v>0</v>
      </c>
      <c r="BF282" s="254">
        <f>IF(N282="snížená",J282,0)</f>
        <v>0</v>
      </c>
      <c r="BG282" s="254">
        <f>IF(N282="zákl. přenesená",J282,0)</f>
        <v>0</v>
      </c>
      <c r="BH282" s="254">
        <f>IF(N282="sníž. přenesená",J282,0)</f>
        <v>0</v>
      </c>
      <c r="BI282" s="254">
        <f>IF(N282="nulová",J282,0)</f>
        <v>0</v>
      </c>
      <c r="BJ282" s="18" t="s">
        <v>84</v>
      </c>
      <c r="BK282" s="254">
        <f>ROUND(I282*H282,2)</f>
        <v>0</v>
      </c>
      <c r="BL282" s="18" t="s">
        <v>344</v>
      </c>
      <c r="BM282" s="253" t="s">
        <v>2813</v>
      </c>
    </row>
    <row r="283" s="13" customFormat="1">
      <c r="A283" s="13"/>
      <c r="B283" s="255"/>
      <c r="C283" s="256"/>
      <c r="D283" s="257" t="s">
        <v>260</v>
      </c>
      <c r="E283" s="258" t="s">
        <v>1</v>
      </c>
      <c r="F283" s="259" t="s">
        <v>2703</v>
      </c>
      <c r="G283" s="256"/>
      <c r="H283" s="258" t="s">
        <v>1</v>
      </c>
      <c r="I283" s="260"/>
      <c r="J283" s="256"/>
      <c r="K283" s="256"/>
      <c r="L283" s="261"/>
      <c r="M283" s="262"/>
      <c r="N283" s="263"/>
      <c r="O283" s="263"/>
      <c r="P283" s="263"/>
      <c r="Q283" s="263"/>
      <c r="R283" s="263"/>
      <c r="S283" s="263"/>
      <c r="T283" s="26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5" t="s">
        <v>260</v>
      </c>
      <c r="AU283" s="265" t="s">
        <v>86</v>
      </c>
      <c r="AV283" s="13" t="s">
        <v>84</v>
      </c>
      <c r="AW283" s="13" t="s">
        <v>31</v>
      </c>
      <c r="AX283" s="13" t="s">
        <v>76</v>
      </c>
      <c r="AY283" s="265" t="s">
        <v>251</v>
      </c>
    </row>
    <row r="284" s="13" customFormat="1">
      <c r="A284" s="13"/>
      <c r="B284" s="255"/>
      <c r="C284" s="256"/>
      <c r="D284" s="257" t="s">
        <v>260</v>
      </c>
      <c r="E284" s="258" t="s">
        <v>1</v>
      </c>
      <c r="F284" s="259" t="s">
        <v>2716</v>
      </c>
      <c r="G284" s="256"/>
      <c r="H284" s="258" t="s">
        <v>1</v>
      </c>
      <c r="I284" s="260"/>
      <c r="J284" s="256"/>
      <c r="K284" s="256"/>
      <c r="L284" s="261"/>
      <c r="M284" s="262"/>
      <c r="N284" s="263"/>
      <c r="O284" s="263"/>
      <c r="P284" s="263"/>
      <c r="Q284" s="263"/>
      <c r="R284" s="263"/>
      <c r="S284" s="263"/>
      <c r="T284" s="26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65" t="s">
        <v>260</v>
      </c>
      <c r="AU284" s="265" t="s">
        <v>86</v>
      </c>
      <c r="AV284" s="13" t="s">
        <v>84</v>
      </c>
      <c r="AW284" s="13" t="s">
        <v>31</v>
      </c>
      <c r="AX284" s="13" t="s">
        <v>76</v>
      </c>
      <c r="AY284" s="265" t="s">
        <v>251</v>
      </c>
    </row>
    <row r="285" s="14" customFormat="1">
      <c r="A285" s="14"/>
      <c r="B285" s="266"/>
      <c r="C285" s="267"/>
      <c r="D285" s="257" t="s">
        <v>260</v>
      </c>
      <c r="E285" s="268" t="s">
        <v>1</v>
      </c>
      <c r="F285" s="269" t="s">
        <v>2717</v>
      </c>
      <c r="G285" s="267"/>
      <c r="H285" s="270">
        <v>133.63</v>
      </c>
      <c r="I285" s="271"/>
      <c r="J285" s="267"/>
      <c r="K285" s="267"/>
      <c r="L285" s="272"/>
      <c r="M285" s="273"/>
      <c r="N285" s="274"/>
      <c r="O285" s="274"/>
      <c r="P285" s="274"/>
      <c r="Q285" s="274"/>
      <c r="R285" s="274"/>
      <c r="S285" s="274"/>
      <c r="T285" s="27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76" t="s">
        <v>260</v>
      </c>
      <c r="AU285" s="276" t="s">
        <v>86</v>
      </c>
      <c r="AV285" s="14" t="s">
        <v>86</v>
      </c>
      <c r="AW285" s="14" t="s">
        <v>31</v>
      </c>
      <c r="AX285" s="14" t="s">
        <v>76</v>
      </c>
      <c r="AY285" s="276" t="s">
        <v>251</v>
      </c>
    </row>
    <row r="286" s="15" customFormat="1">
      <c r="A286" s="15"/>
      <c r="B286" s="277"/>
      <c r="C286" s="278"/>
      <c r="D286" s="257" t="s">
        <v>260</v>
      </c>
      <c r="E286" s="279" t="s">
        <v>1</v>
      </c>
      <c r="F286" s="280" t="s">
        <v>264</v>
      </c>
      <c r="G286" s="278"/>
      <c r="H286" s="281">
        <v>133.63</v>
      </c>
      <c r="I286" s="282"/>
      <c r="J286" s="278"/>
      <c r="K286" s="278"/>
      <c r="L286" s="283"/>
      <c r="M286" s="284"/>
      <c r="N286" s="285"/>
      <c r="O286" s="285"/>
      <c r="P286" s="285"/>
      <c r="Q286" s="285"/>
      <c r="R286" s="285"/>
      <c r="S286" s="285"/>
      <c r="T286" s="286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87" t="s">
        <v>260</v>
      </c>
      <c r="AU286" s="287" t="s">
        <v>86</v>
      </c>
      <c r="AV286" s="15" t="s">
        <v>258</v>
      </c>
      <c r="AW286" s="15" t="s">
        <v>31</v>
      </c>
      <c r="AX286" s="15" t="s">
        <v>84</v>
      </c>
      <c r="AY286" s="287" t="s">
        <v>251</v>
      </c>
    </row>
    <row r="287" s="2" customFormat="1" ht="14.4" customHeight="1">
      <c r="A287" s="39"/>
      <c r="B287" s="40"/>
      <c r="C287" s="243" t="s">
        <v>455</v>
      </c>
      <c r="D287" s="243" t="s">
        <v>253</v>
      </c>
      <c r="E287" s="244" t="s">
        <v>2814</v>
      </c>
      <c r="F287" s="245" t="s">
        <v>2815</v>
      </c>
      <c r="G287" s="246" t="s">
        <v>406</v>
      </c>
      <c r="H287" s="247">
        <v>414.45999999999998</v>
      </c>
      <c r="I287" s="248"/>
      <c r="J287" s="247">
        <f>ROUND(I287*H287,2)</f>
        <v>0</v>
      </c>
      <c r="K287" s="245" t="s">
        <v>257</v>
      </c>
      <c r="L287" s="45"/>
      <c r="M287" s="249" t="s">
        <v>1</v>
      </c>
      <c r="N287" s="250" t="s">
        <v>41</v>
      </c>
      <c r="O287" s="92"/>
      <c r="P287" s="251">
        <f>O287*H287</f>
        <v>0</v>
      </c>
      <c r="Q287" s="251">
        <v>0.00036000000000000002</v>
      </c>
      <c r="R287" s="251">
        <f>Q287*H287</f>
        <v>0.14920559999999999</v>
      </c>
      <c r="S287" s="251">
        <v>0</v>
      </c>
      <c r="T287" s="252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53" t="s">
        <v>344</v>
      </c>
      <c r="AT287" s="253" t="s">
        <v>253</v>
      </c>
      <c r="AU287" s="253" t="s">
        <v>86</v>
      </c>
      <c r="AY287" s="18" t="s">
        <v>251</v>
      </c>
      <c r="BE287" s="254">
        <f>IF(N287="základní",J287,0)</f>
        <v>0</v>
      </c>
      <c r="BF287" s="254">
        <f>IF(N287="snížená",J287,0)</f>
        <v>0</v>
      </c>
      <c r="BG287" s="254">
        <f>IF(N287="zákl. přenesená",J287,0)</f>
        <v>0</v>
      </c>
      <c r="BH287" s="254">
        <f>IF(N287="sníž. přenesená",J287,0)</f>
        <v>0</v>
      </c>
      <c r="BI287" s="254">
        <f>IF(N287="nulová",J287,0)</f>
        <v>0</v>
      </c>
      <c r="BJ287" s="18" t="s">
        <v>84</v>
      </c>
      <c r="BK287" s="254">
        <f>ROUND(I287*H287,2)</f>
        <v>0</v>
      </c>
      <c r="BL287" s="18" t="s">
        <v>344</v>
      </c>
      <c r="BM287" s="253" t="s">
        <v>2816</v>
      </c>
    </row>
    <row r="288" s="13" customFormat="1">
      <c r="A288" s="13"/>
      <c r="B288" s="255"/>
      <c r="C288" s="256"/>
      <c r="D288" s="257" t="s">
        <v>260</v>
      </c>
      <c r="E288" s="258" t="s">
        <v>1</v>
      </c>
      <c r="F288" s="259" t="s">
        <v>2703</v>
      </c>
      <c r="G288" s="256"/>
      <c r="H288" s="258" t="s">
        <v>1</v>
      </c>
      <c r="I288" s="260"/>
      <c r="J288" s="256"/>
      <c r="K288" s="256"/>
      <c r="L288" s="261"/>
      <c r="M288" s="262"/>
      <c r="N288" s="263"/>
      <c r="O288" s="263"/>
      <c r="P288" s="263"/>
      <c r="Q288" s="263"/>
      <c r="R288" s="263"/>
      <c r="S288" s="263"/>
      <c r="T288" s="26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5" t="s">
        <v>260</v>
      </c>
      <c r="AU288" s="265" t="s">
        <v>86</v>
      </c>
      <c r="AV288" s="13" t="s">
        <v>84</v>
      </c>
      <c r="AW288" s="13" t="s">
        <v>31</v>
      </c>
      <c r="AX288" s="13" t="s">
        <v>76</v>
      </c>
      <c r="AY288" s="265" t="s">
        <v>251</v>
      </c>
    </row>
    <row r="289" s="13" customFormat="1">
      <c r="A289" s="13"/>
      <c r="B289" s="255"/>
      <c r="C289" s="256"/>
      <c r="D289" s="257" t="s">
        <v>260</v>
      </c>
      <c r="E289" s="258" t="s">
        <v>1</v>
      </c>
      <c r="F289" s="259" t="s">
        <v>2716</v>
      </c>
      <c r="G289" s="256"/>
      <c r="H289" s="258" t="s">
        <v>1</v>
      </c>
      <c r="I289" s="260"/>
      <c r="J289" s="256"/>
      <c r="K289" s="256"/>
      <c r="L289" s="261"/>
      <c r="M289" s="262"/>
      <c r="N289" s="263"/>
      <c r="O289" s="263"/>
      <c r="P289" s="263"/>
      <c r="Q289" s="263"/>
      <c r="R289" s="263"/>
      <c r="S289" s="263"/>
      <c r="T289" s="26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5" t="s">
        <v>260</v>
      </c>
      <c r="AU289" s="265" t="s">
        <v>86</v>
      </c>
      <c r="AV289" s="13" t="s">
        <v>84</v>
      </c>
      <c r="AW289" s="13" t="s">
        <v>31</v>
      </c>
      <c r="AX289" s="13" t="s">
        <v>76</v>
      </c>
      <c r="AY289" s="265" t="s">
        <v>251</v>
      </c>
    </row>
    <row r="290" s="14" customFormat="1">
      <c r="A290" s="14"/>
      <c r="B290" s="266"/>
      <c r="C290" s="267"/>
      <c r="D290" s="257" t="s">
        <v>260</v>
      </c>
      <c r="E290" s="268" t="s">
        <v>1</v>
      </c>
      <c r="F290" s="269" t="s">
        <v>2721</v>
      </c>
      <c r="G290" s="267"/>
      <c r="H290" s="270">
        <v>414.45999999999992</v>
      </c>
      <c r="I290" s="271"/>
      <c r="J290" s="267"/>
      <c r="K290" s="267"/>
      <c r="L290" s="272"/>
      <c r="M290" s="273"/>
      <c r="N290" s="274"/>
      <c r="O290" s="274"/>
      <c r="P290" s="274"/>
      <c r="Q290" s="274"/>
      <c r="R290" s="274"/>
      <c r="S290" s="274"/>
      <c r="T290" s="27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76" t="s">
        <v>260</v>
      </c>
      <c r="AU290" s="276" t="s">
        <v>86</v>
      </c>
      <c r="AV290" s="14" t="s">
        <v>86</v>
      </c>
      <c r="AW290" s="14" t="s">
        <v>31</v>
      </c>
      <c r="AX290" s="14" t="s">
        <v>76</v>
      </c>
      <c r="AY290" s="276" t="s">
        <v>251</v>
      </c>
    </row>
    <row r="291" s="15" customFormat="1">
      <c r="A291" s="15"/>
      <c r="B291" s="277"/>
      <c r="C291" s="278"/>
      <c r="D291" s="257" t="s">
        <v>260</v>
      </c>
      <c r="E291" s="279" t="s">
        <v>1</v>
      </c>
      <c r="F291" s="280" t="s">
        <v>264</v>
      </c>
      <c r="G291" s="278"/>
      <c r="H291" s="281">
        <v>414.45999999999992</v>
      </c>
      <c r="I291" s="282"/>
      <c r="J291" s="278"/>
      <c r="K291" s="278"/>
      <c r="L291" s="283"/>
      <c r="M291" s="284"/>
      <c r="N291" s="285"/>
      <c r="O291" s="285"/>
      <c r="P291" s="285"/>
      <c r="Q291" s="285"/>
      <c r="R291" s="285"/>
      <c r="S291" s="285"/>
      <c r="T291" s="286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87" t="s">
        <v>260</v>
      </c>
      <c r="AU291" s="287" t="s">
        <v>86</v>
      </c>
      <c r="AV291" s="15" t="s">
        <v>258</v>
      </c>
      <c r="AW291" s="15" t="s">
        <v>31</v>
      </c>
      <c r="AX291" s="15" t="s">
        <v>84</v>
      </c>
      <c r="AY291" s="287" t="s">
        <v>251</v>
      </c>
    </row>
    <row r="292" s="2" customFormat="1" ht="14.4" customHeight="1">
      <c r="A292" s="39"/>
      <c r="B292" s="40"/>
      <c r="C292" s="243" t="s">
        <v>468</v>
      </c>
      <c r="D292" s="243" t="s">
        <v>253</v>
      </c>
      <c r="E292" s="244" t="s">
        <v>2817</v>
      </c>
      <c r="F292" s="245" t="s">
        <v>2818</v>
      </c>
      <c r="G292" s="246" t="s">
        <v>406</v>
      </c>
      <c r="H292" s="247">
        <v>348.11000000000001</v>
      </c>
      <c r="I292" s="248"/>
      <c r="J292" s="247">
        <f>ROUND(I292*H292,2)</f>
        <v>0</v>
      </c>
      <c r="K292" s="245" t="s">
        <v>257</v>
      </c>
      <c r="L292" s="45"/>
      <c r="M292" s="249" t="s">
        <v>1</v>
      </c>
      <c r="N292" s="250" t="s">
        <v>41</v>
      </c>
      <c r="O292" s="92"/>
      <c r="P292" s="251">
        <f>O292*H292</f>
        <v>0</v>
      </c>
      <c r="Q292" s="251">
        <v>0.00044999999999999999</v>
      </c>
      <c r="R292" s="251">
        <f>Q292*H292</f>
        <v>0.1566495</v>
      </c>
      <c r="S292" s="251">
        <v>0</v>
      </c>
      <c r="T292" s="252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53" t="s">
        <v>344</v>
      </c>
      <c r="AT292" s="253" t="s">
        <v>253</v>
      </c>
      <c r="AU292" s="253" t="s">
        <v>86</v>
      </c>
      <c r="AY292" s="18" t="s">
        <v>251</v>
      </c>
      <c r="BE292" s="254">
        <f>IF(N292="základní",J292,0)</f>
        <v>0</v>
      </c>
      <c r="BF292" s="254">
        <f>IF(N292="snížená",J292,0)</f>
        <v>0</v>
      </c>
      <c r="BG292" s="254">
        <f>IF(N292="zákl. přenesená",J292,0)</f>
        <v>0</v>
      </c>
      <c r="BH292" s="254">
        <f>IF(N292="sníž. přenesená",J292,0)</f>
        <v>0</v>
      </c>
      <c r="BI292" s="254">
        <f>IF(N292="nulová",J292,0)</f>
        <v>0</v>
      </c>
      <c r="BJ292" s="18" t="s">
        <v>84</v>
      </c>
      <c r="BK292" s="254">
        <f>ROUND(I292*H292,2)</f>
        <v>0</v>
      </c>
      <c r="BL292" s="18" t="s">
        <v>344</v>
      </c>
      <c r="BM292" s="253" t="s">
        <v>2819</v>
      </c>
    </row>
    <row r="293" s="13" customFormat="1">
      <c r="A293" s="13"/>
      <c r="B293" s="255"/>
      <c r="C293" s="256"/>
      <c r="D293" s="257" t="s">
        <v>260</v>
      </c>
      <c r="E293" s="258" t="s">
        <v>1</v>
      </c>
      <c r="F293" s="259" t="s">
        <v>2703</v>
      </c>
      <c r="G293" s="256"/>
      <c r="H293" s="258" t="s">
        <v>1</v>
      </c>
      <c r="I293" s="260"/>
      <c r="J293" s="256"/>
      <c r="K293" s="256"/>
      <c r="L293" s="261"/>
      <c r="M293" s="262"/>
      <c r="N293" s="263"/>
      <c r="O293" s="263"/>
      <c r="P293" s="263"/>
      <c r="Q293" s="263"/>
      <c r="R293" s="263"/>
      <c r="S293" s="263"/>
      <c r="T293" s="26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5" t="s">
        <v>260</v>
      </c>
      <c r="AU293" s="265" t="s">
        <v>86</v>
      </c>
      <c r="AV293" s="13" t="s">
        <v>84</v>
      </c>
      <c r="AW293" s="13" t="s">
        <v>31</v>
      </c>
      <c r="AX293" s="13" t="s">
        <v>76</v>
      </c>
      <c r="AY293" s="265" t="s">
        <v>251</v>
      </c>
    </row>
    <row r="294" s="13" customFormat="1">
      <c r="A294" s="13"/>
      <c r="B294" s="255"/>
      <c r="C294" s="256"/>
      <c r="D294" s="257" t="s">
        <v>260</v>
      </c>
      <c r="E294" s="258" t="s">
        <v>1</v>
      </c>
      <c r="F294" s="259" t="s">
        <v>2716</v>
      </c>
      <c r="G294" s="256"/>
      <c r="H294" s="258" t="s">
        <v>1</v>
      </c>
      <c r="I294" s="260"/>
      <c r="J294" s="256"/>
      <c r="K294" s="256"/>
      <c r="L294" s="261"/>
      <c r="M294" s="262"/>
      <c r="N294" s="263"/>
      <c r="O294" s="263"/>
      <c r="P294" s="263"/>
      <c r="Q294" s="263"/>
      <c r="R294" s="263"/>
      <c r="S294" s="263"/>
      <c r="T294" s="26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5" t="s">
        <v>260</v>
      </c>
      <c r="AU294" s="265" t="s">
        <v>86</v>
      </c>
      <c r="AV294" s="13" t="s">
        <v>84</v>
      </c>
      <c r="AW294" s="13" t="s">
        <v>31</v>
      </c>
      <c r="AX294" s="13" t="s">
        <v>76</v>
      </c>
      <c r="AY294" s="265" t="s">
        <v>251</v>
      </c>
    </row>
    <row r="295" s="14" customFormat="1">
      <c r="A295" s="14"/>
      <c r="B295" s="266"/>
      <c r="C295" s="267"/>
      <c r="D295" s="257" t="s">
        <v>260</v>
      </c>
      <c r="E295" s="268" t="s">
        <v>1</v>
      </c>
      <c r="F295" s="269" t="s">
        <v>2725</v>
      </c>
      <c r="G295" s="267"/>
      <c r="H295" s="270">
        <v>348.10499999999996</v>
      </c>
      <c r="I295" s="271"/>
      <c r="J295" s="267"/>
      <c r="K295" s="267"/>
      <c r="L295" s="272"/>
      <c r="M295" s="273"/>
      <c r="N295" s="274"/>
      <c r="O295" s="274"/>
      <c r="P295" s="274"/>
      <c r="Q295" s="274"/>
      <c r="R295" s="274"/>
      <c r="S295" s="274"/>
      <c r="T295" s="27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76" t="s">
        <v>260</v>
      </c>
      <c r="AU295" s="276" t="s">
        <v>86</v>
      </c>
      <c r="AV295" s="14" t="s">
        <v>86</v>
      </c>
      <c r="AW295" s="14" t="s">
        <v>31</v>
      </c>
      <c r="AX295" s="14" t="s">
        <v>76</v>
      </c>
      <c r="AY295" s="276" t="s">
        <v>251</v>
      </c>
    </row>
    <row r="296" s="15" customFormat="1">
      <c r="A296" s="15"/>
      <c r="B296" s="277"/>
      <c r="C296" s="278"/>
      <c r="D296" s="257" t="s">
        <v>260</v>
      </c>
      <c r="E296" s="279" t="s">
        <v>1</v>
      </c>
      <c r="F296" s="280" t="s">
        <v>264</v>
      </c>
      <c r="G296" s="278"/>
      <c r="H296" s="281">
        <v>348.10499999999996</v>
      </c>
      <c r="I296" s="282"/>
      <c r="J296" s="278"/>
      <c r="K296" s="278"/>
      <c r="L296" s="283"/>
      <c r="M296" s="284"/>
      <c r="N296" s="285"/>
      <c r="O296" s="285"/>
      <c r="P296" s="285"/>
      <c r="Q296" s="285"/>
      <c r="R296" s="285"/>
      <c r="S296" s="285"/>
      <c r="T296" s="286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87" t="s">
        <v>260</v>
      </c>
      <c r="AU296" s="287" t="s">
        <v>86</v>
      </c>
      <c r="AV296" s="15" t="s">
        <v>258</v>
      </c>
      <c r="AW296" s="15" t="s">
        <v>31</v>
      </c>
      <c r="AX296" s="15" t="s">
        <v>84</v>
      </c>
      <c r="AY296" s="287" t="s">
        <v>251</v>
      </c>
    </row>
    <row r="297" s="2" customFormat="1" ht="14.4" customHeight="1">
      <c r="A297" s="39"/>
      <c r="B297" s="40"/>
      <c r="C297" s="243" t="s">
        <v>475</v>
      </c>
      <c r="D297" s="243" t="s">
        <v>253</v>
      </c>
      <c r="E297" s="244" t="s">
        <v>2820</v>
      </c>
      <c r="F297" s="245" t="s">
        <v>2821</v>
      </c>
      <c r="G297" s="246" t="s">
        <v>406</v>
      </c>
      <c r="H297" s="247">
        <v>122.70999999999999</v>
      </c>
      <c r="I297" s="248"/>
      <c r="J297" s="247">
        <f>ROUND(I297*H297,2)</f>
        <v>0</v>
      </c>
      <c r="K297" s="245" t="s">
        <v>257</v>
      </c>
      <c r="L297" s="45"/>
      <c r="M297" s="249" t="s">
        <v>1</v>
      </c>
      <c r="N297" s="250" t="s">
        <v>41</v>
      </c>
      <c r="O297" s="92"/>
      <c r="P297" s="251">
        <f>O297*H297</f>
        <v>0</v>
      </c>
      <c r="Q297" s="251">
        <v>0.00055999999999999995</v>
      </c>
      <c r="R297" s="251">
        <f>Q297*H297</f>
        <v>0.06871759999999999</v>
      </c>
      <c r="S297" s="251">
        <v>0</v>
      </c>
      <c r="T297" s="252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53" t="s">
        <v>344</v>
      </c>
      <c r="AT297" s="253" t="s">
        <v>253</v>
      </c>
      <c r="AU297" s="253" t="s">
        <v>86</v>
      </c>
      <c r="AY297" s="18" t="s">
        <v>251</v>
      </c>
      <c r="BE297" s="254">
        <f>IF(N297="základní",J297,0)</f>
        <v>0</v>
      </c>
      <c r="BF297" s="254">
        <f>IF(N297="snížená",J297,0)</f>
        <v>0</v>
      </c>
      <c r="BG297" s="254">
        <f>IF(N297="zákl. přenesená",J297,0)</f>
        <v>0</v>
      </c>
      <c r="BH297" s="254">
        <f>IF(N297="sníž. přenesená",J297,0)</f>
        <v>0</v>
      </c>
      <c r="BI297" s="254">
        <f>IF(N297="nulová",J297,0)</f>
        <v>0</v>
      </c>
      <c r="BJ297" s="18" t="s">
        <v>84</v>
      </c>
      <c r="BK297" s="254">
        <f>ROUND(I297*H297,2)</f>
        <v>0</v>
      </c>
      <c r="BL297" s="18" t="s">
        <v>344</v>
      </c>
      <c r="BM297" s="253" t="s">
        <v>2822</v>
      </c>
    </row>
    <row r="298" s="13" customFormat="1">
      <c r="A298" s="13"/>
      <c r="B298" s="255"/>
      <c r="C298" s="256"/>
      <c r="D298" s="257" t="s">
        <v>260</v>
      </c>
      <c r="E298" s="258" t="s">
        <v>1</v>
      </c>
      <c r="F298" s="259" t="s">
        <v>2703</v>
      </c>
      <c r="G298" s="256"/>
      <c r="H298" s="258" t="s">
        <v>1</v>
      </c>
      <c r="I298" s="260"/>
      <c r="J298" s="256"/>
      <c r="K298" s="256"/>
      <c r="L298" s="261"/>
      <c r="M298" s="262"/>
      <c r="N298" s="263"/>
      <c r="O298" s="263"/>
      <c r="P298" s="263"/>
      <c r="Q298" s="263"/>
      <c r="R298" s="263"/>
      <c r="S298" s="263"/>
      <c r="T298" s="26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65" t="s">
        <v>260</v>
      </c>
      <c r="AU298" s="265" t="s">
        <v>86</v>
      </c>
      <c r="AV298" s="13" t="s">
        <v>84</v>
      </c>
      <c r="AW298" s="13" t="s">
        <v>31</v>
      </c>
      <c r="AX298" s="13" t="s">
        <v>76</v>
      </c>
      <c r="AY298" s="265" t="s">
        <v>251</v>
      </c>
    </row>
    <row r="299" s="13" customFormat="1">
      <c r="A299" s="13"/>
      <c r="B299" s="255"/>
      <c r="C299" s="256"/>
      <c r="D299" s="257" t="s">
        <v>260</v>
      </c>
      <c r="E299" s="258" t="s">
        <v>1</v>
      </c>
      <c r="F299" s="259" t="s">
        <v>2716</v>
      </c>
      <c r="G299" s="256"/>
      <c r="H299" s="258" t="s">
        <v>1</v>
      </c>
      <c r="I299" s="260"/>
      <c r="J299" s="256"/>
      <c r="K299" s="256"/>
      <c r="L299" s="261"/>
      <c r="M299" s="262"/>
      <c r="N299" s="263"/>
      <c r="O299" s="263"/>
      <c r="P299" s="263"/>
      <c r="Q299" s="263"/>
      <c r="R299" s="263"/>
      <c r="S299" s="263"/>
      <c r="T299" s="26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5" t="s">
        <v>260</v>
      </c>
      <c r="AU299" s="265" t="s">
        <v>86</v>
      </c>
      <c r="AV299" s="13" t="s">
        <v>84</v>
      </c>
      <c r="AW299" s="13" t="s">
        <v>31</v>
      </c>
      <c r="AX299" s="13" t="s">
        <v>76</v>
      </c>
      <c r="AY299" s="265" t="s">
        <v>251</v>
      </c>
    </row>
    <row r="300" s="14" customFormat="1">
      <c r="A300" s="14"/>
      <c r="B300" s="266"/>
      <c r="C300" s="267"/>
      <c r="D300" s="257" t="s">
        <v>260</v>
      </c>
      <c r="E300" s="268" t="s">
        <v>1</v>
      </c>
      <c r="F300" s="269" t="s">
        <v>2729</v>
      </c>
      <c r="G300" s="267"/>
      <c r="H300" s="270">
        <v>122.705</v>
      </c>
      <c r="I300" s="271"/>
      <c r="J300" s="267"/>
      <c r="K300" s="267"/>
      <c r="L300" s="272"/>
      <c r="M300" s="273"/>
      <c r="N300" s="274"/>
      <c r="O300" s="274"/>
      <c r="P300" s="274"/>
      <c r="Q300" s="274"/>
      <c r="R300" s="274"/>
      <c r="S300" s="274"/>
      <c r="T300" s="27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76" t="s">
        <v>260</v>
      </c>
      <c r="AU300" s="276" t="s">
        <v>86</v>
      </c>
      <c r="AV300" s="14" t="s">
        <v>86</v>
      </c>
      <c r="AW300" s="14" t="s">
        <v>31</v>
      </c>
      <c r="AX300" s="14" t="s">
        <v>76</v>
      </c>
      <c r="AY300" s="276" t="s">
        <v>251</v>
      </c>
    </row>
    <row r="301" s="15" customFormat="1">
      <c r="A301" s="15"/>
      <c r="B301" s="277"/>
      <c r="C301" s="278"/>
      <c r="D301" s="257" t="s">
        <v>260</v>
      </c>
      <c r="E301" s="279" t="s">
        <v>1</v>
      </c>
      <c r="F301" s="280" t="s">
        <v>264</v>
      </c>
      <c r="G301" s="278"/>
      <c r="H301" s="281">
        <v>122.705</v>
      </c>
      <c r="I301" s="282"/>
      <c r="J301" s="278"/>
      <c r="K301" s="278"/>
      <c r="L301" s="283"/>
      <c r="M301" s="284"/>
      <c r="N301" s="285"/>
      <c r="O301" s="285"/>
      <c r="P301" s="285"/>
      <c r="Q301" s="285"/>
      <c r="R301" s="285"/>
      <c r="S301" s="285"/>
      <c r="T301" s="286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87" t="s">
        <v>260</v>
      </c>
      <c r="AU301" s="287" t="s">
        <v>86</v>
      </c>
      <c r="AV301" s="15" t="s">
        <v>258</v>
      </c>
      <c r="AW301" s="15" t="s">
        <v>31</v>
      </c>
      <c r="AX301" s="15" t="s">
        <v>84</v>
      </c>
      <c r="AY301" s="287" t="s">
        <v>251</v>
      </c>
    </row>
    <row r="302" s="2" customFormat="1" ht="14.4" customHeight="1">
      <c r="A302" s="39"/>
      <c r="B302" s="40"/>
      <c r="C302" s="243" t="s">
        <v>484</v>
      </c>
      <c r="D302" s="243" t="s">
        <v>253</v>
      </c>
      <c r="E302" s="244" t="s">
        <v>2823</v>
      </c>
      <c r="F302" s="245" t="s">
        <v>2824</v>
      </c>
      <c r="G302" s="246" t="s">
        <v>406</v>
      </c>
      <c r="H302" s="247">
        <v>75.900000000000006</v>
      </c>
      <c r="I302" s="248"/>
      <c r="J302" s="247">
        <f>ROUND(I302*H302,2)</f>
        <v>0</v>
      </c>
      <c r="K302" s="245" t="s">
        <v>257</v>
      </c>
      <c r="L302" s="45"/>
      <c r="M302" s="249" t="s">
        <v>1</v>
      </c>
      <c r="N302" s="250" t="s">
        <v>41</v>
      </c>
      <c r="O302" s="92"/>
      <c r="P302" s="251">
        <f>O302*H302</f>
        <v>0</v>
      </c>
      <c r="Q302" s="251">
        <v>0.00068999999999999997</v>
      </c>
      <c r="R302" s="251">
        <f>Q302*H302</f>
        <v>0.052371000000000001</v>
      </c>
      <c r="S302" s="251">
        <v>0</v>
      </c>
      <c r="T302" s="252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53" t="s">
        <v>344</v>
      </c>
      <c r="AT302" s="253" t="s">
        <v>253</v>
      </c>
      <c r="AU302" s="253" t="s">
        <v>86</v>
      </c>
      <c r="AY302" s="18" t="s">
        <v>251</v>
      </c>
      <c r="BE302" s="254">
        <f>IF(N302="základní",J302,0)</f>
        <v>0</v>
      </c>
      <c r="BF302" s="254">
        <f>IF(N302="snížená",J302,0)</f>
        <v>0</v>
      </c>
      <c r="BG302" s="254">
        <f>IF(N302="zákl. přenesená",J302,0)</f>
        <v>0</v>
      </c>
      <c r="BH302" s="254">
        <f>IF(N302="sníž. přenesená",J302,0)</f>
        <v>0</v>
      </c>
      <c r="BI302" s="254">
        <f>IF(N302="nulová",J302,0)</f>
        <v>0</v>
      </c>
      <c r="BJ302" s="18" t="s">
        <v>84</v>
      </c>
      <c r="BK302" s="254">
        <f>ROUND(I302*H302,2)</f>
        <v>0</v>
      </c>
      <c r="BL302" s="18" t="s">
        <v>344</v>
      </c>
      <c r="BM302" s="253" t="s">
        <v>2825</v>
      </c>
    </row>
    <row r="303" s="13" customFormat="1">
      <c r="A303" s="13"/>
      <c r="B303" s="255"/>
      <c r="C303" s="256"/>
      <c r="D303" s="257" t="s">
        <v>260</v>
      </c>
      <c r="E303" s="258" t="s">
        <v>1</v>
      </c>
      <c r="F303" s="259" t="s">
        <v>2703</v>
      </c>
      <c r="G303" s="256"/>
      <c r="H303" s="258" t="s">
        <v>1</v>
      </c>
      <c r="I303" s="260"/>
      <c r="J303" s="256"/>
      <c r="K303" s="256"/>
      <c r="L303" s="261"/>
      <c r="M303" s="262"/>
      <c r="N303" s="263"/>
      <c r="O303" s="263"/>
      <c r="P303" s="263"/>
      <c r="Q303" s="263"/>
      <c r="R303" s="263"/>
      <c r="S303" s="263"/>
      <c r="T303" s="26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5" t="s">
        <v>260</v>
      </c>
      <c r="AU303" s="265" t="s">
        <v>86</v>
      </c>
      <c r="AV303" s="13" t="s">
        <v>84</v>
      </c>
      <c r="AW303" s="13" t="s">
        <v>31</v>
      </c>
      <c r="AX303" s="13" t="s">
        <v>76</v>
      </c>
      <c r="AY303" s="265" t="s">
        <v>251</v>
      </c>
    </row>
    <row r="304" s="13" customFormat="1">
      <c r="A304" s="13"/>
      <c r="B304" s="255"/>
      <c r="C304" s="256"/>
      <c r="D304" s="257" t="s">
        <v>260</v>
      </c>
      <c r="E304" s="258" t="s">
        <v>1</v>
      </c>
      <c r="F304" s="259" t="s">
        <v>2716</v>
      </c>
      <c r="G304" s="256"/>
      <c r="H304" s="258" t="s">
        <v>1</v>
      </c>
      <c r="I304" s="260"/>
      <c r="J304" s="256"/>
      <c r="K304" s="256"/>
      <c r="L304" s="261"/>
      <c r="M304" s="262"/>
      <c r="N304" s="263"/>
      <c r="O304" s="263"/>
      <c r="P304" s="263"/>
      <c r="Q304" s="263"/>
      <c r="R304" s="263"/>
      <c r="S304" s="263"/>
      <c r="T304" s="26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5" t="s">
        <v>260</v>
      </c>
      <c r="AU304" s="265" t="s">
        <v>86</v>
      </c>
      <c r="AV304" s="13" t="s">
        <v>84</v>
      </c>
      <c r="AW304" s="13" t="s">
        <v>31</v>
      </c>
      <c r="AX304" s="13" t="s">
        <v>76</v>
      </c>
      <c r="AY304" s="265" t="s">
        <v>251</v>
      </c>
    </row>
    <row r="305" s="14" customFormat="1">
      <c r="A305" s="14"/>
      <c r="B305" s="266"/>
      <c r="C305" s="267"/>
      <c r="D305" s="257" t="s">
        <v>260</v>
      </c>
      <c r="E305" s="268" t="s">
        <v>1</v>
      </c>
      <c r="F305" s="269" t="s">
        <v>2733</v>
      </c>
      <c r="G305" s="267"/>
      <c r="H305" s="270">
        <v>75.899999999999991</v>
      </c>
      <c r="I305" s="271"/>
      <c r="J305" s="267"/>
      <c r="K305" s="267"/>
      <c r="L305" s="272"/>
      <c r="M305" s="273"/>
      <c r="N305" s="274"/>
      <c r="O305" s="274"/>
      <c r="P305" s="274"/>
      <c r="Q305" s="274"/>
      <c r="R305" s="274"/>
      <c r="S305" s="274"/>
      <c r="T305" s="27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76" t="s">
        <v>260</v>
      </c>
      <c r="AU305" s="276" t="s">
        <v>86</v>
      </c>
      <c r="AV305" s="14" t="s">
        <v>86</v>
      </c>
      <c r="AW305" s="14" t="s">
        <v>31</v>
      </c>
      <c r="AX305" s="14" t="s">
        <v>76</v>
      </c>
      <c r="AY305" s="276" t="s">
        <v>251</v>
      </c>
    </row>
    <row r="306" s="15" customFormat="1">
      <c r="A306" s="15"/>
      <c r="B306" s="277"/>
      <c r="C306" s="278"/>
      <c r="D306" s="257" t="s">
        <v>260</v>
      </c>
      <c r="E306" s="279" t="s">
        <v>1</v>
      </c>
      <c r="F306" s="280" t="s">
        <v>264</v>
      </c>
      <c r="G306" s="278"/>
      <c r="H306" s="281">
        <v>75.899999999999991</v>
      </c>
      <c r="I306" s="282"/>
      <c r="J306" s="278"/>
      <c r="K306" s="278"/>
      <c r="L306" s="283"/>
      <c r="M306" s="284"/>
      <c r="N306" s="285"/>
      <c r="O306" s="285"/>
      <c r="P306" s="285"/>
      <c r="Q306" s="285"/>
      <c r="R306" s="285"/>
      <c r="S306" s="285"/>
      <c r="T306" s="286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87" t="s">
        <v>260</v>
      </c>
      <c r="AU306" s="287" t="s">
        <v>86</v>
      </c>
      <c r="AV306" s="15" t="s">
        <v>258</v>
      </c>
      <c r="AW306" s="15" t="s">
        <v>31</v>
      </c>
      <c r="AX306" s="15" t="s">
        <v>84</v>
      </c>
      <c r="AY306" s="287" t="s">
        <v>251</v>
      </c>
    </row>
    <row r="307" s="2" customFormat="1" ht="14.4" customHeight="1">
      <c r="A307" s="39"/>
      <c r="B307" s="40"/>
      <c r="C307" s="243" t="s">
        <v>177</v>
      </c>
      <c r="D307" s="243" t="s">
        <v>253</v>
      </c>
      <c r="E307" s="244" t="s">
        <v>2826</v>
      </c>
      <c r="F307" s="245" t="s">
        <v>2827</v>
      </c>
      <c r="G307" s="246" t="s">
        <v>406</v>
      </c>
      <c r="H307" s="247">
        <v>131.56</v>
      </c>
      <c r="I307" s="248"/>
      <c r="J307" s="247">
        <f>ROUND(I307*H307,2)</f>
        <v>0</v>
      </c>
      <c r="K307" s="245" t="s">
        <v>257</v>
      </c>
      <c r="L307" s="45"/>
      <c r="M307" s="249" t="s">
        <v>1</v>
      </c>
      <c r="N307" s="250" t="s">
        <v>41</v>
      </c>
      <c r="O307" s="92"/>
      <c r="P307" s="251">
        <f>O307*H307</f>
        <v>0</v>
      </c>
      <c r="Q307" s="251">
        <v>0.0012600000000000001</v>
      </c>
      <c r="R307" s="251">
        <f>Q307*H307</f>
        <v>0.16576560000000001</v>
      </c>
      <c r="S307" s="251">
        <v>0</v>
      </c>
      <c r="T307" s="252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53" t="s">
        <v>344</v>
      </c>
      <c r="AT307" s="253" t="s">
        <v>253</v>
      </c>
      <c r="AU307" s="253" t="s">
        <v>86</v>
      </c>
      <c r="AY307" s="18" t="s">
        <v>251</v>
      </c>
      <c r="BE307" s="254">
        <f>IF(N307="základní",J307,0)</f>
        <v>0</v>
      </c>
      <c r="BF307" s="254">
        <f>IF(N307="snížená",J307,0)</f>
        <v>0</v>
      </c>
      <c r="BG307" s="254">
        <f>IF(N307="zákl. přenesená",J307,0)</f>
        <v>0</v>
      </c>
      <c r="BH307" s="254">
        <f>IF(N307="sníž. přenesená",J307,0)</f>
        <v>0</v>
      </c>
      <c r="BI307" s="254">
        <f>IF(N307="nulová",J307,0)</f>
        <v>0</v>
      </c>
      <c r="BJ307" s="18" t="s">
        <v>84</v>
      </c>
      <c r="BK307" s="254">
        <f>ROUND(I307*H307,2)</f>
        <v>0</v>
      </c>
      <c r="BL307" s="18" t="s">
        <v>344</v>
      </c>
      <c r="BM307" s="253" t="s">
        <v>2828</v>
      </c>
    </row>
    <row r="308" s="13" customFormat="1">
      <c r="A308" s="13"/>
      <c r="B308" s="255"/>
      <c r="C308" s="256"/>
      <c r="D308" s="257" t="s">
        <v>260</v>
      </c>
      <c r="E308" s="258" t="s">
        <v>1</v>
      </c>
      <c r="F308" s="259" t="s">
        <v>2703</v>
      </c>
      <c r="G308" s="256"/>
      <c r="H308" s="258" t="s">
        <v>1</v>
      </c>
      <c r="I308" s="260"/>
      <c r="J308" s="256"/>
      <c r="K308" s="256"/>
      <c r="L308" s="261"/>
      <c r="M308" s="262"/>
      <c r="N308" s="263"/>
      <c r="O308" s="263"/>
      <c r="P308" s="263"/>
      <c r="Q308" s="263"/>
      <c r="R308" s="263"/>
      <c r="S308" s="263"/>
      <c r="T308" s="26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5" t="s">
        <v>260</v>
      </c>
      <c r="AU308" s="265" t="s">
        <v>86</v>
      </c>
      <c r="AV308" s="13" t="s">
        <v>84</v>
      </c>
      <c r="AW308" s="13" t="s">
        <v>31</v>
      </c>
      <c r="AX308" s="13" t="s">
        <v>76</v>
      </c>
      <c r="AY308" s="265" t="s">
        <v>251</v>
      </c>
    </row>
    <row r="309" s="13" customFormat="1">
      <c r="A309" s="13"/>
      <c r="B309" s="255"/>
      <c r="C309" s="256"/>
      <c r="D309" s="257" t="s">
        <v>260</v>
      </c>
      <c r="E309" s="258" t="s">
        <v>1</v>
      </c>
      <c r="F309" s="259" t="s">
        <v>2716</v>
      </c>
      <c r="G309" s="256"/>
      <c r="H309" s="258" t="s">
        <v>1</v>
      </c>
      <c r="I309" s="260"/>
      <c r="J309" s="256"/>
      <c r="K309" s="256"/>
      <c r="L309" s="261"/>
      <c r="M309" s="262"/>
      <c r="N309" s="263"/>
      <c r="O309" s="263"/>
      <c r="P309" s="263"/>
      <c r="Q309" s="263"/>
      <c r="R309" s="263"/>
      <c r="S309" s="263"/>
      <c r="T309" s="26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5" t="s">
        <v>260</v>
      </c>
      <c r="AU309" s="265" t="s">
        <v>86</v>
      </c>
      <c r="AV309" s="13" t="s">
        <v>84</v>
      </c>
      <c r="AW309" s="13" t="s">
        <v>31</v>
      </c>
      <c r="AX309" s="13" t="s">
        <v>76</v>
      </c>
      <c r="AY309" s="265" t="s">
        <v>251</v>
      </c>
    </row>
    <row r="310" s="14" customFormat="1">
      <c r="A310" s="14"/>
      <c r="B310" s="266"/>
      <c r="C310" s="267"/>
      <c r="D310" s="257" t="s">
        <v>260</v>
      </c>
      <c r="E310" s="268" t="s">
        <v>1</v>
      </c>
      <c r="F310" s="269" t="s">
        <v>2737</v>
      </c>
      <c r="G310" s="267"/>
      <c r="H310" s="270">
        <v>103.95999999999999</v>
      </c>
      <c r="I310" s="271"/>
      <c r="J310" s="267"/>
      <c r="K310" s="267"/>
      <c r="L310" s="272"/>
      <c r="M310" s="273"/>
      <c r="N310" s="274"/>
      <c r="O310" s="274"/>
      <c r="P310" s="274"/>
      <c r="Q310" s="274"/>
      <c r="R310" s="274"/>
      <c r="S310" s="274"/>
      <c r="T310" s="27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76" t="s">
        <v>260</v>
      </c>
      <c r="AU310" s="276" t="s">
        <v>86</v>
      </c>
      <c r="AV310" s="14" t="s">
        <v>86</v>
      </c>
      <c r="AW310" s="14" t="s">
        <v>31</v>
      </c>
      <c r="AX310" s="14" t="s">
        <v>76</v>
      </c>
      <c r="AY310" s="276" t="s">
        <v>251</v>
      </c>
    </row>
    <row r="311" s="13" customFormat="1">
      <c r="A311" s="13"/>
      <c r="B311" s="255"/>
      <c r="C311" s="256"/>
      <c r="D311" s="257" t="s">
        <v>260</v>
      </c>
      <c r="E311" s="258" t="s">
        <v>1</v>
      </c>
      <c r="F311" s="259" t="s">
        <v>2738</v>
      </c>
      <c r="G311" s="256"/>
      <c r="H311" s="258" t="s">
        <v>1</v>
      </c>
      <c r="I311" s="260"/>
      <c r="J311" s="256"/>
      <c r="K311" s="256"/>
      <c r="L311" s="261"/>
      <c r="M311" s="262"/>
      <c r="N311" s="263"/>
      <c r="O311" s="263"/>
      <c r="P311" s="263"/>
      <c r="Q311" s="263"/>
      <c r="R311" s="263"/>
      <c r="S311" s="263"/>
      <c r="T311" s="26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5" t="s">
        <v>260</v>
      </c>
      <c r="AU311" s="265" t="s">
        <v>86</v>
      </c>
      <c r="AV311" s="13" t="s">
        <v>84</v>
      </c>
      <c r="AW311" s="13" t="s">
        <v>31</v>
      </c>
      <c r="AX311" s="13" t="s">
        <v>76</v>
      </c>
      <c r="AY311" s="265" t="s">
        <v>251</v>
      </c>
    </row>
    <row r="312" s="14" customFormat="1">
      <c r="A312" s="14"/>
      <c r="B312" s="266"/>
      <c r="C312" s="267"/>
      <c r="D312" s="257" t="s">
        <v>260</v>
      </c>
      <c r="E312" s="268" t="s">
        <v>1</v>
      </c>
      <c r="F312" s="269" t="s">
        <v>2739</v>
      </c>
      <c r="G312" s="267"/>
      <c r="H312" s="270">
        <v>27.599999999999998</v>
      </c>
      <c r="I312" s="271"/>
      <c r="J312" s="267"/>
      <c r="K312" s="267"/>
      <c r="L312" s="272"/>
      <c r="M312" s="273"/>
      <c r="N312" s="274"/>
      <c r="O312" s="274"/>
      <c r="P312" s="274"/>
      <c r="Q312" s="274"/>
      <c r="R312" s="274"/>
      <c r="S312" s="274"/>
      <c r="T312" s="27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76" t="s">
        <v>260</v>
      </c>
      <c r="AU312" s="276" t="s">
        <v>86</v>
      </c>
      <c r="AV312" s="14" t="s">
        <v>86</v>
      </c>
      <c r="AW312" s="14" t="s">
        <v>31</v>
      </c>
      <c r="AX312" s="14" t="s">
        <v>76</v>
      </c>
      <c r="AY312" s="276" t="s">
        <v>251</v>
      </c>
    </row>
    <row r="313" s="15" customFormat="1">
      <c r="A313" s="15"/>
      <c r="B313" s="277"/>
      <c r="C313" s="278"/>
      <c r="D313" s="257" t="s">
        <v>260</v>
      </c>
      <c r="E313" s="279" t="s">
        <v>1</v>
      </c>
      <c r="F313" s="280" t="s">
        <v>264</v>
      </c>
      <c r="G313" s="278"/>
      <c r="H313" s="281">
        <v>131.56</v>
      </c>
      <c r="I313" s="282"/>
      <c r="J313" s="278"/>
      <c r="K313" s="278"/>
      <c r="L313" s="283"/>
      <c r="M313" s="284"/>
      <c r="N313" s="285"/>
      <c r="O313" s="285"/>
      <c r="P313" s="285"/>
      <c r="Q313" s="285"/>
      <c r="R313" s="285"/>
      <c r="S313" s="285"/>
      <c r="T313" s="286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87" t="s">
        <v>260</v>
      </c>
      <c r="AU313" s="287" t="s">
        <v>86</v>
      </c>
      <c r="AV313" s="15" t="s">
        <v>258</v>
      </c>
      <c r="AW313" s="15" t="s">
        <v>31</v>
      </c>
      <c r="AX313" s="15" t="s">
        <v>84</v>
      </c>
      <c r="AY313" s="287" t="s">
        <v>251</v>
      </c>
    </row>
    <row r="314" s="2" customFormat="1" ht="14.4" customHeight="1">
      <c r="A314" s="39"/>
      <c r="B314" s="40"/>
      <c r="C314" s="243" t="s">
        <v>495</v>
      </c>
      <c r="D314" s="243" t="s">
        <v>253</v>
      </c>
      <c r="E314" s="244" t="s">
        <v>2829</v>
      </c>
      <c r="F314" s="245" t="s">
        <v>2830</v>
      </c>
      <c r="G314" s="246" t="s">
        <v>406</v>
      </c>
      <c r="H314" s="247">
        <v>65.209999999999994</v>
      </c>
      <c r="I314" s="248"/>
      <c r="J314" s="247">
        <f>ROUND(I314*H314,2)</f>
        <v>0</v>
      </c>
      <c r="K314" s="245" t="s">
        <v>257</v>
      </c>
      <c r="L314" s="45"/>
      <c r="M314" s="249" t="s">
        <v>1</v>
      </c>
      <c r="N314" s="250" t="s">
        <v>41</v>
      </c>
      <c r="O314" s="92"/>
      <c r="P314" s="251">
        <f>O314*H314</f>
        <v>0</v>
      </c>
      <c r="Q314" s="251">
        <v>0.00158</v>
      </c>
      <c r="R314" s="251">
        <f>Q314*H314</f>
        <v>0.10303179999999999</v>
      </c>
      <c r="S314" s="251">
        <v>0</v>
      </c>
      <c r="T314" s="252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53" t="s">
        <v>344</v>
      </c>
      <c r="AT314" s="253" t="s">
        <v>253</v>
      </c>
      <c r="AU314" s="253" t="s">
        <v>86</v>
      </c>
      <c r="AY314" s="18" t="s">
        <v>251</v>
      </c>
      <c r="BE314" s="254">
        <f>IF(N314="základní",J314,0)</f>
        <v>0</v>
      </c>
      <c r="BF314" s="254">
        <f>IF(N314="snížená",J314,0)</f>
        <v>0</v>
      </c>
      <c r="BG314" s="254">
        <f>IF(N314="zákl. přenesená",J314,0)</f>
        <v>0</v>
      </c>
      <c r="BH314" s="254">
        <f>IF(N314="sníž. přenesená",J314,0)</f>
        <v>0</v>
      </c>
      <c r="BI314" s="254">
        <f>IF(N314="nulová",J314,0)</f>
        <v>0</v>
      </c>
      <c r="BJ314" s="18" t="s">
        <v>84</v>
      </c>
      <c r="BK314" s="254">
        <f>ROUND(I314*H314,2)</f>
        <v>0</v>
      </c>
      <c r="BL314" s="18" t="s">
        <v>344</v>
      </c>
      <c r="BM314" s="253" t="s">
        <v>2831</v>
      </c>
    </row>
    <row r="315" s="13" customFormat="1">
      <c r="A315" s="13"/>
      <c r="B315" s="255"/>
      <c r="C315" s="256"/>
      <c r="D315" s="257" t="s">
        <v>260</v>
      </c>
      <c r="E315" s="258" t="s">
        <v>1</v>
      </c>
      <c r="F315" s="259" t="s">
        <v>2703</v>
      </c>
      <c r="G315" s="256"/>
      <c r="H315" s="258" t="s">
        <v>1</v>
      </c>
      <c r="I315" s="260"/>
      <c r="J315" s="256"/>
      <c r="K315" s="256"/>
      <c r="L315" s="261"/>
      <c r="M315" s="262"/>
      <c r="N315" s="263"/>
      <c r="O315" s="263"/>
      <c r="P315" s="263"/>
      <c r="Q315" s="263"/>
      <c r="R315" s="263"/>
      <c r="S315" s="263"/>
      <c r="T315" s="26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5" t="s">
        <v>260</v>
      </c>
      <c r="AU315" s="265" t="s">
        <v>86</v>
      </c>
      <c r="AV315" s="13" t="s">
        <v>84</v>
      </c>
      <c r="AW315" s="13" t="s">
        <v>31</v>
      </c>
      <c r="AX315" s="13" t="s">
        <v>76</v>
      </c>
      <c r="AY315" s="265" t="s">
        <v>251</v>
      </c>
    </row>
    <row r="316" s="13" customFormat="1">
      <c r="A316" s="13"/>
      <c r="B316" s="255"/>
      <c r="C316" s="256"/>
      <c r="D316" s="257" t="s">
        <v>260</v>
      </c>
      <c r="E316" s="258" t="s">
        <v>1</v>
      </c>
      <c r="F316" s="259" t="s">
        <v>2716</v>
      </c>
      <c r="G316" s="256"/>
      <c r="H316" s="258" t="s">
        <v>1</v>
      </c>
      <c r="I316" s="260"/>
      <c r="J316" s="256"/>
      <c r="K316" s="256"/>
      <c r="L316" s="261"/>
      <c r="M316" s="262"/>
      <c r="N316" s="263"/>
      <c r="O316" s="263"/>
      <c r="P316" s="263"/>
      <c r="Q316" s="263"/>
      <c r="R316" s="263"/>
      <c r="S316" s="263"/>
      <c r="T316" s="26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5" t="s">
        <v>260</v>
      </c>
      <c r="AU316" s="265" t="s">
        <v>86</v>
      </c>
      <c r="AV316" s="13" t="s">
        <v>84</v>
      </c>
      <c r="AW316" s="13" t="s">
        <v>31</v>
      </c>
      <c r="AX316" s="13" t="s">
        <v>76</v>
      </c>
      <c r="AY316" s="265" t="s">
        <v>251</v>
      </c>
    </row>
    <row r="317" s="14" customFormat="1">
      <c r="A317" s="14"/>
      <c r="B317" s="266"/>
      <c r="C317" s="267"/>
      <c r="D317" s="257" t="s">
        <v>260</v>
      </c>
      <c r="E317" s="268" t="s">
        <v>1</v>
      </c>
      <c r="F317" s="269" t="s">
        <v>2743</v>
      </c>
      <c r="G317" s="267"/>
      <c r="H317" s="270">
        <v>54.969999999999992</v>
      </c>
      <c r="I317" s="271"/>
      <c r="J317" s="267"/>
      <c r="K317" s="267"/>
      <c r="L317" s="272"/>
      <c r="M317" s="273"/>
      <c r="N317" s="274"/>
      <c r="O317" s="274"/>
      <c r="P317" s="274"/>
      <c r="Q317" s="274"/>
      <c r="R317" s="274"/>
      <c r="S317" s="274"/>
      <c r="T317" s="27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76" t="s">
        <v>260</v>
      </c>
      <c r="AU317" s="276" t="s">
        <v>86</v>
      </c>
      <c r="AV317" s="14" t="s">
        <v>86</v>
      </c>
      <c r="AW317" s="14" t="s">
        <v>31</v>
      </c>
      <c r="AX317" s="14" t="s">
        <v>76</v>
      </c>
      <c r="AY317" s="276" t="s">
        <v>251</v>
      </c>
    </row>
    <row r="318" s="13" customFormat="1">
      <c r="A318" s="13"/>
      <c r="B318" s="255"/>
      <c r="C318" s="256"/>
      <c r="D318" s="257" t="s">
        <v>260</v>
      </c>
      <c r="E318" s="258" t="s">
        <v>1</v>
      </c>
      <c r="F318" s="259" t="s">
        <v>2738</v>
      </c>
      <c r="G318" s="256"/>
      <c r="H318" s="258" t="s">
        <v>1</v>
      </c>
      <c r="I318" s="260"/>
      <c r="J318" s="256"/>
      <c r="K318" s="256"/>
      <c r="L318" s="261"/>
      <c r="M318" s="262"/>
      <c r="N318" s="263"/>
      <c r="O318" s="263"/>
      <c r="P318" s="263"/>
      <c r="Q318" s="263"/>
      <c r="R318" s="263"/>
      <c r="S318" s="263"/>
      <c r="T318" s="26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5" t="s">
        <v>260</v>
      </c>
      <c r="AU318" s="265" t="s">
        <v>86</v>
      </c>
      <c r="AV318" s="13" t="s">
        <v>84</v>
      </c>
      <c r="AW318" s="13" t="s">
        <v>31</v>
      </c>
      <c r="AX318" s="13" t="s">
        <v>76</v>
      </c>
      <c r="AY318" s="265" t="s">
        <v>251</v>
      </c>
    </row>
    <row r="319" s="14" customFormat="1">
      <c r="A319" s="14"/>
      <c r="B319" s="266"/>
      <c r="C319" s="267"/>
      <c r="D319" s="257" t="s">
        <v>260</v>
      </c>
      <c r="E319" s="268" t="s">
        <v>1</v>
      </c>
      <c r="F319" s="269" t="s">
        <v>2744</v>
      </c>
      <c r="G319" s="267"/>
      <c r="H319" s="270">
        <v>10.234999999999999</v>
      </c>
      <c r="I319" s="271"/>
      <c r="J319" s="267"/>
      <c r="K319" s="267"/>
      <c r="L319" s="272"/>
      <c r="M319" s="273"/>
      <c r="N319" s="274"/>
      <c r="O319" s="274"/>
      <c r="P319" s="274"/>
      <c r="Q319" s="274"/>
      <c r="R319" s="274"/>
      <c r="S319" s="274"/>
      <c r="T319" s="27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76" t="s">
        <v>260</v>
      </c>
      <c r="AU319" s="276" t="s">
        <v>86</v>
      </c>
      <c r="AV319" s="14" t="s">
        <v>86</v>
      </c>
      <c r="AW319" s="14" t="s">
        <v>31</v>
      </c>
      <c r="AX319" s="14" t="s">
        <v>76</v>
      </c>
      <c r="AY319" s="276" t="s">
        <v>251</v>
      </c>
    </row>
    <row r="320" s="15" customFormat="1">
      <c r="A320" s="15"/>
      <c r="B320" s="277"/>
      <c r="C320" s="278"/>
      <c r="D320" s="257" t="s">
        <v>260</v>
      </c>
      <c r="E320" s="279" t="s">
        <v>1</v>
      </c>
      <c r="F320" s="280" t="s">
        <v>264</v>
      </c>
      <c r="G320" s="278"/>
      <c r="H320" s="281">
        <v>65.204999999999984</v>
      </c>
      <c r="I320" s="282"/>
      <c r="J320" s="278"/>
      <c r="K320" s="278"/>
      <c r="L320" s="283"/>
      <c r="M320" s="284"/>
      <c r="N320" s="285"/>
      <c r="O320" s="285"/>
      <c r="P320" s="285"/>
      <c r="Q320" s="285"/>
      <c r="R320" s="285"/>
      <c r="S320" s="285"/>
      <c r="T320" s="286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87" t="s">
        <v>260</v>
      </c>
      <c r="AU320" s="287" t="s">
        <v>86</v>
      </c>
      <c r="AV320" s="15" t="s">
        <v>258</v>
      </c>
      <c r="AW320" s="15" t="s">
        <v>31</v>
      </c>
      <c r="AX320" s="15" t="s">
        <v>84</v>
      </c>
      <c r="AY320" s="287" t="s">
        <v>251</v>
      </c>
    </row>
    <row r="321" s="2" customFormat="1" ht="14.4" customHeight="1">
      <c r="A321" s="39"/>
      <c r="B321" s="40"/>
      <c r="C321" s="243" t="s">
        <v>502</v>
      </c>
      <c r="D321" s="243" t="s">
        <v>253</v>
      </c>
      <c r="E321" s="244" t="s">
        <v>2832</v>
      </c>
      <c r="F321" s="245" t="s">
        <v>2833</v>
      </c>
      <c r="G321" s="246" t="s">
        <v>406</v>
      </c>
      <c r="H321" s="247">
        <v>62.560000000000002</v>
      </c>
      <c r="I321" s="248"/>
      <c r="J321" s="247">
        <f>ROUND(I321*H321,2)</f>
        <v>0</v>
      </c>
      <c r="K321" s="245" t="s">
        <v>257</v>
      </c>
      <c r="L321" s="45"/>
      <c r="M321" s="249" t="s">
        <v>1</v>
      </c>
      <c r="N321" s="250" t="s">
        <v>41</v>
      </c>
      <c r="O321" s="92"/>
      <c r="P321" s="251">
        <f>O321*H321</f>
        <v>0</v>
      </c>
      <c r="Q321" s="251">
        <v>0.00199</v>
      </c>
      <c r="R321" s="251">
        <f>Q321*H321</f>
        <v>0.12449440000000001</v>
      </c>
      <c r="S321" s="251">
        <v>0</v>
      </c>
      <c r="T321" s="252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53" t="s">
        <v>344</v>
      </c>
      <c r="AT321" s="253" t="s">
        <v>253</v>
      </c>
      <c r="AU321" s="253" t="s">
        <v>86</v>
      </c>
      <c r="AY321" s="18" t="s">
        <v>251</v>
      </c>
      <c r="BE321" s="254">
        <f>IF(N321="základní",J321,0)</f>
        <v>0</v>
      </c>
      <c r="BF321" s="254">
        <f>IF(N321="snížená",J321,0)</f>
        <v>0</v>
      </c>
      <c r="BG321" s="254">
        <f>IF(N321="zákl. přenesená",J321,0)</f>
        <v>0</v>
      </c>
      <c r="BH321" s="254">
        <f>IF(N321="sníž. přenesená",J321,0)</f>
        <v>0</v>
      </c>
      <c r="BI321" s="254">
        <f>IF(N321="nulová",J321,0)</f>
        <v>0</v>
      </c>
      <c r="BJ321" s="18" t="s">
        <v>84</v>
      </c>
      <c r="BK321" s="254">
        <f>ROUND(I321*H321,2)</f>
        <v>0</v>
      </c>
      <c r="BL321" s="18" t="s">
        <v>344</v>
      </c>
      <c r="BM321" s="253" t="s">
        <v>2834</v>
      </c>
    </row>
    <row r="322" s="13" customFormat="1">
      <c r="A322" s="13"/>
      <c r="B322" s="255"/>
      <c r="C322" s="256"/>
      <c r="D322" s="257" t="s">
        <v>260</v>
      </c>
      <c r="E322" s="258" t="s">
        <v>1</v>
      </c>
      <c r="F322" s="259" t="s">
        <v>2703</v>
      </c>
      <c r="G322" s="256"/>
      <c r="H322" s="258" t="s">
        <v>1</v>
      </c>
      <c r="I322" s="260"/>
      <c r="J322" s="256"/>
      <c r="K322" s="256"/>
      <c r="L322" s="261"/>
      <c r="M322" s="262"/>
      <c r="N322" s="263"/>
      <c r="O322" s="263"/>
      <c r="P322" s="263"/>
      <c r="Q322" s="263"/>
      <c r="R322" s="263"/>
      <c r="S322" s="263"/>
      <c r="T322" s="26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65" t="s">
        <v>260</v>
      </c>
      <c r="AU322" s="265" t="s">
        <v>86</v>
      </c>
      <c r="AV322" s="13" t="s">
        <v>84</v>
      </c>
      <c r="AW322" s="13" t="s">
        <v>31</v>
      </c>
      <c r="AX322" s="13" t="s">
        <v>76</v>
      </c>
      <c r="AY322" s="265" t="s">
        <v>251</v>
      </c>
    </row>
    <row r="323" s="13" customFormat="1">
      <c r="A323" s="13"/>
      <c r="B323" s="255"/>
      <c r="C323" s="256"/>
      <c r="D323" s="257" t="s">
        <v>260</v>
      </c>
      <c r="E323" s="258" t="s">
        <v>1</v>
      </c>
      <c r="F323" s="259" t="s">
        <v>2716</v>
      </c>
      <c r="G323" s="256"/>
      <c r="H323" s="258" t="s">
        <v>1</v>
      </c>
      <c r="I323" s="260"/>
      <c r="J323" s="256"/>
      <c r="K323" s="256"/>
      <c r="L323" s="261"/>
      <c r="M323" s="262"/>
      <c r="N323" s="263"/>
      <c r="O323" s="263"/>
      <c r="P323" s="263"/>
      <c r="Q323" s="263"/>
      <c r="R323" s="263"/>
      <c r="S323" s="263"/>
      <c r="T323" s="26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65" t="s">
        <v>260</v>
      </c>
      <c r="AU323" s="265" t="s">
        <v>86</v>
      </c>
      <c r="AV323" s="13" t="s">
        <v>84</v>
      </c>
      <c r="AW323" s="13" t="s">
        <v>31</v>
      </c>
      <c r="AX323" s="13" t="s">
        <v>76</v>
      </c>
      <c r="AY323" s="265" t="s">
        <v>251</v>
      </c>
    </row>
    <row r="324" s="14" customFormat="1">
      <c r="A324" s="14"/>
      <c r="B324" s="266"/>
      <c r="C324" s="267"/>
      <c r="D324" s="257" t="s">
        <v>260</v>
      </c>
      <c r="E324" s="268" t="s">
        <v>1</v>
      </c>
      <c r="F324" s="269" t="s">
        <v>2748</v>
      </c>
      <c r="G324" s="267"/>
      <c r="H324" s="270">
        <v>62.559999999999995</v>
      </c>
      <c r="I324" s="271"/>
      <c r="J324" s="267"/>
      <c r="K324" s="267"/>
      <c r="L324" s="272"/>
      <c r="M324" s="273"/>
      <c r="N324" s="274"/>
      <c r="O324" s="274"/>
      <c r="P324" s="274"/>
      <c r="Q324" s="274"/>
      <c r="R324" s="274"/>
      <c r="S324" s="274"/>
      <c r="T324" s="27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76" t="s">
        <v>260</v>
      </c>
      <c r="AU324" s="276" t="s">
        <v>86</v>
      </c>
      <c r="AV324" s="14" t="s">
        <v>86</v>
      </c>
      <c r="AW324" s="14" t="s">
        <v>31</v>
      </c>
      <c r="AX324" s="14" t="s">
        <v>76</v>
      </c>
      <c r="AY324" s="276" t="s">
        <v>251</v>
      </c>
    </row>
    <row r="325" s="15" customFormat="1">
      <c r="A325" s="15"/>
      <c r="B325" s="277"/>
      <c r="C325" s="278"/>
      <c r="D325" s="257" t="s">
        <v>260</v>
      </c>
      <c r="E325" s="279" t="s">
        <v>1</v>
      </c>
      <c r="F325" s="280" t="s">
        <v>264</v>
      </c>
      <c r="G325" s="278"/>
      <c r="H325" s="281">
        <v>62.559999999999995</v>
      </c>
      <c r="I325" s="282"/>
      <c r="J325" s="278"/>
      <c r="K325" s="278"/>
      <c r="L325" s="283"/>
      <c r="M325" s="284"/>
      <c r="N325" s="285"/>
      <c r="O325" s="285"/>
      <c r="P325" s="285"/>
      <c r="Q325" s="285"/>
      <c r="R325" s="285"/>
      <c r="S325" s="285"/>
      <c r="T325" s="286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87" t="s">
        <v>260</v>
      </c>
      <c r="AU325" s="287" t="s">
        <v>86</v>
      </c>
      <c r="AV325" s="15" t="s">
        <v>258</v>
      </c>
      <c r="AW325" s="15" t="s">
        <v>31</v>
      </c>
      <c r="AX325" s="15" t="s">
        <v>84</v>
      </c>
      <c r="AY325" s="287" t="s">
        <v>251</v>
      </c>
    </row>
    <row r="326" s="2" customFormat="1" ht="14.4" customHeight="1">
      <c r="A326" s="39"/>
      <c r="B326" s="40"/>
      <c r="C326" s="243" t="s">
        <v>510</v>
      </c>
      <c r="D326" s="243" t="s">
        <v>253</v>
      </c>
      <c r="E326" s="244" t="s">
        <v>2835</v>
      </c>
      <c r="F326" s="245" t="s">
        <v>2836</v>
      </c>
      <c r="G326" s="246" t="s">
        <v>406</v>
      </c>
      <c r="H326" s="247">
        <v>314.99000000000001</v>
      </c>
      <c r="I326" s="248"/>
      <c r="J326" s="247">
        <f>ROUND(I326*H326,2)</f>
        <v>0</v>
      </c>
      <c r="K326" s="245" t="s">
        <v>257</v>
      </c>
      <c r="L326" s="45"/>
      <c r="M326" s="249" t="s">
        <v>1</v>
      </c>
      <c r="N326" s="250" t="s">
        <v>41</v>
      </c>
      <c r="O326" s="92"/>
      <c r="P326" s="251">
        <f>O326*H326</f>
        <v>0</v>
      </c>
      <c r="Q326" s="251">
        <v>0.0033500000000000001</v>
      </c>
      <c r="R326" s="251">
        <f>Q326*H326</f>
        <v>1.0552165</v>
      </c>
      <c r="S326" s="251">
        <v>0</v>
      </c>
      <c r="T326" s="252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53" t="s">
        <v>344</v>
      </c>
      <c r="AT326" s="253" t="s">
        <v>253</v>
      </c>
      <c r="AU326" s="253" t="s">
        <v>86</v>
      </c>
      <c r="AY326" s="18" t="s">
        <v>251</v>
      </c>
      <c r="BE326" s="254">
        <f>IF(N326="základní",J326,0)</f>
        <v>0</v>
      </c>
      <c r="BF326" s="254">
        <f>IF(N326="snížená",J326,0)</f>
        <v>0</v>
      </c>
      <c r="BG326" s="254">
        <f>IF(N326="zákl. přenesená",J326,0)</f>
        <v>0</v>
      </c>
      <c r="BH326" s="254">
        <f>IF(N326="sníž. přenesená",J326,0)</f>
        <v>0</v>
      </c>
      <c r="BI326" s="254">
        <f>IF(N326="nulová",J326,0)</f>
        <v>0</v>
      </c>
      <c r="BJ326" s="18" t="s">
        <v>84</v>
      </c>
      <c r="BK326" s="254">
        <f>ROUND(I326*H326,2)</f>
        <v>0</v>
      </c>
      <c r="BL326" s="18" t="s">
        <v>344</v>
      </c>
      <c r="BM326" s="253" t="s">
        <v>2837</v>
      </c>
    </row>
    <row r="327" s="13" customFormat="1">
      <c r="A327" s="13"/>
      <c r="B327" s="255"/>
      <c r="C327" s="256"/>
      <c r="D327" s="257" t="s">
        <v>260</v>
      </c>
      <c r="E327" s="258" t="s">
        <v>1</v>
      </c>
      <c r="F327" s="259" t="s">
        <v>2703</v>
      </c>
      <c r="G327" s="256"/>
      <c r="H327" s="258" t="s">
        <v>1</v>
      </c>
      <c r="I327" s="260"/>
      <c r="J327" s="256"/>
      <c r="K327" s="256"/>
      <c r="L327" s="261"/>
      <c r="M327" s="262"/>
      <c r="N327" s="263"/>
      <c r="O327" s="263"/>
      <c r="P327" s="263"/>
      <c r="Q327" s="263"/>
      <c r="R327" s="263"/>
      <c r="S327" s="263"/>
      <c r="T327" s="26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65" t="s">
        <v>260</v>
      </c>
      <c r="AU327" s="265" t="s">
        <v>86</v>
      </c>
      <c r="AV327" s="13" t="s">
        <v>84</v>
      </c>
      <c r="AW327" s="13" t="s">
        <v>31</v>
      </c>
      <c r="AX327" s="13" t="s">
        <v>76</v>
      </c>
      <c r="AY327" s="265" t="s">
        <v>251</v>
      </c>
    </row>
    <row r="328" s="13" customFormat="1">
      <c r="A328" s="13"/>
      <c r="B328" s="255"/>
      <c r="C328" s="256"/>
      <c r="D328" s="257" t="s">
        <v>260</v>
      </c>
      <c r="E328" s="258" t="s">
        <v>1</v>
      </c>
      <c r="F328" s="259" t="s">
        <v>2716</v>
      </c>
      <c r="G328" s="256"/>
      <c r="H328" s="258" t="s">
        <v>1</v>
      </c>
      <c r="I328" s="260"/>
      <c r="J328" s="256"/>
      <c r="K328" s="256"/>
      <c r="L328" s="261"/>
      <c r="M328" s="262"/>
      <c r="N328" s="263"/>
      <c r="O328" s="263"/>
      <c r="P328" s="263"/>
      <c r="Q328" s="263"/>
      <c r="R328" s="263"/>
      <c r="S328" s="263"/>
      <c r="T328" s="26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5" t="s">
        <v>260</v>
      </c>
      <c r="AU328" s="265" t="s">
        <v>86</v>
      </c>
      <c r="AV328" s="13" t="s">
        <v>84</v>
      </c>
      <c r="AW328" s="13" t="s">
        <v>31</v>
      </c>
      <c r="AX328" s="13" t="s">
        <v>76</v>
      </c>
      <c r="AY328" s="265" t="s">
        <v>251</v>
      </c>
    </row>
    <row r="329" s="14" customFormat="1">
      <c r="A329" s="14"/>
      <c r="B329" s="266"/>
      <c r="C329" s="267"/>
      <c r="D329" s="257" t="s">
        <v>260</v>
      </c>
      <c r="E329" s="268" t="s">
        <v>1</v>
      </c>
      <c r="F329" s="269" t="s">
        <v>2838</v>
      </c>
      <c r="G329" s="267"/>
      <c r="H329" s="270">
        <v>89.590000000000003</v>
      </c>
      <c r="I329" s="271"/>
      <c r="J329" s="267"/>
      <c r="K329" s="267"/>
      <c r="L329" s="272"/>
      <c r="M329" s="273"/>
      <c r="N329" s="274"/>
      <c r="O329" s="274"/>
      <c r="P329" s="274"/>
      <c r="Q329" s="274"/>
      <c r="R329" s="274"/>
      <c r="S329" s="274"/>
      <c r="T329" s="27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76" t="s">
        <v>260</v>
      </c>
      <c r="AU329" s="276" t="s">
        <v>86</v>
      </c>
      <c r="AV329" s="14" t="s">
        <v>86</v>
      </c>
      <c r="AW329" s="14" t="s">
        <v>31</v>
      </c>
      <c r="AX329" s="14" t="s">
        <v>76</v>
      </c>
      <c r="AY329" s="276" t="s">
        <v>251</v>
      </c>
    </row>
    <row r="330" s="13" customFormat="1">
      <c r="A330" s="13"/>
      <c r="B330" s="255"/>
      <c r="C330" s="256"/>
      <c r="D330" s="257" t="s">
        <v>260</v>
      </c>
      <c r="E330" s="258" t="s">
        <v>1</v>
      </c>
      <c r="F330" s="259" t="s">
        <v>2738</v>
      </c>
      <c r="G330" s="256"/>
      <c r="H330" s="258" t="s">
        <v>1</v>
      </c>
      <c r="I330" s="260"/>
      <c r="J330" s="256"/>
      <c r="K330" s="256"/>
      <c r="L330" s="261"/>
      <c r="M330" s="262"/>
      <c r="N330" s="263"/>
      <c r="O330" s="263"/>
      <c r="P330" s="263"/>
      <c r="Q330" s="263"/>
      <c r="R330" s="263"/>
      <c r="S330" s="263"/>
      <c r="T330" s="26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65" t="s">
        <v>260</v>
      </c>
      <c r="AU330" s="265" t="s">
        <v>86</v>
      </c>
      <c r="AV330" s="13" t="s">
        <v>84</v>
      </c>
      <c r="AW330" s="13" t="s">
        <v>31</v>
      </c>
      <c r="AX330" s="13" t="s">
        <v>76</v>
      </c>
      <c r="AY330" s="265" t="s">
        <v>251</v>
      </c>
    </row>
    <row r="331" s="14" customFormat="1">
      <c r="A331" s="14"/>
      <c r="B331" s="266"/>
      <c r="C331" s="267"/>
      <c r="D331" s="257" t="s">
        <v>260</v>
      </c>
      <c r="E331" s="268" t="s">
        <v>1</v>
      </c>
      <c r="F331" s="269" t="s">
        <v>2757</v>
      </c>
      <c r="G331" s="267"/>
      <c r="H331" s="270">
        <v>171.34999999999999</v>
      </c>
      <c r="I331" s="271"/>
      <c r="J331" s="267"/>
      <c r="K331" s="267"/>
      <c r="L331" s="272"/>
      <c r="M331" s="273"/>
      <c r="N331" s="274"/>
      <c r="O331" s="274"/>
      <c r="P331" s="274"/>
      <c r="Q331" s="274"/>
      <c r="R331" s="274"/>
      <c r="S331" s="274"/>
      <c r="T331" s="27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76" t="s">
        <v>260</v>
      </c>
      <c r="AU331" s="276" t="s">
        <v>86</v>
      </c>
      <c r="AV331" s="14" t="s">
        <v>86</v>
      </c>
      <c r="AW331" s="14" t="s">
        <v>31</v>
      </c>
      <c r="AX331" s="14" t="s">
        <v>76</v>
      </c>
      <c r="AY331" s="276" t="s">
        <v>251</v>
      </c>
    </row>
    <row r="332" s="13" customFormat="1">
      <c r="A332" s="13"/>
      <c r="B332" s="255"/>
      <c r="C332" s="256"/>
      <c r="D332" s="257" t="s">
        <v>260</v>
      </c>
      <c r="E332" s="258" t="s">
        <v>1</v>
      </c>
      <c r="F332" s="259" t="s">
        <v>2758</v>
      </c>
      <c r="G332" s="256"/>
      <c r="H332" s="258" t="s">
        <v>1</v>
      </c>
      <c r="I332" s="260"/>
      <c r="J332" s="256"/>
      <c r="K332" s="256"/>
      <c r="L332" s="261"/>
      <c r="M332" s="262"/>
      <c r="N332" s="263"/>
      <c r="O332" s="263"/>
      <c r="P332" s="263"/>
      <c r="Q332" s="263"/>
      <c r="R332" s="263"/>
      <c r="S332" s="263"/>
      <c r="T332" s="26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5" t="s">
        <v>260</v>
      </c>
      <c r="AU332" s="265" t="s">
        <v>86</v>
      </c>
      <c r="AV332" s="13" t="s">
        <v>84</v>
      </c>
      <c r="AW332" s="13" t="s">
        <v>31</v>
      </c>
      <c r="AX332" s="13" t="s">
        <v>76</v>
      </c>
      <c r="AY332" s="265" t="s">
        <v>251</v>
      </c>
    </row>
    <row r="333" s="14" customFormat="1">
      <c r="A333" s="14"/>
      <c r="B333" s="266"/>
      <c r="C333" s="267"/>
      <c r="D333" s="257" t="s">
        <v>260</v>
      </c>
      <c r="E333" s="268" t="s">
        <v>1</v>
      </c>
      <c r="F333" s="269" t="s">
        <v>2759</v>
      </c>
      <c r="G333" s="267"/>
      <c r="H333" s="270">
        <v>54.049999999999997</v>
      </c>
      <c r="I333" s="271"/>
      <c r="J333" s="267"/>
      <c r="K333" s="267"/>
      <c r="L333" s="272"/>
      <c r="M333" s="273"/>
      <c r="N333" s="274"/>
      <c r="O333" s="274"/>
      <c r="P333" s="274"/>
      <c r="Q333" s="274"/>
      <c r="R333" s="274"/>
      <c r="S333" s="274"/>
      <c r="T333" s="27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76" t="s">
        <v>260</v>
      </c>
      <c r="AU333" s="276" t="s">
        <v>86</v>
      </c>
      <c r="AV333" s="14" t="s">
        <v>86</v>
      </c>
      <c r="AW333" s="14" t="s">
        <v>31</v>
      </c>
      <c r="AX333" s="14" t="s">
        <v>76</v>
      </c>
      <c r="AY333" s="276" t="s">
        <v>251</v>
      </c>
    </row>
    <row r="334" s="15" customFormat="1">
      <c r="A334" s="15"/>
      <c r="B334" s="277"/>
      <c r="C334" s="278"/>
      <c r="D334" s="257" t="s">
        <v>260</v>
      </c>
      <c r="E334" s="279" t="s">
        <v>1</v>
      </c>
      <c r="F334" s="280" t="s">
        <v>264</v>
      </c>
      <c r="G334" s="278"/>
      <c r="H334" s="281">
        <v>314.99000000000001</v>
      </c>
      <c r="I334" s="282"/>
      <c r="J334" s="278"/>
      <c r="K334" s="278"/>
      <c r="L334" s="283"/>
      <c r="M334" s="284"/>
      <c r="N334" s="285"/>
      <c r="O334" s="285"/>
      <c r="P334" s="285"/>
      <c r="Q334" s="285"/>
      <c r="R334" s="285"/>
      <c r="S334" s="285"/>
      <c r="T334" s="286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87" t="s">
        <v>260</v>
      </c>
      <c r="AU334" s="287" t="s">
        <v>86</v>
      </c>
      <c r="AV334" s="15" t="s">
        <v>258</v>
      </c>
      <c r="AW334" s="15" t="s">
        <v>31</v>
      </c>
      <c r="AX334" s="15" t="s">
        <v>84</v>
      </c>
      <c r="AY334" s="287" t="s">
        <v>251</v>
      </c>
    </row>
    <row r="335" s="2" customFormat="1" ht="14.4" customHeight="1">
      <c r="A335" s="39"/>
      <c r="B335" s="40"/>
      <c r="C335" s="243" t="s">
        <v>514</v>
      </c>
      <c r="D335" s="243" t="s">
        <v>253</v>
      </c>
      <c r="E335" s="244" t="s">
        <v>2839</v>
      </c>
      <c r="F335" s="245" t="s">
        <v>2840</v>
      </c>
      <c r="G335" s="246" t="s">
        <v>406</v>
      </c>
      <c r="H335" s="247">
        <v>1.04</v>
      </c>
      <c r="I335" s="248"/>
      <c r="J335" s="247">
        <f>ROUND(I335*H335,2)</f>
        <v>0</v>
      </c>
      <c r="K335" s="245" t="s">
        <v>257</v>
      </c>
      <c r="L335" s="45"/>
      <c r="M335" s="249" t="s">
        <v>1</v>
      </c>
      <c r="N335" s="250" t="s">
        <v>41</v>
      </c>
      <c r="O335" s="92"/>
      <c r="P335" s="251">
        <f>O335*H335</f>
        <v>0</v>
      </c>
      <c r="Q335" s="251">
        <v>0.0042700000000000004</v>
      </c>
      <c r="R335" s="251">
        <f>Q335*H335</f>
        <v>0.0044408000000000008</v>
      </c>
      <c r="S335" s="251">
        <v>0</v>
      </c>
      <c r="T335" s="252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53" t="s">
        <v>344</v>
      </c>
      <c r="AT335" s="253" t="s">
        <v>253</v>
      </c>
      <c r="AU335" s="253" t="s">
        <v>86</v>
      </c>
      <c r="AY335" s="18" t="s">
        <v>251</v>
      </c>
      <c r="BE335" s="254">
        <f>IF(N335="základní",J335,0)</f>
        <v>0</v>
      </c>
      <c r="BF335" s="254">
        <f>IF(N335="snížená",J335,0)</f>
        <v>0</v>
      </c>
      <c r="BG335" s="254">
        <f>IF(N335="zákl. přenesená",J335,0)</f>
        <v>0</v>
      </c>
      <c r="BH335" s="254">
        <f>IF(N335="sníž. přenesená",J335,0)</f>
        <v>0</v>
      </c>
      <c r="BI335" s="254">
        <f>IF(N335="nulová",J335,0)</f>
        <v>0</v>
      </c>
      <c r="BJ335" s="18" t="s">
        <v>84</v>
      </c>
      <c r="BK335" s="254">
        <f>ROUND(I335*H335,2)</f>
        <v>0</v>
      </c>
      <c r="BL335" s="18" t="s">
        <v>344</v>
      </c>
      <c r="BM335" s="253" t="s">
        <v>2841</v>
      </c>
    </row>
    <row r="336" s="13" customFormat="1">
      <c r="A336" s="13"/>
      <c r="B336" s="255"/>
      <c r="C336" s="256"/>
      <c r="D336" s="257" t="s">
        <v>260</v>
      </c>
      <c r="E336" s="258" t="s">
        <v>1</v>
      </c>
      <c r="F336" s="259" t="s">
        <v>2703</v>
      </c>
      <c r="G336" s="256"/>
      <c r="H336" s="258" t="s">
        <v>1</v>
      </c>
      <c r="I336" s="260"/>
      <c r="J336" s="256"/>
      <c r="K336" s="256"/>
      <c r="L336" s="261"/>
      <c r="M336" s="262"/>
      <c r="N336" s="263"/>
      <c r="O336" s="263"/>
      <c r="P336" s="263"/>
      <c r="Q336" s="263"/>
      <c r="R336" s="263"/>
      <c r="S336" s="263"/>
      <c r="T336" s="26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5" t="s">
        <v>260</v>
      </c>
      <c r="AU336" s="265" t="s">
        <v>86</v>
      </c>
      <c r="AV336" s="13" t="s">
        <v>84</v>
      </c>
      <c r="AW336" s="13" t="s">
        <v>31</v>
      </c>
      <c r="AX336" s="13" t="s">
        <v>76</v>
      </c>
      <c r="AY336" s="265" t="s">
        <v>251</v>
      </c>
    </row>
    <row r="337" s="13" customFormat="1">
      <c r="A337" s="13"/>
      <c r="B337" s="255"/>
      <c r="C337" s="256"/>
      <c r="D337" s="257" t="s">
        <v>260</v>
      </c>
      <c r="E337" s="258" t="s">
        <v>1</v>
      </c>
      <c r="F337" s="259" t="s">
        <v>2716</v>
      </c>
      <c r="G337" s="256"/>
      <c r="H337" s="258" t="s">
        <v>1</v>
      </c>
      <c r="I337" s="260"/>
      <c r="J337" s="256"/>
      <c r="K337" s="256"/>
      <c r="L337" s="261"/>
      <c r="M337" s="262"/>
      <c r="N337" s="263"/>
      <c r="O337" s="263"/>
      <c r="P337" s="263"/>
      <c r="Q337" s="263"/>
      <c r="R337" s="263"/>
      <c r="S337" s="263"/>
      <c r="T337" s="26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5" t="s">
        <v>260</v>
      </c>
      <c r="AU337" s="265" t="s">
        <v>86</v>
      </c>
      <c r="AV337" s="13" t="s">
        <v>84</v>
      </c>
      <c r="AW337" s="13" t="s">
        <v>31</v>
      </c>
      <c r="AX337" s="13" t="s">
        <v>76</v>
      </c>
      <c r="AY337" s="265" t="s">
        <v>251</v>
      </c>
    </row>
    <row r="338" s="14" customFormat="1">
      <c r="A338" s="14"/>
      <c r="B338" s="266"/>
      <c r="C338" s="267"/>
      <c r="D338" s="257" t="s">
        <v>260</v>
      </c>
      <c r="E338" s="268" t="s">
        <v>1</v>
      </c>
      <c r="F338" s="269" t="s">
        <v>2763</v>
      </c>
      <c r="G338" s="267"/>
      <c r="H338" s="270">
        <v>1.0349999999999999</v>
      </c>
      <c r="I338" s="271"/>
      <c r="J338" s="267"/>
      <c r="K338" s="267"/>
      <c r="L338" s="272"/>
      <c r="M338" s="273"/>
      <c r="N338" s="274"/>
      <c r="O338" s="274"/>
      <c r="P338" s="274"/>
      <c r="Q338" s="274"/>
      <c r="R338" s="274"/>
      <c r="S338" s="274"/>
      <c r="T338" s="27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76" t="s">
        <v>260</v>
      </c>
      <c r="AU338" s="276" t="s">
        <v>86</v>
      </c>
      <c r="AV338" s="14" t="s">
        <v>86</v>
      </c>
      <c r="AW338" s="14" t="s">
        <v>31</v>
      </c>
      <c r="AX338" s="14" t="s">
        <v>76</v>
      </c>
      <c r="AY338" s="276" t="s">
        <v>251</v>
      </c>
    </row>
    <row r="339" s="15" customFormat="1">
      <c r="A339" s="15"/>
      <c r="B339" s="277"/>
      <c r="C339" s="278"/>
      <c r="D339" s="257" t="s">
        <v>260</v>
      </c>
      <c r="E339" s="279" t="s">
        <v>1</v>
      </c>
      <c r="F339" s="280" t="s">
        <v>264</v>
      </c>
      <c r="G339" s="278"/>
      <c r="H339" s="281">
        <v>1.0349999999999999</v>
      </c>
      <c r="I339" s="282"/>
      <c r="J339" s="278"/>
      <c r="K339" s="278"/>
      <c r="L339" s="283"/>
      <c r="M339" s="284"/>
      <c r="N339" s="285"/>
      <c r="O339" s="285"/>
      <c r="P339" s="285"/>
      <c r="Q339" s="285"/>
      <c r="R339" s="285"/>
      <c r="S339" s="285"/>
      <c r="T339" s="286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87" t="s">
        <v>260</v>
      </c>
      <c r="AU339" s="287" t="s">
        <v>86</v>
      </c>
      <c r="AV339" s="15" t="s">
        <v>258</v>
      </c>
      <c r="AW339" s="15" t="s">
        <v>31</v>
      </c>
      <c r="AX339" s="15" t="s">
        <v>84</v>
      </c>
      <c r="AY339" s="287" t="s">
        <v>251</v>
      </c>
    </row>
    <row r="340" s="2" customFormat="1" ht="14.4" customHeight="1">
      <c r="A340" s="39"/>
      <c r="B340" s="40"/>
      <c r="C340" s="243" t="s">
        <v>518</v>
      </c>
      <c r="D340" s="243" t="s">
        <v>253</v>
      </c>
      <c r="E340" s="244" t="s">
        <v>2842</v>
      </c>
      <c r="F340" s="245" t="s">
        <v>2843</v>
      </c>
      <c r="G340" s="246" t="s">
        <v>406</v>
      </c>
      <c r="H340" s="247">
        <v>6.5599999999999996</v>
      </c>
      <c r="I340" s="248"/>
      <c r="J340" s="247">
        <f>ROUND(I340*H340,2)</f>
        <v>0</v>
      </c>
      <c r="K340" s="245" t="s">
        <v>257</v>
      </c>
      <c r="L340" s="45"/>
      <c r="M340" s="249" t="s">
        <v>1</v>
      </c>
      <c r="N340" s="250" t="s">
        <v>41</v>
      </c>
      <c r="O340" s="92"/>
      <c r="P340" s="251">
        <f>O340*H340</f>
        <v>0</v>
      </c>
      <c r="Q340" s="251">
        <v>0.0051700000000000001</v>
      </c>
      <c r="R340" s="251">
        <f>Q340*H340</f>
        <v>0.0339152</v>
      </c>
      <c r="S340" s="251">
        <v>0</v>
      </c>
      <c r="T340" s="252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53" t="s">
        <v>344</v>
      </c>
      <c r="AT340" s="253" t="s">
        <v>253</v>
      </c>
      <c r="AU340" s="253" t="s">
        <v>86</v>
      </c>
      <c r="AY340" s="18" t="s">
        <v>251</v>
      </c>
      <c r="BE340" s="254">
        <f>IF(N340="základní",J340,0)</f>
        <v>0</v>
      </c>
      <c r="BF340" s="254">
        <f>IF(N340="snížená",J340,0)</f>
        <v>0</v>
      </c>
      <c r="BG340" s="254">
        <f>IF(N340="zákl. přenesená",J340,0)</f>
        <v>0</v>
      </c>
      <c r="BH340" s="254">
        <f>IF(N340="sníž. přenesená",J340,0)</f>
        <v>0</v>
      </c>
      <c r="BI340" s="254">
        <f>IF(N340="nulová",J340,0)</f>
        <v>0</v>
      </c>
      <c r="BJ340" s="18" t="s">
        <v>84</v>
      </c>
      <c r="BK340" s="254">
        <f>ROUND(I340*H340,2)</f>
        <v>0</v>
      </c>
      <c r="BL340" s="18" t="s">
        <v>344</v>
      </c>
      <c r="BM340" s="253" t="s">
        <v>2844</v>
      </c>
    </row>
    <row r="341" s="13" customFormat="1">
      <c r="A341" s="13"/>
      <c r="B341" s="255"/>
      <c r="C341" s="256"/>
      <c r="D341" s="257" t="s">
        <v>260</v>
      </c>
      <c r="E341" s="258" t="s">
        <v>1</v>
      </c>
      <c r="F341" s="259" t="s">
        <v>2703</v>
      </c>
      <c r="G341" s="256"/>
      <c r="H341" s="258" t="s">
        <v>1</v>
      </c>
      <c r="I341" s="260"/>
      <c r="J341" s="256"/>
      <c r="K341" s="256"/>
      <c r="L341" s="261"/>
      <c r="M341" s="262"/>
      <c r="N341" s="263"/>
      <c r="O341" s="263"/>
      <c r="P341" s="263"/>
      <c r="Q341" s="263"/>
      <c r="R341" s="263"/>
      <c r="S341" s="263"/>
      <c r="T341" s="26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5" t="s">
        <v>260</v>
      </c>
      <c r="AU341" s="265" t="s">
        <v>86</v>
      </c>
      <c r="AV341" s="13" t="s">
        <v>84</v>
      </c>
      <c r="AW341" s="13" t="s">
        <v>31</v>
      </c>
      <c r="AX341" s="13" t="s">
        <v>76</v>
      </c>
      <c r="AY341" s="265" t="s">
        <v>251</v>
      </c>
    </row>
    <row r="342" s="13" customFormat="1">
      <c r="A342" s="13"/>
      <c r="B342" s="255"/>
      <c r="C342" s="256"/>
      <c r="D342" s="257" t="s">
        <v>260</v>
      </c>
      <c r="E342" s="258" t="s">
        <v>1</v>
      </c>
      <c r="F342" s="259" t="s">
        <v>2716</v>
      </c>
      <c r="G342" s="256"/>
      <c r="H342" s="258" t="s">
        <v>1</v>
      </c>
      <c r="I342" s="260"/>
      <c r="J342" s="256"/>
      <c r="K342" s="256"/>
      <c r="L342" s="261"/>
      <c r="M342" s="262"/>
      <c r="N342" s="263"/>
      <c r="O342" s="263"/>
      <c r="P342" s="263"/>
      <c r="Q342" s="263"/>
      <c r="R342" s="263"/>
      <c r="S342" s="263"/>
      <c r="T342" s="26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65" t="s">
        <v>260</v>
      </c>
      <c r="AU342" s="265" t="s">
        <v>86</v>
      </c>
      <c r="AV342" s="13" t="s">
        <v>84</v>
      </c>
      <c r="AW342" s="13" t="s">
        <v>31</v>
      </c>
      <c r="AX342" s="13" t="s">
        <v>76</v>
      </c>
      <c r="AY342" s="265" t="s">
        <v>251</v>
      </c>
    </row>
    <row r="343" s="14" customFormat="1">
      <c r="A343" s="14"/>
      <c r="B343" s="266"/>
      <c r="C343" s="267"/>
      <c r="D343" s="257" t="s">
        <v>260</v>
      </c>
      <c r="E343" s="268" t="s">
        <v>1</v>
      </c>
      <c r="F343" s="269" t="s">
        <v>2767</v>
      </c>
      <c r="G343" s="267"/>
      <c r="H343" s="270">
        <v>6.5549999999999997</v>
      </c>
      <c r="I343" s="271"/>
      <c r="J343" s="267"/>
      <c r="K343" s="267"/>
      <c r="L343" s="272"/>
      <c r="M343" s="273"/>
      <c r="N343" s="274"/>
      <c r="O343" s="274"/>
      <c r="P343" s="274"/>
      <c r="Q343" s="274"/>
      <c r="R343" s="274"/>
      <c r="S343" s="274"/>
      <c r="T343" s="275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76" t="s">
        <v>260</v>
      </c>
      <c r="AU343" s="276" t="s">
        <v>86</v>
      </c>
      <c r="AV343" s="14" t="s">
        <v>86</v>
      </c>
      <c r="AW343" s="14" t="s">
        <v>31</v>
      </c>
      <c r="AX343" s="14" t="s">
        <v>76</v>
      </c>
      <c r="AY343" s="276" t="s">
        <v>251</v>
      </c>
    </row>
    <row r="344" s="15" customFormat="1">
      <c r="A344" s="15"/>
      <c r="B344" s="277"/>
      <c r="C344" s="278"/>
      <c r="D344" s="257" t="s">
        <v>260</v>
      </c>
      <c r="E344" s="279" t="s">
        <v>1</v>
      </c>
      <c r="F344" s="280" t="s">
        <v>264</v>
      </c>
      <c r="G344" s="278"/>
      <c r="H344" s="281">
        <v>6.5549999999999997</v>
      </c>
      <c r="I344" s="282"/>
      <c r="J344" s="278"/>
      <c r="K344" s="278"/>
      <c r="L344" s="283"/>
      <c r="M344" s="284"/>
      <c r="N344" s="285"/>
      <c r="O344" s="285"/>
      <c r="P344" s="285"/>
      <c r="Q344" s="285"/>
      <c r="R344" s="285"/>
      <c r="S344" s="285"/>
      <c r="T344" s="286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87" t="s">
        <v>260</v>
      </c>
      <c r="AU344" s="287" t="s">
        <v>86</v>
      </c>
      <c r="AV344" s="15" t="s">
        <v>258</v>
      </c>
      <c r="AW344" s="15" t="s">
        <v>31</v>
      </c>
      <c r="AX344" s="15" t="s">
        <v>84</v>
      </c>
      <c r="AY344" s="287" t="s">
        <v>251</v>
      </c>
    </row>
    <row r="345" s="2" customFormat="1" ht="14.4" customHeight="1">
      <c r="A345" s="39"/>
      <c r="B345" s="40"/>
      <c r="C345" s="243" t="s">
        <v>527</v>
      </c>
      <c r="D345" s="243" t="s">
        <v>253</v>
      </c>
      <c r="E345" s="244" t="s">
        <v>2845</v>
      </c>
      <c r="F345" s="245" t="s">
        <v>2846</v>
      </c>
      <c r="G345" s="246" t="s">
        <v>406</v>
      </c>
      <c r="H345" s="247">
        <v>1291.5699999999999</v>
      </c>
      <c r="I345" s="248"/>
      <c r="J345" s="247">
        <f>ROUND(I345*H345,2)</f>
        <v>0</v>
      </c>
      <c r="K345" s="245" t="s">
        <v>257</v>
      </c>
      <c r="L345" s="45"/>
      <c r="M345" s="249" t="s">
        <v>1</v>
      </c>
      <c r="N345" s="250" t="s">
        <v>41</v>
      </c>
      <c r="O345" s="92"/>
      <c r="P345" s="251">
        <f>O345*H345</f>
        <v>0</v>
      </c>
      <c r="Q345" s="251">
        <v>0</v>
      </c>
      <c r="R345" s="251">
        <f>Q345*H345</f>
        <v>0</v>
      </c>
      <c r="S345" s="251">
        <v>0</v>
      </c>
      <c r="T345" s="252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53" t="s">
        <v>344</v>
      </c>
      <c r="AT345" s="253" t="s">
        <v>253</v>
      </c>
      <c r="AU345" s="253" t="s">
        <v>86</v>
      </c>
      <c r="AY345" s="18" t="s">
        <v>251</v>
      </c>
      <c r="BE345" s="254">
        <f>IF(N345="základní",J345,0)</f>
        <v>0</v>
      </c>
      <c r="BF345" s="254">
        <f>IF(N345="snížená",J345,0)</f>
        <v>0</v>
      </c>
      <c r="BG345" s="254">
        <f>IF(N345="zákl. přenesená",J345,0)</f>
        <v>0</v>
      </c>
      <c r="BH345" s="254">
        <f>IF(N345="sníž. přenesená",J345,0)</f>
        <v>0</v>
      </c>
      <c r="BI345" s="254">
        <f>IF(N345="nulová",J345,0)</f>
        <v>0</v>
      </c>
      <c r="BJ345" s="18" t="s">
        <v>84</v>
      </c>
      <c r="BK345" s="254">
        <f>ROUND(I345*H345,2)</f>
        <v>0</v>
      </c>
      <c r="BL345" s="18" t="s">
        <v>344</v>
      </c>
      <c r="BM345" s="253" t="s">
        <v>2847</v>
      </c>
    </row>
    <row r="346" s="13" customFormat="1">
      <c r="A346" s="13"/>
      <c r="B346" s="255"/>
      <c r="C346" s="256"/>
      <c r="D346" s="257" t="s">
        <v>260</v>
      </c>
      <c r="E346" s="258" t="s">
        <v>1</v>
      </c>
      <c r="F346" s="259" t="s">
        <v>2703</v>
      </c>
      <c r="G346" s="256"/>
      <c r="H346" s="258" t="s">
        <v>1</v>
      </c>
      <c r="I346" s="260"/>
      <c r="J346" s="256"/>
      <c r="K346" s="256"/>
      <c r="L346" s="261"/>
      <c r="M346" s="262"/>
      <c r="N346" s="263"/>
      <c r="O346" s="263"/>
      <c r="P346" s="263"/>
      <c r="Q346" s="263"/>
      <c r="R346" s="263"/>
      <c r="S346" s="263"/>
      <c r="T346" s="26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5" t="s">
        <v>260</v>
      </c>
      <c r="AU346" s="265" t="s">
        <v>86</v>
      </c>
      <c r="AV346" s="13" t="s">
        <v>84</v>
      </c>
      <c r="AW346" s="13" t="s">
        <v>31</v>
      </c>
      <c r="AX346" s="13" t="s">
        <v>76</v>
      </c>
      <c r="AY346" s="265" t="s">
        <v>251</v>
      </c>
    </row>
    <row r="347" s="14" customFormat="1">
      <c r="A347" s="14"/>
      <c r="B347" s="266"/>
      <c r="C347" s="267"/>
      <c r="D347" s="257" t="s">
        <v>260</v>
      </c>
      <c r="E347" s="268" t="s">
        <v>1</v>
      </c>
      <c r="F347" s="269" t="s">
        <v>2848</v>
      </c>
      <c r="G347" s="267"/>
      <c r="H347" s="270">
        <v>1291.5649999999998</v>
      </c>
      <c r="I347" s="271"/>
      <c r="J347" s="267"/>
      <c r="K347" s="267"/>
      <c r="L347" s="272"/>
      <c r="M347" s="273"/>
      <c r="N347" s="274"/>
      <c r="O347" s="274"/>
      <c r="P347" s="274"/>
      <c r="Q347" s="274"/>
      <c r="R347" s="274"/>
      <c r="S347" s="274"/>
      <c r="T347" s="27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76" t="s">
        <v>260</v>
      </c>
      <c r="AU347" s="276" t="s">
        <v>86</v>
      </c>
      <c r="AV347" s="14" t="s">
        <v>86</v>
      </c>
      <c r="AW347" s="14" t="s">
        <v>31</v>
      </c>
      <c r="AX347" s="14" t="s">
        <v>76</v>
      </c>
      <c r="AY347" s="276" t="s">
        <v>251</v>
      </c>
    </row>
    <row r="348" s="15" customFormat="1">
      <c r="A348" s="15"/>
      <c r="B348" s="277"/>
      <c r="C348" s="278"/>
      <c r="D348" s="257" t="s">
        <v>260</v>
      </c>
      <c r="E348" s="279" t="s">
        <v>1</v>
      </c>
      <c r="F348" s="280" t="s">
        <v>264</v>
      </c>
      <c r="G348" s="278"/>
      <c r="H348" s="281">
        <v>1291.5649999999998</v>
      </c>
      <c r="I348" s="282"/>
      <c r="J348" s="278"/>
      <c r="K348" s="278"/>
      <c r="L348" s="283"/>
      <c r="M348" s="284"/>
      <c r="N348" s="285"/>
      <c r="O348" s="285"/>
      <c r="P348" s="285"/>
      <c r="Q348" s="285"/>
      <c r="R348" s="285"/>
      <c r="S348" s="285"/>
      <c r="T348" s="286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87" t="s">
        <v>260</v>
      </c>
      <c r="AU348" s="287" t="s">
        <v>86</v>
      </c>
      <c r="AV348" s="15" t="s">
        <v>258</v>
      </c>
      <c r="AW348" s="15" t="s">
        <v>31</v>
      </c>
      <c r="AX348" s="15" t="s">
        <v>84</v>
      </c>
      <c r="AY348" s="287" t="s">
        <v>251</v>
      </c>
    </row>
    <row r="349" s="2" customFormat="1" ht="14.4" customHeight="1">
      <c r="A349" s="39"/>
      <c r="B349" s="40"/>
      <c r="C349" s="243" t="s">
        <v>537</v>
      </c>
      <c r="D349" s="243" t="s">
        <v>253</v>
      </c>
      <c r="E349" s="244" t="s">
        <v>2849</v>
      </c>
      <c r="F349" s="245" t="s">
        <v>2850</v>
      </c>
      <c r="G349" s="246" t="s">
        <v>406</v>
      </c>
      <c r="H349" s="247">
        <v>378.58999999999998</v>
      </c>
      <c r="I349" s="248"/>
      <c r="J349" s="247">
        <f>ROUND(I349*H349,2)</f>
        <v>0</v>
      </c>
      <c r="K349" s="245" t="s">
        <v>257</v>
      </c>
      <c r="L349" s="45"/>
      <c r="M349" s="249" t="s">
        <v>1</v>
      </c>
      <c r="N349" s="250" t="s">
        <v>41</v>
      </c>
      <c r="O349" s="92"/>
      <c r="P349" s="251">
        <f>O349*H349</f>
        <v>0</v>
      </c>
      <c r="Q349" s="251">
        <v>0</v>
      </c>
      <c r="R349" s="251">
        <f>Q349*H349</f>
        <v>0</v>
      </c>
      <c r="S349" s="251">
        <v>0</v>
      </c>
      <c r="T349" s="252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53" t="s">
        <v>344</v>
      </c>
      <c r="AT349" s="253" t="s">
        <v>253</v>
      </c>
      <c r="AU349" s="253" t="s">
        <v>86</v>
      </c>
      <c r="AY349" s="18" t="s">
        <v>251</v>
      </c>
      <c r="BE349" s="254">
        <f>IF(N349="základní",J349,0)</f>
        <v>0</v>
      </c>
      <c r="BF349" s="254">
        <f>IF(N349="snížená",J349,0)</f>
        <v>0</v>
      </c>
      <c r="BG349" s="254">
        <f>IF(N349="zákl. přenesená",J349,0)</f>
        <v>0</v>
      </c>
      <c r="BH349" s="254">
        <f>IF(N349="sníž. přenesená",J349,0)</f>
        <v>0</v>
      </c>
      <c r="BI349" s="254">
        <f>IF(N349="nulová",J349,0)</f>
        <v>0</v>
      </c>
      <c r="BJ349" s="18" t="s">
        <v>84</v>
      </c>
      <c r="BK349" s="254">
        <f>ROUND(I349*H349,2)</f>
        <v>0</v>
      </c>
      <c r="BL349" s="18" t="s">
        <v>344</v>
      </c>
      <c r="BM349" s="253" t="s">
        <v>2851</v>
      </c>
    </row>
    <row r="350" s="13" customFormat="1">
      <c r="A350" s="13"/>
      <c r="B350" s="255"/>
      <c r="C350" s="256"/>
      <c r="D350" s="257" t="s">
        <v>260</v>
      </c>
      <c r="E350" s="258" t="s">
        <v>1</v>
      </c>
      <c r="F350" s="259" t="s">
        <v>2703</v>
      </c>
      <c r="G350" s="256"/>
      <c r="H350" s="258" t="s">
        <v>1</v>
      </c>
      <c r="I350" s="260"/>
      <c r="J350" s="256"/>
      <c r="K350" s="256"/>
      <c r="L350" s="261"/>
      <c r="M350" s="262"/>
      <c r="N350" s="263"/>
      <c r="O350" s="263"/>
      <c r="P350" s="263"/>
      <c r="Q350" s="263"/>
      <c r="R350" s="263"/>
      <c r="S350" s="263"/>
      <c r="T350" s="26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65" t="s">
        <v>260</v>
      </c>
      <c r="AU350" s="265" t="s">
        <v>86</v>
      </c>
      <c r="AV350" s="13" t="s">
        <v>84</v>
      </c>
      <c r="AW350" s="13" t="s">
        <v>31</v>
      </c>
      <c r="AX350" s="13" t="s">
        <v>76</v>
      </c>
      <c r="AY350" s="265" t="s">
        <v>251</v>
      </c>
    </row>
    <row r="351" s="14" customFormat="1">
      <c r="A351" s="14"/>
      <c r="B351" s="266"/>
      <c r="C351" s="267"/>
      <c r="D351" s="257" t="s">
        <v>260</v>
      </c>
      <c r="E351" s="268" t="s">
        <v>1</v>
      </c>
      <c r="F351" s="269" t="s">
        <v>2852</v>
      </c>
      <c r="G351" s="267"/>
      <c r="H351" s="270">
        <v>378.58999999999998</v>
      </c>
      <c r="I351" s="271"/>
      <c r="J351" s="267"/>
      <c r="K351" s="267"/>
      <c r="L351" s="272"/>
      <c r="M351" s="273"/>
      <c r="N351" s="274"/>
      <c r="O351" s="274"/>
      <c r="P351" s="274"/>
      <c r="Q351" s="274"/>
      <c r="R351" s="274"/>
      <c r="S351" s="274"/>
      <c r="T351" s="27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76" t="s">
        <v>260</v>
      </c>
      <c r="AU351" s="276" t="s">
        <v>86</v>
      </c>
      <c r="AV351" s="14" t="s">
        <v>86</v>
      </c>
      <c r="AW351" s="14" t="s">
        <v>31</v>
      </c>
      <c r="AX351" s="14" t="s">
        <v>76</v>
      </c>
      <c r="AY351" s="276" t="s">
        <v>251</v>
      </c>
    </row>
    <row r="352" s="15" customFormat="1">
      <c r="A352" s="15"/>
      <c r="B352" s="277"/>
      <c r="C352" s="278"/>
      <c r="D352" s="257" t="s">
        <v>260</v>
      </c>
      <c r="E352" s="279" t="s">
        <v>1</v>
      </c>
      <c r="F352" s="280" t="s">
        <v>264</v>
      </c>
      <c r="G352" s="278"/>
      <c r="H352" s="281">
        <v>378.58999999999998</v>
      </c>
      <c r="I352" s="282"/>
      <c r="J352" s="278"/>
      <c r="K352" s="278"/>
      <c r="L352" s="283"/>
      <c r="M352" s="284"/>
      <c r="N352" s="285"/>
      <c r="O352" s="285"/>
      <c r="P352" s="285"/>
      <c r="Q352" s="285"/>
      <c r="R352" s="285"/>
      <c r="S352" s="285"/>
      <c r="T352" s="286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87" t="s">
        <v>260</v>
      </c>
      <c r="AU352" s="287" t="s">
        <v>86</v>
      </c>
      <c r="AV352" s="15" t="s">
        <v>258</v>
      </c>
      <c r="AW352" s="15" t="s">
        <v>31</v>
      </c>
      <c r="AX352" s="15" t="s">
        <v>84</v>
      </c>
      <c r="AY352" s="287" t="s">
        <v>251</v>
      </c>
    </row>
    <row r="353" s="2" customFormat="1" ht="14.4" customHeight="1">
      <c r="A353" s="39"/>
      <c r="B353" s="40"/>
      <c r="C353" s="243" t="s">
        <v>542</v>
      </c>
      <c r="D353" s="243" t="s">
        <v>253</v>
      </c>
      <c r="E353" s="244" t="s">
        <v>2853</v>
      </c>
      <c r="F353" s="245" t="s">
        <v>2854</v>
      </c>
      <c r="G353" s="246" t="s">
        <v>406</v>
      </c>
      <c r="H353" s="247">
        <v>6.5599999999999996</v>
      </c>
      <c r="I353" s="248"/>
      <c r="J353" s="247">
        <f>ROUND(I353*H353,2)</f>
        <v>0</v>
      </c>
      <c r="K353" s="245" t="s">
        <v>257</v>
      </c>
      <c r="L353" s="45"/>
      <c r="M353" s="249" t="s">
        <v>1</v>
      </c>
      <c r="N353" s="250" t="s">
        <v>41</v>
      </c>
      <c r="O353" s="92"/>
      <c r="P353" s="251">
        <f>O353*H353</f>
        <v>0</v>
      </c>
      <c r="Q353" s="251">
        <v>0</v>
      </c>
      <c r="R353" s="251">
        <f>Q353*H353</f>
        <v>0</v>
      </c>
      <c r="S353" s="251">
        <v>0</v>
      </c>
      <c r="T353" s="252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53" t="s">
        <v>344</v>
      </c>
      <c r="AT353" s="253" t="s">
        <v>253</v>
      </c>
      <c r="AU353" s="253" t="s">
        <v>86</v>
      </c>
      <c r="AY353" s="18" t="s">
        <v>251</v>
      </c>
      <c r="BE353" s="254">
        <f>IF(N353="základní",J353,0)</f>
        <v>0</v>
      </c>
      <c r="BF353" s="254">
        <f>IF(N353="snížená",J353,0)</f>
        <v>0</v>
      </c>
      <c r="BG353" s="254">
        <f>IF(N353="zákl. přenesená",J353,0)</f>
        <v>0</v>
      </c>
      <c r="BH353" s="254">
        <f>IF(N353="sníž. přenesená",J353,0)</f>
        <v>0</v>
      </c>
      <c r="BI353" s="254">
        <f>IF(N353="nulová",J353,0)</f>
        <v>0</v>
      </c>
      <c r="BJ353" s="18" t="s">
        <v>84</v>
      </c>
      <c r="BK353" s="254">
        <f>ROUND(I353*H353,2)</f>
        <v>0</v>
      </c>
      <c r="BL353" s="18" t="s">
        <v>344</v>
      </c>
      <c r="BM353" s="253" t="s">
        <v>2855</v>
      </c>
    </row>
    <row r="354" s="13" customFormat="1">
      <c r="A354" s="13"/>
      <c r="B354" s="255"/>
      <c r="C354" s="256"/>
      <c r="D354" s="257" t="s">
        <v>260</v>
      </c>
      <c r="E354" s="258" t="s">
        <v>1</v>
      </c>
      <c r="F354" s="259" t="s">
        <v>2703</v>
      </c>
      <c r="G354" s="256"/>
      <c r="H354" s="258" t="s">
        <v>1</v>
      </c>
      <c r="I354" s="260"/>
      <c r="J354" s="256"/>
      <c r="K354" s="256"/>
      <c r="L354" s="261"/>
      <c r="M354" s="262"/>
      <c r="N354" s="263"/>
      <c r="O354" s="263"/>
      <c r="P354" s="263"/>
      <c r="Q354" s="263"/>
      <c r="R354" s="263"/>
      <c r="S354" s="263"/>
      <c r="T354" s="26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65" t="s">
        <v>260</v>
      </c>
      <c r="AU354" s="265" t="s">
        <v>86</v>
      </c>
      <c r="AV354" s="13" t="s">
        <v>84</v>
      </c>
      <c r="AW354" s="13" t="s">
        <v>31</v>
      </c>
      <c r="AX354" s="13" t="s">
        <v>76</v>
      </c>
      <c r="AY354" s="265" t="s">
        <v>251</v>
      </c>
    </row>
    <row r="355" s="14" customFormat="1">
      <c r="A355" s="14"/>
      <c r="B355" s="266"/>
      <c r="C355" s="267"/>
      <c r="D355" s="257" t="s">
        <v>260</v>
      </c>
      <c r="E355" s="268" t="s">
        <v>1</v>
      </c>
      <c r="F355" s="269" t="s">
        <v>2856</v>
      </c>
      <c r="G355" s="267"/>
      <c r="H355" s="270">
        <v>6.5549999999999997</v>
      </c>
      <c r="I355" s="271"/>
      <c r="J355" s="267"/>
      <c r="K355" s="267"/>
      <c r="L355" s="272"/>
      <c r="M355" s="273"/>
      <c r="N355" s="274"/>
      <c r="O355" s="274"/>
      <c r="P355" s="274"/>
      <c r="Q355" s="274"/>
      <c r="R355" s="274"/>
      <c r="S355" s="274"/>
      <c r="T355" s="275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76" t="s">
        <v>260</v>
      </c>
      <c r="AU355" s="276" t="s">
        <v>86</v>
      </c>
      <c r="AV355" s="14" t="s">
        <v>86</v>
      </c>
      <c r="AW355" s="14" t="s">
        <v>31</v>
      </c>
      <c r="AX355" s="14" t="s">
        <v>76</v>
      </c>
      <c r="AY355" s="276" t="s">
        <v>251</v>
      </c>
    </row>
    <row r="356" s="15" customFormat="1">
      <c r="A356" s="15"/>
      <c r="B356" s="277"/>
      <c r="C356" s="278"/>
      <c r="D356" s="257" t="s">
        <v>260</v>
      </c>
      <c r="E356" s="279" t="s">
        <v>1</v>
      </c>
      <c r="F356" s="280" t="s">
        <v>264</v>
      </c>
      <c r="G356" s="278"/>
      <c r="H356" s="281">
        <v>6.5549999999999997</v>
      </c>
      <c r="I356" s="282"/>
      <c r="J356" s="278"/>
      <c r="K356" s="278"/>
      <c r="L356" s="283"/>
      <c r="M356" s="284"/>
      <c r="N356" s="285"/>
      <c r="O356" s="285"/>
      <c r="P356" s="285"/>
      <c r="Q356" s="285"/>
      <c r="R356" s="285"/>
      <c r="S356" s="285"/>
      <c r="T356" s="286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87" t="s">
        <v>260</v>
      </c>
      <c r="AU356" s="287" t="s">
        <v>86</v>
      </c>
      <c r="AV356" s="15" t="s">
        <v>258</v>
      </c>
      <c r="AW356" s="15" t="s">
        <v>31</v>
      </c>
      <c r="AX356" s="15" t="s">
        <v>84</v>
      </c>
      <c r="AY356" s="287" t="s">
        <v>251</v>
      </c>
    </row>
    <row r="357" s="2" customFormat="1" ht="14.4" customHeight="1">
      <c r="A357" s="39"/>
      <c r="B357" s="40"/>
      <c r="C357" s="288" t="s">
        <v>549</v>
      </c>
      <c r="D357" s="288" t="s">
        <v>295</v>
      </c>
      <c r="E357" s="289" t="s">
        <v>2857</v>
      </c>
      <c r="F357" s="290" t="s">
        <v>2787</v>
      </c>
      <c r="G357" s="291" t="s">
        <v>818</v>
      </c>
      <c r="H357" s="292">
        <v>1</v>
      </c>
      <c r="I357" s="293"/>
      <c r="J357" s="292">
        <f>ROUND(I357*H357,2)</f>
        <v>0</v>
      </c>
      <c r="K357" s="290" t="s">
        <v>1</v>
      </c>
      <c r="L357" s="294"/>
      <c r="M357" s="295" t="s">
        <v>1</v>
      </c>
      <c r="N357" s="296" t="s">
        <v>41</v>
      </c>
      <c r="O357" s="92"/>
      <c r="P357" s="251">
        <f>O357*H357</f>
        <v>0</v>
      </c>
      <c r="Q357" s="251">
        <v>0</v>
      </c>
      <c r="R357" s="251">
        <f>Q357*H357</f>
        <v>0</v>
      </c>
      <c r="S357" s="251">
        <v>0</v>
      </c>
      <c r="T357" s="252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53" t="s">
        <v>447</v>
      </c>
      <c r="AT357" s="253" t="s">
        <v>295</v>
      </c>
      <c r="AU357" s="253" t="s">
        <v>86</v>
      </c>
      <c r="AY357" s="18" t="s">
        <v>251</v>
      </c>
      <c r="BE357" s="254">
        <f>IF(N357="základní",J357,0)</f>
        <v>0</v>
      </c>
      <c r="BF357" s="254">
        <f>IF(N357="snížená",J357,0)</f>
        <v>0</v>
      </c>
      <c r="BG357" s="254">
        <f>IF(N357="zákl. přenesená",J357,0)</f>
        <v>0</v>
      </c>
      <c r="BH357" s="254">
        <f>IF(N357="sníž. přenesená",J357,0)</f>
        <v>0</v>
      </c>
      <c r="BI357" s="254">
        <f>IF(N357="nulová",J357,0)</f>
        <v>0</v>
      </c>
      <c r="BJ357" s="18" t="s">
        <v>84</v>
      </c>
      <c r="BK357" s="254">
        <f>ROUND(I357*H357,2)</f>
        <v>0</v>
      </c>
      <c r="BL357" s="18" t="s">
        <v>344</v>
      </c>
      <c r="BM357" s="253" t="s">
        <v>2858</v>
      </c>
    </row>
    <row r="358" s="13" customFormat="1">
      <c r="A358" s="13"/>
      <c r="B358" s="255"/>
      <c r="C358" s="256"/>
      <c r="D358" s="257" t="s">
        <v>260</v>
      </c>
      <c r="E358" s="258" t="s">
        <v>1</v>
      </c>
      <c r="F358" s="259" t="s">
        <v>2703</v>
      </c>
      <c r="G358" s="256"/>
      <c r="H358" s="258" t="s">
        <v>1</v>
      </c>
      <c r="I358" s="260"/>
      <c r="J358" s="256"/>
      <c r="K358" s="256"/>
      <c r="L358" s="261"/>
      <c r="M358" s="262"/>
      <c r="N358" s="263"/>
      <c r="O358" s="263"/>
      <c r="P358" s="263"/>
      <c r="Q358" s="263"/>
      <c r="R358" s="263"/>
      <c r="S358" s="263"/>
      <c r="T358" s="26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65" t="s">
        <v>260</v>
      </c>
      <c r="AU358" s="265" t="s">
        <v>86</v>
      </c>
      <c r="AV358" s="13" t="s">
        <v>84</v>
      </c>
      <c r="AW358" s="13" t="s">
        <v>31</v>
      </c>
      <c r="AX358" s="13" t="s">
        <v>76</v>
      </c>
      <c r="AY358" s="265" t="s">
        <v>251</v>
      </c>
    </row>
    <row r="359" s="14" customFormat="1">
      <c r="A359" s="14"/>
      <c r="B359" s="266"/>
      <c r="C359" s="267"/>
      <c r="D359" s="257" t="s">
        <v>260</v>
      </c>
      <c r="E359" s="268" t="s">
        <v>1</v>
      </c>
      <c r="F359" s="269" t="s">
        <v>84</v>
      </c>
      <c r="G359" s="267"/>
      <c r="H359" s="270">
        <v>1</v>
      </c>
      <c r="I359" s="271"/>
      <c r="J359" s="267"/>
      <c r="K359" s="267"/>
      <c r="L359" s="272"/>
      <c r="M359" s="273"/>
      <c r="N359" s="274"/>
      <c r="O359" s="274"/>
      <c r="P359" s="274"/>
      <c r="Q359" s="274"/>
      <c r="R359" s="274"/>
      <c r="S359" s="274"/>
      <c r="T359" s="275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76" t="s">
        <v>260</v>
      </c>
      <c r="AU359" s="276" t="s">
        <v>86</v>
      </c>
      <c r="AV359" s="14" t="s">
        <v>86</v>
      </c>
      <c r="AW359" s="14" t="s">
        <v>31</v>
      </c>
      <c r="AX359" s="14" t="s">
        <v>76</v>
      </c>
      <c r="AY359" s="276" t="s">
        <v>251</v>
      </c>
    </row>
    <row r="360" s="15" customFormat="1">
      <c r="A360" s="15"/>
      <c r="B360" s="277"/>
      <c r="C360" s="278"/>
      <c r="D360" s="257" t="s">
        <v>260</v>
      </c>
      <c r="E360" s="279" t="s">
        <v>1</v>
      </c>
      <c r="F360" s="280" t="s">
        <v>264</v>
      </c>
      <c r="G360" s="278"/>
      <c r="H360" s="281">
        <v>1</v>
      </c>
      <c r="I360" s="282"/>
      <c r="J360" s="278"/>
      <c r="K360" s="278"/>
      <c r="L360" s="283"/>
      <c r="M360" s="284"/>
      <c r="N360" s="285"/>
      <c r="O360" s="285"/>
      <c r="P360" s="285"/>
      <c r="Q360" s="285"/>
      <c r="R360" s="285"/>
      <c r="S360" s="285"/>
      <c r="T360" s="286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87" t="s">
        <v>260</v>
      </c>
      <c r="AU360" s="287" t="s">
        <v>86</v>
      </c>
      <c r="AV360" s="15" t="s">
        <v>258</v>
      </c>
      <c r="AW360" s="15" t="s">
        <v>31</v>
      </c>
      <c r="AX360" s="15" t="s">
        <v>84</v>
      </c>
      <c r="AY360" s="287" t="s">
        <v>251</v>
      </c>
    </row>
    <row r="361" s="2" customFormat="1" ht="14.4" customHeight="1">
      <c r="A361" s="39"/>
      <c r="B361" s="40"/>
      <c r="C361" s="243" t="s">
        <v>572</v>
      </c>
      <c r="D361" s="243" t="s">
        <v>253</v>
      </c>
      <c r="E361" s="244" t="s">
        <v>2859</v>
      </c>
      <c r="F361" s="245" t="s">
        <v>2860</v>
      </c>
      <c r="G361" s="246" t="s">
        <v>277</v>
      </c>
      <c r="H361" s="247">
        <v>2.0600000000000001</v>
      </c>
      <c r="I361" s="248"/>
      <c r="J361" s="247">
        <f>ROUND(I361*H361,2)</f>
        <v>0</v>
      </c>
      <c r="K361" s="245" t="s">
        <v>257</v>
      </c>
      <c r="L361" s="45"/>
      <c r="M361" s="249" t="s">
        <v>1</v>
      </c>
      <c r="N361" s="250" t="s">
        <v>41</v>
      </c>
      <c r="O361" s="92"/>
      <c r="P361" s="251">
        <f>O361*H361</f>
        <v>0</v>
      </c>
      <c r="Q361" s="251">
        <v>0</v>
      </c>
      <c r="R361" s="251">
        <f>Q361*H361</f>
        <v>0</v>
      </c>
      <c r="S361" s="251">
        <v>0</v>
      </c>
      <c r="T361" s="252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53" t="s">
        <v>344</v>
      </c>
      <c r="AT361" s="253" t="s">
        <v>253</v>
      </c>
      <c r="AU361" s="253" t="s">
        <v>86</v>
      </c>
      <c r="AY361" s="18" t="s">
        <v>251</v>
      </c>
      <c r="BE361" s="254">
        <f>IF(N361="základní",J361,0)</f>
        <v>0</v>
      </c>
      <c r="BF361" s="254">
        <f>IF(N361="snížená",J361,0)</f>
        <v>0</v>
      </c>
      <c r="BG361" s="254">
        <f>IF(N361="zákl. přenesená",J361,0)</f>
        <v>0</v>
      </c>
      <c r="BH361" s="254">
        <f>IF(N361="sníž. přenesená",J361,0)</f>
        <v>0</v>
      </c>
      <c r="BI361" s="254">
        <f>IF(N361="nulová",J361,0)</f>
        <v>0</v>
      </c>
      <c r="BJ361" s="18" t="s">
        <v>84</v>
      </c>
      <c r="BK361" s="254">
        <f>ROUND(I361*H361,2)</f>
        <v>0</v>
      </c>
      <c r="BL361" s="18" t="s">
        <v>344</v>
      </c>
      <c r="BM361" s="253" t="s">
        <v>2861</v>
      </c>
    </row>
    <row r="362" s="12" customFormat="1" ht="22.8" customHeight="1">
      <c r="A362" s="12"/>
      <c r="B362" s="227"/>
      <c r="C362" s="228"/>
      <c r="D362" s="229" t="s">
        <v>75</v>
      </c>
      <c r="E362" s="241" t="s">
        <v>2862</v>
      </c>
      <c r="F362" s="241" t="s">
        <v>2863</v>
      </c>
      <c r="G362" s="228"/>
      <c r="H362" s="228"/>
      <c r="I362" s="231"/>
      <c r="J362" s="242">
        <f>BK362</f>
        <v>0</v>
      </c>
      <c r="K362" s="228"/>
      <c r="L362" s="233"/>
      <c r="M362" s="234"/>
      <c r="N362" s="235"/>
      <c r="O362" s="235"/>
      <c r="P362" s="236">
        <f>SUM(P363:P496)</f>
        <v>0</v>
      </c>
      <c r="Q362" s="235"/>
      <c r="R362" s="236">
        <f>SUM(R363:R496)</f>
        <v>0.21019000000000002</v>
      </c>
      <c r="S362" s="235"/>
      <c r="T362" s="237">
        <f>SUM(T363:T496)</f>
        <v>0.00044999999999999999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38" t="s">
        <v>86</v>
      </c>
      <c r="AT362" s="239" t="s">
        <v>75</v>
      </c>
      <c r="AU362" s="239" t="s">
        <v>84</v>
      </c>
      <c r="AY362" s="238" t="s">
        <v>251</v>
      </c>
      <c r="BK362" s="240">
        <f>SUM(BK363:BK496)</f>
        <v>0</v>
      </c>
    </row>
    <row r="363" s="2" customFormat="1" ht="14.4" customHeight="1">
      <c r="A363" s="39"/>
      <c r="B363" s="40"/>
      <c r="C363" s="243" t="s">
        <v>577</v>
      </c>
      <c r="D363" s="243" t="s">
        <v>253</v>
      </c>
      <c r="E363" s="244" t="s">
        <v>2864</v>
      </c>
      <c r="F363" s="245" t="s">
        <v>2865</v>
      </c>
      <c r="G363" s="246" t="s">
        <v>818</v>
      </c>
      <c r="H363" s="247">
        <v>1</v>
      </c>
      <c r="I363" s="248"/>
      <c r="J363" s="247">
        <f>ROUND(I363*H363,2)</f>
        <v>0</v>
      </c>
      <c r="K363" s="245" t="s">
        <v>257</v>
      </c>
      <c r="L363" s="45"/>
      <c r="M363" s="249" t="s">
        <v>1</v>
      </c>
      <c r="N363" s="250" t="s">
        <v>41</v>
      </c>
      <c r="O363" s="92"/>
      <c r="P363" s="251">
        <f>O363*H363</f>
        <v>0</v>
      </c>
      <c r="Q363" s="251">
        <v>0.016799999999999999</v>
      </c>
      <c r="R363" s="251">
        <f>Q363*H363</f>
        <v>0.016799999999999999</v>
      </c>
      <c r="S363" s="251">
        <v>0</v>
      </c>
      <c r="T363" s="252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53" t="s">
        <v>344</v>
      </c>
      <c r="AT363" s="253" t="s">
        <v>253</v>
      </c>
      <c r="AU363" s="253" t="s">
        <v>86</v>
      </c>
      <c r="AY363" s="18" t="s">
        <v>251</v>
      </c>
      <c r="BE363" s="254">
        <f>IF(N363="základní",J363,0)</f>
        <v>0</v>
      </c>
      <c r="BF363" s="254">
        <f>IF(N363="snížená",J363,0)</f>
        <v>0</v>
      </c>
      <c r="BG363" s="254">
        <f>IF(N363="zákl. přenesená",J363,0)</f>
        <v>0</v>
      </c>
      <c r="BH363" s="254">
        <f>IF(N363="sníž. přenesená",J363,0)</f>
        <v>0</v>
      </c>
      <c r="BI363" s="254">
        <f>IF(N363="nulová",J363,0)</f>
        <v>0</v>
      </c>
      <c r="BJ363" s="18" t="s">
        <v>84</v>
      </c>
      <c r="BK363" s="254">
        <f>ROUND(I363*H363,2)</f>
        <v>0</v>
      </c>
      <c r="BL363" s="18" t="s">
        <v>344</v>
      </c>
      <c r="BM363" s="253" t="s">
        <v>2866</v>
      </c>
    </row>
    <row r="364" s="13" customFormat="1">
      <c r="A364" s="13"/>
      <c r="B364" s="255"/>
      <c r="C364" s="256"/>
      <c r="D364" s="257" t="s">
        <v>260</v>
      </c>
      <c r="E364" s="258" t="s">
        <v>1</v>
      </c>
      <c r="F364" s="259" t="s">
        <v>2703</v>
      </c>
      <c r="G364" s="256"/>
      <c r="H364" s="258" t="s">
        <v>1</v>
      </c>
      <c r="I364" s="260"/>
      <c r="J364" s="256"/>
      <c r="K364" s="256"/>
      <c r="L364" s="261"/>
      <c r="M364" s="262"/>
      <c r="N364" s="263"/>
      <c r="O364" s="263"/>
      <c r="P364" s="263"/>
      <c r="Q364" s="263"/>
      <c r="R364" s="263"/>
      <c r="S364" s="263"/>
      <c r="T364" s="26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65" t="s">
        <v>260</v>
      </c>
      <c r="AU364" s="265" t="s">
        <v>86</v>
      </c>
      <c r="AV364" s="13" t="s">
        <v>84</v>
      </c>
      <c r="AW364" s="13" t="s">
        <v>31</v>
      </c>
      <c r="AX364" s="13" t="s">
        <v>76</v>
      </c>
      <c r="AY364" s="265" t="s">
        <v>251</v>
      </c>
    </row>
    <row r="365" s="13" customFormat="1">
      <c r="A365" s="13"/>
      <c r="B365" s="255"/>
      <c r="C365" s="256"/>
      <c r="D365" s="257" t="s">
        <v>260</v>
      </c>
      <c r="E365" s="258" t="s">
        <v>1</v>
      </c>
      <c r="F365" s="259" t="s">
        <v>2738</v>
      </c>
      <c r="G365" s="256"/>
      <c r="H365" s="258" t="s">
        <v>1</v>
      </c>
      <c r="I365" s="260"/>
      <c r="J365" s="256"/>
      <c r="K365" s="256"/>
      <c r="L365" s="261"/>
      <c r="M365" s="262"/>
      <c r="N365" s="263"/>
      <c r="O365" s="263"/>
      <c r="P365" s="263"/>
      <c r="Q365" s="263"/>
      <c r="R365" s="263"/>
      <c r="S365" s="263"/>
      <c r="T365" s="26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65" t="s">
        <v>260</v>
      </c>
      <c r="AU365" s="265" t="s">
        <v>86</v>
      </c>
      <c r="AV365" s="13" t="s">
        <v>84</v>
      </c>
      <c r="AW365" s="13" t="s">
        <v>31</v>
      </c>
      <c r="AX365" s="13" t="s">
        <v>76</v>
      </c>
      <c r="AY365" s="265" t="s">
        <v>251</v>
      </c>
    </row>
    <row r="366" s="14" customFormat="1">
      <c r="A366" s="14"/>
      <c r="B366" s="266"/>
      <c r="C366" s="267"/>
      <c r="D366" s="257" t="s">
        <v>260</v>
      </c>
      <c r="E366" s="268" t="s">
        <v>1</v>
      </c>
      <c r="F366" s="269" t="s">
        <v>84</v>
      </c>
      <c r="G366" s="267"/>
      <c r="H366" s="270">
        <v>1</v>
      </c>
      <c r="I366" s="271"/>
      <c r="J366" s="267"/>
      <c r="K366" s="267"/>
      <c r="L366" s="272"/>
      <c r="M366" s="273"/>
      <c r="N366" s="274"/>
      <c r="O366" s="274"/>
      <c r="P366" s="274"/>
      <c r="Q366" s="274"/>
      <c r="R366" s="274"/>
      <c r="S366" s="274"/>
      <c r="T366" s="27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76" t="s">
        <v>260</v>
      </c>
      <c r="AU366" s="276" t="s">
        <v>86</v>
      </c>
      <c r="AV366" s="14" t="s">
        <v>86</v>
      </c>
      <c r="AW366" s="14" t="s">
        <v>31</v>
      </c>
      <c r="AX366" s="14" t="s">
        <v>76</v>
      </c>
      <c r="AY366" s="276" t="s">
        <v>251</v>
      </c>
    </row>
    <row r="367" s="15" customFormat="1">
      <c r="A367" s="15"/>
      <c r="B367" s="277"/>
      <c r="C367" s="278"/>
      <c r="D367" s="257" t="s">
        <v>260</v>
      </c>
      <c r="E367" s="279" t="s">
        <v>1</v>
      </c>
      <c r="F367" s="280" t="s">
        <v>264</v>
      </c>
      <c r="G367" s="278"/>
      <c r="H367" s="281">
        <v>1</v>
      </c>
      <c r="I367" s="282"/>
      <c r="J367" s="278"/>
      <c r="K367" s="278"/>
      <c r="L367" s="283"/>
      <c r="M367" s="284"/>
      <c r="N367" s="285"/>
      <c r="O367" s="285"/>
      <c r="P367" s="285"/>
      <c r="Q367" s="285"/>
      <c r="R367" s="285"/>
      <c r="S367" s="285"/>
      <c r="T367" s="286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87" t="s">
        <v>260</v>
      </c>
      <c r="AU367" s="287" t="s">
        <v>86</v>
      </c>
      <c r="AV367" s="15" t="s">
        <v>258</v>
      </c>
      <c r="AW367" s="15" t="s">
        <v>31</v>
      </c>
      <c r="AX367" s="15" t="s">
        <v>84</v>
      </c>
      <c r="AY367" s="287" t="s">
        <v>251</v>
      </c>
    </row>
    <row r="368" s="2" customFormat="1" ht="14.4" customHeight="1">
      <c r="A368" s="39"/>
      <c r="B368" s="40"/>
      <c r="C368" s="243" t="s">
        <v>584</v>
      </c>
      <c r="D368" s="243" t="s">
        <v>253</v>
      </c>
      <c r="E368" s="244" t="s">
        <v>2867</v>
      </c>
      <c r="F368" s="245" t="s">
        <v>2868</v>
      </c>
      <c r="G368" s="246" t="s">
        <v>818</v>
      </c>
      <c r="H368" s="247">
        <v>1</v>
      </c>
      <c r="I368" s="248"/>
      <c r="J368" s="247">
        <f>ROUND(I368*H368,2)</f>
        <v>0</v>
      </c>
      <c r="K368" s="245" t="s">
        <v>257</v>
      </c>
      <c r="L368" s="45"/>
      <c r="M368" s="249" t="s">
        <v>1</v>
      </c>
      <c r="N368" s="250" t="s">
        <v>41</v>
      </c>
      <c r="O368" s="92"/>
      <c r="P368" s="251">
        <f>O368*H368</f>
        <v>0</v>
      </c>
      <c r="Q368" s="251">
        <v>0.021499999999999998</v>
      </c>
      <c r="R368" s="251">
        <f>Q368*H368</f>
        <v>0.021499999999999998</v>
      </c>
      <c r="S368" s="251">
        <v>0</v>
      </c>
      <c r="T368" s="252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53" t="s">
        <v>344</v>
      </c>
      <c r="AT368" s="253" t="s">
        <v>253</v>
      </c>
      <c r="AU368" s="253" t="s">
        <v>86</v>
      </c>
      <c r="AY368" s="18" t="s">
        <v>251</v>
      </c>
      <c r="BE368" s="254">
        <f>IF(N368="základní",J368,0)</f>
        <v>0</v>
      </c>
      <c r="BF368" s="254">
        <f>IF(N368="snížená",J368,0)</f>
        <v>0</v>
      </c>
      <c r="BG368" s="254">
        <f>IF(N368="zákl. přenesená",J368,0)</f>
        <v>0</v>
      </c>
      <c r="BH368" s="254">
        <f>IF(N368="sníž. přenesená",J368,0)</f>
        <v>0</v>
      </c>
      <c r="BI368" s="254">
        <f>IF(N368="nulová",J368,0)</f>
        <v>0</v>
      </c>
      <c r="BJ368" s="18" t="s">
        <v>84</v>
      </c>
      <c r="BK368" s="254">
        <f>ROUND(I368*H368,2)</f>
        <v>0</v>
      </c>
      <c r="BL368" s="18" t="s">
        <v>344</v>
      </c>
      <c r="BM368" s="253" t="s">
        <v>2869</v>
      </c>
    </row>
    <row r="369" s="13" customFormat="1">
      <c r="A369" s="13"/>
      <c r="B369" s="255"/>
      <c r="C369" s="256"/>
      <c r="D369" s="257" t="s">
        <v>260</v>
      </c>
      <c r="E369" s="258" t="s">
        <v>1</v>
      </c>
      <c r="F369" s="259" t="s">
        <v>2703</v>
      </c>
      <c r="G369" s="256"/>
      <c r="H369" s="258" t="s">
        <v>1</v>
      </c>
      <c r="I369" s="260"/>
      <c r="J369" s="256"/>
      <c r="K369" s="256"/>
      <c r="L369" s="261"/>
      <c r="M369" s="262"/>
      <c r="N369" s="263"/>
      <c r="O369" s="263"/>
      <c r="P369" s="263"/>
      <c r="Q369" s="263"/>
      <c r="R369" s="263"/>
      <c r="S369" s="263"/>
      <c r="T369" s="26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65" t="s">
        <v>260</v>
      </c>
      <c r="AU369" s="265" t="s">
        <v>86</v>
      </c>
      <c r="AV369" s="13" t="s">
        <v>84</v>
      </c>
      <c r="AW369" s="13" t="s">
        <v>31</v>
      </c>
      <c r="AX369" s="13" t="s">
        <v>76</v>
      </c>
      <c r="AY369" s="265" t="s">
        <v>251</v>
      </c>
    </row>
    <row r="370" s="13" customFormat="1">
      <c r="A370" s="13"/>
      <c r="B370" s="255"/>
      <c r="C370" s="256"/>
      <c r="D370" s="257" t="s">
        <v>260</v>
      </c>
      <c r="E370" s="258" t="s">
        <v>1</v>
      </c>
      <c r="F370" s="259" t="s">
        <v>2738</v>
      </c>
      <c r="G370" s="256"/>
      <c r="H370" s="258" t="s">
        <v>1</v>
      </c>
      <c r="I370" s="260"/>
      <c r="J370" s="256"/>
      <c r="K370" s="256"/>
      <c r="L370" s="261"/>
      <c r="M370" s="262"/>
      <c r="N370" s="263"/>
      <c r="O370" s="263"/>
      <c r="P370" s="263"/>
      <c r="Q370" s="263"/>
      <c r="R370" s="263"/>
      <c r="S370" s="263"/>
      <c r="T370" s="26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65" t="s">
        <v>260</v>
      </c>
      <c r="AU370" s="265" t="s">
        <v>86</v>
      </c>
      <c r="AV370" s="13" t="s">
        <v>84</v>
      </c>
      <c r="AW370" s="13" t="s">
        <v>31</v>
      </c>
      <c r="AX370" s="13" t="s">
        <v>76</v>
      </c>
      <c r="AY370" s="265" t="s">
        <v>251</v>
      </c>
    </row>
    <row r="371" s="14" customFormat="1">
      <c r="A371" s="14"/>
      <c r="B371" s="266"/>
      <c r="C371" s="267"/>
      <c r="D371" s="257" t="s">
        <v>260</v>
      </c>
      <c r="E371" s="268" t="s">
        <v>1</v>
      </c>
      <c r="F371" s="269" t="s">
        <v>84</v>
      </c>
      <c r="G371" s="267"/>
      <c r="H371" s="270">
        <v>1</v>
      </c>
      <c r="I371" s="271"/>
      <c r="J371" s="267"/>
      <c r="K371" s="267"/>
      <c r="L371" s="272"/>
      <c r="M371" s="273"/>
      <c r="N371" s="274"/>
      <c r="O371" s="274"/>
      <c r="P371" s="274"/>
      <c r="Q371" s="274"/>
      <c r="R371" s="274"/>
      <c r="S371" s="274"/>
      <c r="T371" s="27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76" t="s">
        <v>260</v>
      </c>
      <c r="AU371" s="276" t="s">
        <v>86</v>
      </c>
      <c r="AV371" s="14" t="s">
        <v>86</v>
      </c>
      <c r="AW371" s="14" t="s">
        <v>31</v>
      </c>
      <c r="AX371" s="14" t="s">
        <v>76</v>
      </c>
      <c r="AY371" s="276" t="s">
        <v>251</v>
      </c>
    </row>
    <row r="372" s="15" customFormat="1">
      <c r="A372" s="15"/>
      <c r="B372" s="277"/>
      <c r="C372" s="278"/>
      <c r="D372" s="257" t="s">
        <v>260</v>
      </c>
      <c r="E372" s="279" t="s">
        <v>1</v>
      </c>
      <c r="F372" s="280" t="s">
        <v>264</v>
      </c>
      <c r="G372" s="278"/>
      <c r="H372" s="281">
        <v>1</v>
      </c>
      <c r="I372" s="282"/>
      <c r="J372" s="278"/>
      <c r="K372" s="278"/>
      <c r="L372" s="283"/>
      <c r="M372" s="284"/>
      <c r="N372" s="285"/>
      <c r="O372" s="285"/>
      <c r="P372" s="285"/>
      <c r="Q372" s="285"/>
      <c r="R372" s="285"/>
      <c r="S372" s="285"/>
      <c r="T372" s="286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87" t="s">
        <v>260</v>
      </c>
      <c r="AU372" s="287" t="s">
        <v>86</v>
      </c>
      <c r="AV372" s="15" t="s">
        <v>258</v>
      </c>
      <c r="AW372" s="15" t="s">
        <v>31</v>
      </c>
      <c r="AX372" s="15" t="s">
        <v>84</v>
      </c>
      <c r="AY372" s="287" t="s">
        <v>251</v>
      </c>
    </row>
    <row r="373" s="2" customFormat="1" ht="14.4" customHeight="1">
      <c r="A373" s="39"/>
      <c r="B373" s="40"/>
      <c r="C373" s="243" t="s">
        <v>588</v>
      </c>
      <c r="D373" s="243" t="s">
        <v>253</v>
      </c>
      <c r="E373" s="244" t="s">
        <v>2870</v>
      </c>
      <c r="F373" s="245" t="s">
        <v>2871</v>
      </c>
      <c r="G373" s="246" t="s">
        <v>369</v>
      </c>
      <c r="H373" s="247">
        <v>30</v>
      </c>
      <c r="I373" s="248"/>
      <c r="J373" s="247">
        <f>ROUND(I373*H373,2)</f>
        <v>0</v>
      </c>
      <c r="K373" s="245" t="s">
        <v>257</v>
      </c>
      <c r="L373" s="45"/>
      <c r="M373" s="249" t="s">
        <v>1</v>
      </c>
      <c r="N373" s="250" t="s">
        <v>41</v>
      </c>
      <c r="O373" s="92"/>
      <c r="P373" s="251">
        <f>O373*H373</f>
        <v>0</v>
      </c>
      <c r="Q373" s="251">
        <v>0.00023000000000000001</v>
      </c>
      <c r="R373" s="251">
        <f>Q373*H373</f>
        <v>0.0068999999999999999</v>
      </c>
      <c r="S373" s="251">
        <v>0</v>
      </c>
      <c r="T373" s="252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53" t="s">
        <v>344</v>
      </c>
      <c r="AT373" s="253" t="s">
        <v>253</v>
      </c>
      <c r="AU373" s="253" t="s">
        <v>86</v>
      </c>
      <c r="AY373" s="18" t="s">
        <v>251</v>
      </c>
      <c r="BE373" s="254">
        <f>IF(N373="základní",J373,0)</f>
        <v>0</v>
      </c>
      <c r="BF373" s="254">
        <f>IF(N373="snížená",J373,0)</f>
        <v>0</v>
      </c>
      <c r="BG373" s="254">
        <f>IF(N373="zákl. přenesená",J373,0)</f>
        <v>0</v>
      </c>
      <c r="BH373" s="254">
        <f>IF(N373="sníž. přenesená",J373,0)</f>
        <v>0</v>
      </c>
      <c r="BI373" s="254">
        <f>IF(N373="nulová",J373,0)</f>
        <v>0</v>
      </c>
      <c r="BJ373" s="18" t="s">
        <v>84</v>
      </c>
      <c r="BK373" s="254">
        <f>ROUND(I373*H373,2)</f>
        <v>0</v>
      </c>
      <c r="BL373" s="18" t="s">
        <v>344</v>
      </c>
      <c r="BM373" s="253" t="s">
        <v>2872</v>
      </c>
    </row>
    <row r="374" s="13" customFormat="1">
      <c r="A374" s="13"/>
      <c r="B374" s="255"/>
      <c r="C374" s="256"/>
      <c r="D374" s="257" t="s">
        <v>260</v>
      </c>
      <c r="E374" s="258" t="s">
        <v>1</v>
      </c>
      <c r="F374" s="259" t="s">
        <v>2703</v>
      </c>
      <c r="G374" s="256"/>
      <c r="H374" s="258" t="s">
        <v>1</v>
      </c>
      <c r="I374" s="260"/>
      <c r="J374" s="256"/>
      <c r="K374" s="256"/>
      <c r="L374" s="261"/>
      <c r="M374" s="262"/>
      <c r="N374" s="263"/>
      <c r="O374" s="263"/>
      <c r="P374" s="263"/>
      <c r="Q374" s="263"/>
      <c r="R374" s="263"/>
      <c r="S374" s="263"/>
      <c r="T374" s="26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65" t="s">
        <v>260</v>
      </c>
      <c r="AU374" s="265" t="s">
        <v>86</v>
      </c>
      <c r="AV374" s="13" t="s">
        <v>84</v>
      </c>
      <c r="AW374" s="13" t="s">
        <v>31</v>
      </c>
      <c r="AX374" s="13" t="s">
        <v>76</v>
      </c>
      <c r="AY374" s="265" t="s">
        <v>251</v>
      </c>
    </row>
    <row r="375" s="14" customFormat="1">
      <c r="A375" s="14"/>
      <c r="B375" s="266"/>
      <c r="C375" s="267"/>
      <c r="D375" s="257" t="s">
        <v>260</v>
      </c>
      <c r="E375" s="268" t="s">
        <v>1</v>
      </c>
      <c r="F375" s="269" t="s">
        <v>366</v>
      </c>
      <c r="G375" s="267"/>
      <c r="H375" s="270">
        <v>20</v>
      </c>
      <c r="I375" s="271"/>
      <c r="J375" s="267"/>
      <c r="K375" s="267"/>
      <c r="L375" s="272"/>
      <c r="M375" s="273"/>
      <c r="N375" s="274"/>
      <c r="O375" s="274"/>
      <c r="P375" s="274"/>
      <c r="Q375" s="274"/>
      <c r="R375" s="274"/>
      <c r="S375" s="274"/>
      <c r="T375" s="275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76" t="s">
        <v>260</v>
      </c>
      <c r="AU375" s="276" t="s">
        <v>86</v>
      </c>
      <c r="AV375" s="14" t="s">
        <v>86</v>
      </c>
      <c r="AW375" s="14" t="s">
        <v>31</v>
      </c>
      <c r="AX375" s="14" t="s">
        <v>76</v>
      </c>
      <c r="AY375" s="276" t="s">
        <v>251</v>
      </c>
    </row>
    <row r="376" s="13" customFormat="1">
      <c r="A376" s="13"/>
      <c r="B376" s="255"/>
      <c r="C376" s="256"/>
      <c r="D376" s="257" t="s">
        <v>260</v>
      </c>
      <c r="E376" s="258" t="s">
        <v>1</v>
      </c>
      <c r="F376" s="259" t="s">
        <v>2738</v>
      </c>
      <c r="G376" s="256"/>
      <c r="H376" s="258" t="s">
        <v>1</v>
      </c>
      <c r="I376" s="260"/>
      <c r="J376" s="256"/>
      <c r="K376" s="256"/>
      <c r="L376" s="261"/>
      <c r="M376" s="262"/>
      <c r="N376" s="263"/>
      <c r="O376" s="263"/>
      <c r="P376" s="263"/>
      <c r="Q376" s="263"/>
      <c r="R376" s="263"/>
      <c r="S376" s="263"/>
      <c r="T376" s="26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65" t="s">
        <v>260</v>
      </c>
      <c r="AU376" s="265" t="s">
        <v>86</v>
      </c>
      <c r="AV376" s="13" t="s">
        <v>84</v>
      </c>
      <c r="AW376" s="13" t="s">
        <v>31</v>
      </c>
      <c r="AX376" s="13" t="s">
        <v>76</v>
      </c>
      <c r="AY376" s="265" t="s">
        <v>251</v>
      </c>
    </row>
    <row r="377" s="14" customFormat="1">
      <c r="A377" s="14"/>
      <c r="B377" s="266"/>
      <c r="C377" s="267"/>
      <c r="D377" s="257" t="s">
        <v>260</v>
      </c>
      <c r="E377" s="268" t="s">
        <v>1</v>
      </c>
      <c r="F377" s="269" t="s">
        <v>312</v>
      </c>
      <c r="G377" s="267"/>
      <c r="H377" s="270">
        <v>10</v>
      </c>
      <c r="I377" s="271"/>
      <c r="J377" s="267"/>
      <c r="K377" s="267"/>
      <c r="L377" s="272"/>
      <c r="M377" s="273"/>
      <c r="N377" s="274"/>
      <c r="O377" s="274"/>
      <c r="P377" s="274"/>
      <c r="Q377" s="274"/>
      <c r="R377" s="274"/>
      <c r="S377" s="274"/>
      <c r="T377" s="275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76" t="s">
        <v>260</v>
      </c>
      <c r="AU377" s="276" t="s">
        <v>86</v>
      </c>
      <c r="AV377" s="14" t="s">
        <v>86</v>
      </c>
      <c r="AW377" s="14" t="s">
        <v>31</v>
      </c>
      <c r="AX377" s="14" t="s">
        <v>76</v>
      </c>
      <c r="AY377" s="276" t="s">
        <v>251</v>
      </c>
    </row>
    <row r="378" s="15" customFormat="1">
      <c r="A378" s="15"/>
      <c r="B378" s="277"/>
      <c r="C378" s="278"/>
      <c r="D378" s="257" t="s">
        <v>260</v>
      </c>
      <c r="E378" s="279" t="s">
        <v>1</v>
      </c>
      <c r="F378" s="280" t="s">
        <v>264</v>
      </c>
      <c r="G378" s="278"/>
      <c r="H378" s="281">
        <v>30</v>
      </c>
      <c r="I378" s="282"/>
      <c r="J378" s="278"/>
      <c r="K378" s="278"/>
      <c r="L378" s="283"/>
      <c r="M378" s="284"/>
      <c r="N378" s="285"/>
      <c r="O378" s="285"/>
      <c r="P378" s="285"/>
      <c r="Q378" s="285"/>
      <c r="R378" s="285"/>
      <c r="S378" s="285"/>
      <c r="T378" s="286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87" t="s">
        <v>260</v>
      </c>
      <c r="AU378" s="287" t="s">
        <v>86</v>
      </c>
      <c r="AV378" s="15" t="s">
        <v>258</v>
      </c>
      <c r="AW378" s="15" t="s">
        <v>31</v>
      </c>
      <c r="AX378" s="15" t="s">
        <v>84</v>
      </c>
      <c r="AY378" s="287" t="s">
        <v>251</v>
      </c>
    </row>
    <row r="379" s="2" customFormat="1" ht="14.4" customHeight="1">
      <c r="A379" s="39"/>
      <c r="B379" s="40"/>
      <c r="C379" s="243" t="s">
        <v>594</v>
      </c>
      <c r="D379" s="243" t="s">
        <v>253</v>
      </c>
      <c r="E379" s="244" t="s">
        <v>2873</v>
      </c>
      <c r="F379" s="245" t="s">
        <v>2874</v>
      </c>
      <c r="G379" s="246" t="s">
        <v>369</v>
      </c>
      <c r="H379" s="247">
        <v>2</v>
      </c>
      <c r="I379" s="248"/>
      <c r="J379" s="247">
        <f>ROUND(I379*H379,2)</f>
        <v>0</v>
      </c>
      <c r="K379" s="245" t="s">
        <v>257</v>
      </c>
      <c r="L379" s="45"/>
      <c r="M379" s="249" t="s">
        <v>1</v>
      </c>
      <c r="N379" s="250" t="s">
        <v>41</v>
      </c>
      <c r="O379" s="92"/>
      <c r="P379" s="251">
        <f>O379*H379</f>
        <v>0</v>
      </c>
      <c r="Q379" s="251">
        <v>0.00071000000000000002</v>
      </c>
      <c r="R379" s="251">
        <f>Q379*H379</f>
        <v>0.00142</v>
      </c>
      <c r="S379" s="251">
        <v>0</v>
      </c>
      <c r="T379" s="252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53" t="s">
        <v>344</v>
      </c>
      <c r="AT379" s="253" t="s">
        <v>253</v>
      </c>
      <c r="AU379" s="253" t="s">
        <v>86</v>
      </c>
      <c r="AY379" s="18" t="s">
        <v>251</v>
      </c>
      <c r="BE379" s="254">
        <f>IF(N379="základní",J379,0)</f>
        <v>0</v>
      </c>
      <c r="BF379" s="254">
        <f>IF(N379="snížená",J379,0)</f>
        <v>0</v>
      </c>
      <c r="BG379" s="254">
        <f>IF(N379="zákl. přenesená",J379,0)</f>
        <v>0</v>
      </c>
      <c r="BH379" s="254">
        <f>IF(N379="sníž. přenesená",J379,0)</f>
        <v>0</v>
      </c>
      <c r="BI379" s="254">
        <f>IF(N379="nulová",J379,0)</f>
        <v>0</v>
      </c>
      <c r="BJ379" s="18" t="s">
        <v>84</v>
      </c>
      <c r="BK379" s="254">
        <f>ROUND(I379*H379,2)</f>
        <v>0</v>
      </c>
      <c r="BL379" s="18" t="s">
        <v>344</v>
      </c>
      <c r="BM379" s="253" t="s">
        <v>2875</v>
      </c>
    </row>
    <row r="380" s="13" customFormat="1">
      <c r="A380" s="13"/>
      <c r="B380" s="255"/>
      <c r="C380" s="256"/>
      <c r="D380" s="257" t="s">
        <v>260</v>
      </c>
      <c r="E380" s="258" t="s">
        <v>1</v>
      </c>
      <c r="F380" s="259" t="s">
        <v>2703</v>
      </c>
      <c r="G380" s="256"/>
      <c r="H380" s="258" t="s">
        <v>1</v>
      </c>
      <c r="I380" s="260"/>
      <c r="J380" s="256"/>
      <c r="K380" s="256"/>
      <c r="L380" s="261"/>
      <c r="M380" s="262"/>
      <c r="N380" s="263"/>
      <c r="O380" s="263"/>
      <c r="P380" s="263"/>
      <c r="Q380" s="263"/>
      <c r="R380" s="263"/>
      <c r="S380" s="263"/>
      <c r="T380" s="26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65" t="s">
        <v>260</v>
      </c>
      <c r="AU380" s="265" t="s">
        <v>86</v>
      </c>
      <c r="AV380" s="13" t="s">
        <v>84</v>
      </c>
      <c r="AW380" s="13" t="s">
        <v>31</v>
      </c>
      <c r="AX380" s="13" t="s">
        <v>76</v>
      </c>
      <c r="AY380" s="265" t="s">
        <v>251</v>
      </c>
    </row>
    <row r="381" s="13" customFormat="1">
      <c r="A381" s="13"/>
      <c r="B381" s="255"/>
      <c r="C381" s="256"/>
      <c r="D381" s="257" t="s">
        <v>260</v>
      </c>
      <c r="E381" s="258" t="s">
        <v>1</v>
      </c>
      <c r="F381" s="259" t="s">
        <v>2738</v>
      </c>
      <c r="G381" s="256"/>
      <c r="H381" s="258" t="s">
        <v>1</v>
      </c>
      <c r="I381" s="260"/>
      <c r="J381" s="256"/>
      <c r="K381" s="256"/>
      <c r="L381" s="261"/>
      <c r="M381" s="262"/>
      <c r="N381" s="263"/>
      <c r="O381" s="263"/>
      <c r="P381" s="263"/>
      <c r="Q381" s="263"/>
      <c r="R381" s="263"/>
      <c r="S381" s="263"/>
      <c r="T381" s="26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65" t="s">
        <v>260</v>
      </c>
      <c r="AU381" s="265" t="s">
        <v>86</v>
      </c>
      <c r="AV381" s="13" t="s">
        <v>84</v>
      </c>
      <c r="AW381" s="13" t="s">
        <v>31</v>
      </c>
      <c r="AX381" s="13" t="s">
        <v>76</v>
      </c>
      <c r="AY381" s="265" t="s">
        <v>251</v>
      </c>
    </row>
    <row r="382" s="14" customFormat="1">
      <c r="A382" s="14"/>
      <c r="B382" s="266"/>
      <c r="C382" s="267"/>
      <c r="D382" s="257" t="s">
        <v>260</v>
      </c>
      <c r="E382" s="268" t="s">
        <v>1</v>
      </c>
      <c r="F382" s="269" t="s">
        <v>86</v>
      </c>
      <c r="G382" s="267"/>
      <c r="H382" s="270">
        <v>2</v>
      </c>
      <c r="I382" s="271"/>
      <c r="J382" s="267"/>
      <c r="K382" s="267"/>
      <c r="L382" s="272"/>
      <c r="M382" s="273"/>
      <c r="N382" s="274"/>
      <c r="O382" s="274"/>
      <c r="P382" s="274"/>
      <c r="Q382" s="274"/>
      <c r="R382" s="274"/>
      <c r="S382" s="274"/>
      <c r="T382" s="275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76" t="s">
        <v>260</v>
      </c>
      <c r="AU382" s="276" t="s">
        <v>86</v>
      </c>
      <c r="AV382" s="14" t="s">
        <v>86</v>
      </c>
      <c r="AW382" s="14" t="s">
        <v>31</v>
      </c>
      <c r="AX382" s="14" t="s">
        <v>76</v>
      </c>
      <c r="AY382" s="276" t="s">
        <v>251</v>
      </c>
    </row>
    <row r="383" s="15" customFormat="1">
      <c r="A383" s="15"/>
      <c r="B383" s="277"/>
      <c r="C383" s="278"/>
      <c r="D383" s="257" t="s">
        <v>260</v>
      </c>
      <c r="E383" s="279" t="s">
        <v>1</v>
      </c>
      <c r="F383" s="280" t="s">
        <v>264</v>
      </c>
      <c r="G383" s="278"/>
      <c r="H383" s="281">
        <v>2</v>
      </c>
      <c r="I383" s="282"/>
      <c r="J383" s="278"/>
      <c r="K383" s="278"/>
      <c r="L383" s="283"/>
      <c r="M383" s="284"/>
      <c r="N383" s="285"/>
      <c r="O383" s="285"/>
      <c r="P383" s="285"/>
      <c r="Q383" s="285"/>
      <c r="R383" s="285"/>
      <c r="S383" s="285"/>
      <c r="T383" s="286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87" t="s">
        <v>260</v>
      </c>
      <c r="AU383" s="287" t="s">
        <v>86</v>
      </c>
      <c r="AV383" s="15" t="s">
        <v>258</v>
      </c>
      <c r="AW383" s="15" t="s">
        <v>31</v>
      </c>
      <c r="AX383" s="15" t="s">
        <v>84</v>
      </c>
      <c r="AY383" s="287" t="s">
        <v>251</v>
      </c>
    </row>
    <row r="384" s="2" customFormat="1" ht="14.4" customHeight="1">
      <c r="A384" s="39"/>
      <c r="B384" s="40"/>
      <c r="C384" s="243" t="s">
        <v>600</v>
      </c>
      <c r="D384" s="243" t="s">
        <v>253</v>
      </c>
      <c r="E384" s="244" t="s">
        <v>2876</v>
      </c>
      <c r="F384" s="245" t="s">
        <v>2877</v>
      </c>
      <c r="G384" s="246" t="s">
        <v>369</v>
      </c>
      <c r="H384" s="247">
        <v>1</v>
      </c>
      <c r="I384" s="248"/>
      <c r="J384" s="247">
        <f>ROUND(I384*H384,2)</f>
        <v>0</v>
      </c>
      <c r="K384" s="245" t="s">
        <v>257</v>
      </c>
      <c r="L384" s="45"/>
      <c r="M384" s="249" t="s">
        <v>1</v>
      </c>
      <c r="N384" s="250" t="s">
        <v>41</v>
      </c>
      <c r="O384" s="92"/>
      <c r="P384" s="251">
        <f>O384*H384</f>
        <v>0</v>
      </c>
      <c r="Q384" s="251">
        <v>0.00080999999999999996</v>
      </c>
      <c r="R384" s="251">
        <f>Q384*H384</f>
        <v>0.00080999999999999996</v>
      </c>
      <c r="S384" s="251">
        <v>0</v>
      </c>
      <c r="T384" s="252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53" t="s">
        <v>344</v>
      </c>
      <c r="AT384" s="253" t="s">
        <v>253</v>
      </c>
      <c r="AU384" s="253" t="s">
        <v>86</v>
      </c>
      <c r="AY384" s="18" t="s">
        <v>251</v>
      </c>
      <c r="BE384" s="254">
        <f>IF(N384="základní",J384,0)</f>
        <v>0</v>
      </c>
      <c r="BF384" s="254">
        <f>IF(N384="snížená",J384,0)</f>
        <v>0</v>
      </c>
      <c r="BG384" s="254">
        <f>IF(N384="zákl. přenesená",J384,0)</f>
        <v>0</v>
      </c>
      <c r="BH384" s="254">
        <f>IF(N384="sníž. přenesená",J384,0)</f>
        <v>0</v>
      </c>
      <c r="BI384" s="254">
        <f>IF(N384="nulová",J384,0)</f>
        <v>0</v>
      </c>
      <c r="BJ384" s="18" t="s">
        <v>84</v>
      </c>
      <c r="BK384" s="254">
        <f>ROUND(I384*H384,2)</f>
        <v>0</v>
      </c>
      <c r="BL384" s="18" t="s">
        <v>344</v>
      </c>
      <c r="BM384" s="253" t="s">
        <v>2878</v>
      </c>
    </row>
    <row r="385" s="13" customFormat="1">
      <c r="A385" s="13"/>
      <c r="B385" s="255"/>
      <c r="C385" s="256"/>
      <c r="D385" s="257" t="s">
        <v>260</v>
      </c>
      <c r="E385" s="258" t="s">
        <v>1</v>
      </c>
      <c r="F385" s="259" t="s">
        <v>2703</v>
      </c>
      <c r="G385" s="256"/>
      <c r="H385" s="258" t="s">
        <v>1</v>
      </c>
      <c r="I385" s="260"/>
      <c r="J385" s="256"/>
      <c r="K385" s="256"/>
      <c r="L385" s="261"/>
      <c r="M385" s="262"/>
      <c r="N385" s="263"/>
      <c r="O385" s="263"/>
      <c r="P385" s="263"/>
      <c r="Q385" s="263"/>
      <c r="R385" s="263"/>
      <c r="S385" s="263"/>
      <c r="T385" s="26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65" t="s">
        <v>260</v>
      </c>
      <c r="AU385" s="265" t="s">
        <v>86</v>
      </c>
      <c r="AV385" s="13" t="s">
        <v>84</v>
      </c>
      <c r="AW385" s="13" t="s">
        <v>31</v>
      </c>
      <c r="AX385" s="13" t="s">
        <v>76</v>
      </c>
      <c r="AY385" s="265" t="s">
        <v>251</v>
      </c>
    </row>
    <row r="386" s="13" customFormat="1">
      <c r="A386" s="13"/>
      <c r="B386" s="255"/>
      <c r="C386" s="256"/>
      <c r="D386" s="257" t="s">
        <v>260</v>
      </c>
      <c r="E386" s="258" t="s">
        <v>1</v>
      </c>
      <c r="F386" s="259" t="s">
        <v>2738</v>
      </c>
      <c r="G386" s="256"/>
      <c r="H386" s="258" t="s">
        <v>1</v>
      </c>
      <c r="I386" s="260"/>
      <c r="J386" s="256"/>
      <c r="K386" s="256"/>
      <c r="L386" s="261"/>
      <c r="M386" s="262"/>
      <c r="N386" s="263"/>
      <c r="O386" s="263"/>
      <c r="P386" s="263"/>
      <c r="Q386" s="263"/>
      <c r="R386" s="263"/>
      <c r="S386" s="263"/>
      <c r="T386" s="26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65" t="s">
        <v>260</v>
      </c>
      <c r="AU386" s="265" t="s">
        <v>86</v>
      </c>
      <c r="AV386" s="13" t="s">
        <v>84</v>
      </c>
      <c r="AW386" s="13" t="s">
        <v>31</v>
      </c>
      <c r="AX386" s="13" t="s">
        <v>76</v>
      </c>
      <c r="AY386" s="265" t="s">
        <v>251</v>
      </c>
    </row>
    <row r="387" s="14" customFormat="1">
      <c r="A387" s="14"/>
      <c r="B387" s="266"/>
      <c r="C387" s="267"/>
      <c r="D387" s="257" t="s">
        <v>260</v>
      </c>
      <c r="E387" s="268" t="s">
        <v>1</v>
      </c>
      <c r="F387" s="269" t="s">
        <v>84</v>
      </c>
      <c r="G387" s="267"/>
      <c r="H387" s="270">
        <v>1</v>
      </c>
      <c r="I387" s="271"/>
      <c r="J387" s="267"/>
      <c r="K387" s="267"/>
      <c r="L387" s="272"/>
      <c r="M387" s="273"/>
      <c r="N387" s="274"/>
      <c r="O387" s="274"/>
      <c r="P387" s="274"/>
      <c r="Q387" s="274"/>
      <c r="R387" s="274"/>
      <c r="S387" s="274"/>
      <c r="T387" s="275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76" t="s">
        <v>260</v>
      </c>
      <c r="AU387" s="276" t="s">
        <v>86</v>
      </c>
      <c r="AV387" s="14" t="s">
        <v>86</v>
      </c>
      <c r="AW387" s="14" t="s">
        <v>31</v>
      </c>
      <c r="AX387" s="14" t="s">
        <v>76</v>
      </c>
      <c r="AY387" s="276" t="s">
        <v>251</v>
      </c>
    </row>
    <row r="388" s="15" customFormat="1">
      <c r="A388" s="15"/>
      <c r="B388" s="277"/>
      <c r="C388" s="278"/>
      <c r="D388" s="257" t="s">
        <v>260</v>
      </c>
      <c r="E388" s="279" t="s">
        <v>1</v>
      </c>
      <c r="F388" s="280" t="s">
        <v>264</v>
      </c>
      <c r="G388" s="278"/>
      <c r="H388" s="281">
        <v>1</v>
      </c>
      <c r="I388" s="282"/>
      <c r="J388" s="278"/>
      <c r="K388" s="278"/>
      <c r="L388" s="283"/>
      <c r="M388" s="284"/>
      <c r="N388" s="285"/>
      <c r="O388" s="285"/>
      <c r="P388" s="285"/>
      <c r="Q388" s="285"/>
      <c r="R388" s="285"/>
      <c r="S388" s="285"/>
      <c r="T388" s="286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87" t="s">
        <v>260</v>
      </c>
      <c r="AU388" s="287" t="s">
        <v>86</v>
      </c>
      <c r="AV388" s="15" t="s">
        <v>258</v>
      </c>
      <c r="AW388" s="15" t="s">
        <v>31</v>
      </c>
      <c r="AX388" s="15" t="s">
        <v>84</v>
      </c>
      <c r="AY388" s="287" t="s">
        <v>251</v>
      </c>
    </row>
    <row r="389" s="2" customFormat="1" ht="14.4" customHeight="1">
      <c r="A389" s="39"/>
      <c r="B389" s="40"/>
      <c r="C389" s="243" t="s">
        <v>606</v>
      </c>
      <c r="D389" s="243" t="s">
        <v>253</v>
      </c>
      <c r="E389" s="244" t="s">
        <v>2879</v>
      </c>
      <c r="F389" s="245" t="s">
        <v>2880</v>
      </c>
      <c r="G389" s="246" t="s">
        <v>369</v>
      </c>
      <c r="H389" s="247">
        <v>4</v>
      </c>
      <c r="I389" s="248"/>
      <c r="J389" s="247">
        <f>ROUND(I389*H389,2)</f>
        <v>0</v>
      </c>
      <c r="K389" s="245" t="s">
        <v>257</v>
      </c>
      <c r="L389" s="45"/>
      <c r="M389" s="249" t="s">
        <v>1</v>
      </c>
      <c r="N389" s="250" t="s">
        <v>41</v>
      </c>
      <c r="O389" s="92"/>
      <c r="P389" s="251">
        <f>O389*H389</f>
        <v>0</v>
      </c>
      <c r="Q389" s="251">
        <v>0.00095</v>
      </c>
      <c r="R389" s="251">
        <f>Q389*H389</f>
        <v>0.0038</v>
      </c>
      <c r="S389" s="251">
        <v>0</v>
      </c>
      <c r="T389" s="252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53" t="s">
        <v>344</v>
      </c>
      <c r="AT389" s="253" t="s">
        <v>253</v>
      </c>
      <c r="AU389" s="253" t="s">
        <v>86</v>
      </c>
      <c r="AY389" s="18" t="s">
        <v>251</v>
      </c>
      <c r="BE389" s="254">
        <f>IF(N389="základní",J389,0)</f>
        <v>0</v>
      </c>
      <c r="BF389" s="254">
        <f>IF(N389="snížená",J389,0)</f>
        <v>0</v>
      </c>
      <c r="BG389" s="254">
        <f>IF(N389="zákl. přenesená",J389,0)</f>
        <v>0</v>
      </c>
      <c r="BH389" s="254">
        <f>IF(N389="sníž. přenesená",J389,0)</f>
        <v>0</v>
      </c>
      <c r="BI389" s="254">
        <f>IF(N389="nulová",J389,0)</f>
        <v>0</v>
      </c>
      <c r="BJ389" s="18" t="s">
        <v>84</v>
      </c>
      <c r="BK389" s="254">
        <f>ROUND(I389*H389,2)</f>
        <v>0</v>
      </c>
      <c r="BL389" s="18" t="s">
        <v>344</v>
      </c>
      <c r="BM389" s="253" t="s">
        <v>2881</v>
      </c>
    </row>
    <row r="390" s="13" customFormat="1">
      <c r="A390" s="13"/>
      <c r="B390" s="255"/>
      <c r="C390" s="256"/>
      <c r="D390" s="257" t="s">
        <v>260</v>
      </c>
      <c r="E390" s="258" t="s">
        <v>1</v>
      </c>
      <c r="F390" s="259" t="s">
        <v>2703</v>
      </c>
      <c r="G390" s="256"/>
      <c r="H390" s="258" t="s">
        <v>1</v>
      </c>
      <c r="I390" s="260"/>
      <c r="J390" s="256"/>
      <c r="K390" s="256"/>
      <c r="L390" s="261"/>
      <c r="M390" s="262"/>
      <c r="N390" s="263"/>
      <c r="O390" s="263"/>
      <c r="P390" s="263"/>
      <c r="Q390" s="263"/>
      <c r="R390" s="263"/>
      <c r="S390" s="263"/>
      <c r="T390" s="26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65" t="s">
        <v>260</v>
      </c>
      <c r="AU390" s="265" t="s">
        <v>86</v>
      </c>
      <c r="AV390" s="13" t="s">
        <v>84</v>
      </c>
      <c r="AW390" s="13" t="s">
        <v>31</v>
      </c>
      <c r="AX390" s="13" t="s">
        <v>76</v>
      </c>
      <c r="AY390" s="265" t="s">
        <v>251</v>
      </c>
    </row>
    <row r="391" s="14" customFormat="1">
      <c r="A391" s="14"/>
      <c r="B391" s="266"/>
      <c r="C391" s="267"/>
      <c r="D391" s="257" t="s">
        <v>260</v>
      </c>
      <c r="E391" s="268" t="s">
        <v>1</v>
      </c>
      <c r="F391" s="269" t="s">
        <v>271</v>
      </c>
      <c r="G391" s="267"/>
      <c r="H391" s="270">
        <v>3</v>
      </c>
      <c r="I391" s="271"/>
      <c r="J391" s="267"/>
      <c r="K391" s="267"/>
      <c r="L391" s="272"/>
      <c r="M391" s="273"/>
      <c r="N391" s="274"/>
      <c r="O391" s="274"/>
      <c r="P391" s="274"/>
      <c r="Q391" s="274"/>
      <c r="R391" s="274"/>
      <c r="S391" s="274"/>
      <c r="T391" s="275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76" t="s">
        <v>260</v>
      </c>
      <c r="AU391" s="276" t="s">
        <v>86</v>
      </c>
      <c r="AV391" s="14" t="s">
        <v>86</v>
      </c>
      <c r="AW391" s="14" t="s">
        <v>31</v>
      </c>
      <c r="AX391" s="14" t="s">
        <v>76</v>
      </c>
      <c r="AY391" s="276" t="s">
        <v>251</v>
      </c>
    </row>
    <row r="392" s="13" customFormat="1">
      <c r="A392" s="13"/>
      <c r="B392" s="255"/>
      <c r="C392" s="256"/>
      <c r="D392" s="257" t="s">
        <v>260</v>
      </c>
      <c r="E392" s="258" t="s">
        <v>1</v>
      </c>
      <c r="F392" s="259" t="s">
        <v>2738</v>
      </c>
      <c r="G392" s="256"/>
      <c r="H392" s="258" t="s">
        <v>1</v>
      </c>
      <c r="I392" s="260"/>
      <c r="J392" s="256"/>
      <c r="K392" s="256"/>
      <c r="L392" s="261"/>
      <c r="M392" s="262"/>
      <c r="N392" s="263"/>
      <c r="O392" s="263"/>
      <c r="P392" s="263"/>
      <c r="Q392" s="263"/>
      <c r="R392" s="263"/>
      <c r="S392" s="263"/>
      <c r="T392" s="26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65" t="s">
        <v>260</v>
      </c>
      <c r="AU392" s="265" t="s">
        <v>86</v>
      </c>
      <c r="AV392" s="13" t="s">
        <v>84</v>
      </c>
      <c r="AW392" s="13" t="s">
        <v>31</v>
      </c>
      <c r="AX392" s="13" t="s">
        <v>76</v>
      </c>
      <c r="AY392" s="265" t="s">
        <v>251</v>
      </c>
    </row>
    <row r="393" s="14" customFormat="1">
      <c r="A393" s="14"/>
      <c r="B393" s="266"/>
      <c r="C393" s="267"/>
      <c r="D393" s="257" t="s">
        <v>260</v>
      </c>
      <c r="E393" s="268" t="s">
        <v>1</v>
      </c>
      <c r="F393" s="269" t="s">
        <v>84</v>
      </c>
      <c r="G393" s="267"/>
      <c r="H393" s="270">
        <v>1</v>
      </c>
      <c r="I393" s="271"/>
      <c r="J393" s="267"/>
      <c r="K393" s="267"/>
      <c r="L393" s="272"/>
      <c r="M393" s="273"/>
      <c r="N393" s="274"/>
      <c r="O393" s="274"/>
      <c r="P393" s="274"/>
      <c r="Q393" s="274"/>
      <c r="R393" s="274"/>
      <c r="S393" s="274"/>
      <c r="T393" s="275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76" t="s">
        <v>260</v>
      </c>
      <c r="AU393" s="276" t="s">
        <v>86</v>
      </c>
      <c r="AV393" s="14" t="s">
        <v>86</v>
      </c>
      <c r="AW393" s="14" t="s">
        <v>31</v>
      </c>
      <c r="AX393" s="14" t="s">
        <v>76</v>
      </c>
      <c r="AY393" s="276" t="s">
        <v>251</v>
      </c>
    </row>
    <row r="394" s="15" customFormat="1">
      <c r="A394" s="15"/>
      <c r="B394" s="277"/>
      <c r="C394" s="278"/>
      <c r="D394" s="257" t="s">
        <v>260</v>
      </c>
      <c r="E394" s="279" t="s">
        <v>1</v>
      </c>
      <c r="F394" s="280" t="s">
        <v>264</v>
      </c>
      <c r="G394" s="278"/>
      <c r="H394" s="281">
        <v>4</v>
      </c>
      <c r="I394" s="282"/>
      <c r="J394" s="278"/>
      <c r="K394" s="278"/>
      <c r="L394" s="283"/>
      <c r="M394" s="284"/>
      <c r="N394" s="285"/>
      <c r="O394" s="285"/>
      <c r="P394" s="285"/>
      <c r="Q394" s="285"/>
      <c r="R394" s="285"/>
      <c r="S394" s="285"/>
      <c r="T394" s="286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87" t="s">
        <v>260</v>
      </c>
      <c r="AU394" s="287" t="s">
        <v>86</v>
      </c>
      <c r="AV394" s="15" t="s">
        <v>258</v>
      </c>
      <c r="AW394" s="15" t="s">
        <v>31</v>
      </c>
      <c r="AX394" s="15" t="s">
        <v>84</v>
      </c>
      <c r="AY394" s="287" t="s">
        <v>251</v>
      </c>
    </row>
    <row r="395" s="2" customFormat="1" ht="14.4" customHeight="1">
      <c r="A395" s="39"/>
      <c r="B395" s="40"/>
      <c r="C395" s="243" t="s">
        <v>617</v>
      </c>
      <c r="D395" s="243" t="s">
        <v>253</v>
      </c>
      <c r="E395" s="244" t="s">
        <v>2882</v>
      </c>
      <c r="F395" s="245" t="s">
        <v>2883</v>
      </c>
      <c r="G395" s="246" t="s">
        <v>369</v>
      </c>
      <c r="H395" s="247">
        <v>1</v>
      </c>
      <c r="I395" s="248"/>
      <c r="J395" s="247">
        <f>ROUND(I395*H395,2)</f>
        <v>0</v>
      </c>
      <c r="K395" s="245" t="s">
        <v>257</v>
      </c>
      <c r="L395" s="45"/>
      <c r="M395" s="249" t="s">
        <v>1</v>
      </c>
      <c r="N395" s="250" t="s">
        <v>41</v>
      </c>
      <c r="O395" s="92"/>
      <c r="P395" s="251">
        <f>O395*H395</f>
        <v>0</v>
      </c>
      <c r="Q395" s="251">
        <v>0.0016900000000000001</v>
      </c>
      <c r="R395" s="251">
        <f>Q395*H395</f>
        <v>0.0016900000000000001</v>
      </c>
      <c r="S395" s="251">
        <v>0</v>
      </c>
      <c r="T395" s="252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53" t="s">
        <v>344</v>
      </c>
      <c r="AT395" s="253" t="s">
        <v>253</v>
      </c>
      <c r="AU395" s="253" t="s">
        <v>86</v>
      </c>
      <c r="AY395" s="18" t="s">
        <v>251</v>
      </c>
      <c r="BE395" s="254">
        <f>IF(N395="základní",J395,0)</f>
        <v>0</v>
      </c>
      <c r="BF395" s="254">
        <f>IF(N395="snížená",J395,0)</f>
        <v>0</v>
      </c>
      <c r="BG395" s="254">
        <f>IF(N395="zákl. přenesená",J395,0)</f>
        <v>0</v>
      </c>
      <c r="BH395" s="254">
        <f>IF(N395="sníž. přenesená",J395,0)</f>
        <v>0</v>
      </c>
      <c r="BI395" s="254">
        <f>IF(N395="nulová",J395,0)</f>
        <v>0</v>
      </c>
      <c r="BJ395" s="18" t="s">
        <v>84</v>
      </c>
      <c r="BK395" s="254">
        <f>ROUND(I395*H395,2)</f>
        <v>0</v>
      </c>
      <c r="BL395" s="18" t="s">
        <v>344</v>
      </c>
      <c r="BM395" s="253" t="s">
        <v>2884</v>
      </c>
    </row>
    <row r="396" s="13" customFormat="1">
      <c r="A396" s="13"/>
      <c r="B396" s="255"/>
      <c r="C396" s="256"/>
      <c r="D396" s="257" t="s">
        <v>260</v>
      </c>
      <c r="E396" s="258" t="s">
        <v>1</v>
      </c>
      <c r="F396" s="259" t="s">
        <v>2703</v>
      </c>
      <c r="G396" s="256"/>
      <c r="H396" s="258" t="s">
        <v>1</v>
      </c>
      <c r="I396" s="260"/>
      <c r="J396" s="256"/>
      <c r="K396" s="256"/>
      <c r="L396" s="261"/>
      <c r="M396" s="262"/>
      <c r="N396" s="263"/>
      <c r="O396" s="263"/>
      <c r="P396" s="263"/>
      <c r="Q396" s="263"/>
      <c r="R396" s="263"/>
      <c r="S396" s="263"/>
      <c r="T396" s="26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65" t="s">
        <v>260</v>
      </c>
      <c r="AU396" s="265" t="s">
        <v>86</v>
      </c>
      <c r="AV396" s="13" t="s">
        <v>84</v>
      </c>
      <c r="AW396" s="13" t="s">
        <v>31</v>
      </c>
      <c r="AX396" s="13" t="s">
        <v>76</v>
      </c>
      <c r="AY396" s="265" t="s">
        <v>251</v>
      </c>
    </row>
    <row r="397" s="13" customFormat="1">
      <c r="A397" s="13"/>
      <c r="B397" s="255"/>
      <c r="C397" s="256"/>
      <c r="D397" s="257" t="s">
        <v>260</v>
      </c>
      <c r="E397" s="258" t="s">
        <v>1</v>
      </c>
      <c r="F397" s="259" t="s">
        <v>2738</v>
      </c>
      <c r="G397" s="256"/>
      <c r="H397" s="258" t="s">
        <v>1</v>
      </c>
      <c r="I397" s="260"/>
      <c r="J397" s="256"/>
      <c r="K397" s="256"/>
      <c r="L397" s="261"/>
      <c r="M397" s="262"/>
      <c r="N397" s="263"/>
      <c r="O397" s="263"/>
      <c r="P397" s="263"/>
      <c r="Q397" s="263"/>
      <c r="R397" s="263"/>
      <c r="S397" s="263"/>
      <c r="T397" s="26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65" t="s">
        <v>260</v>
      </c>
      <c r="AU397" s="265" t="s">
        <v>86</v>
      </c>
      <c r="AV397" s="13" t="s">
        <v>84</v>
      </c>
      <c r="AW397" s="13" t="s">
        <v>31</v>
      </c>
      <c r="AX397" s="13" t="s">
        <v>76</v>
      </c>
      <c r="AY397" s="265" t="s">
        <v>251</v>
      </c>
    </row>
    <row r="398" s="14" customFormat="1">
      <c r="A398" s="14"/>
      <c r="B398" s="266"/>
      <c r="C398" s="267"/>
      <c r="D398" s="257" t="s">
        <v>260</v>
      </c>
      <c r="E398" s="268" t="s">
        <v>1</v>
      </c>
      <c r="F398" s="269" t="s">
        <v>84</v>
      </c>
      <c r="G398" s="267"/>
      <c r="H398" s="270">
        <v>1</v>
      </c>
      <c r="I398" s="271"/>
      <c r="J398" s="267"/>
      <c r="K398" s="267"/>
      <c r="L398" s="272"/>
      <c r="M398" s="273"/>
      <c r="N398" s="274"/>
      <c r="O398" s="274"/>
      <c r="P398" s="274"/>
      <c r="Q398" s="274"/>
      <c r="R398" s="274"/>
      <c r="S398" s="274"/>
      <c r="T398" s="27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76" t="s">
        <v>260</v>
      </c>
      <c r="AU398" s="276" t="s">
        <v>86</v>
      </c>
      <c r="AV398" s="14" t="s">
        <v>86</v>
      </c>
      <c r="AW398" s="14" t="s">
        <v>31</v>
      </c>
      <c r="AX398" s="14" t="s">
        <v>76</v>
      </c>
      <c r="AY398" s="276" t="s">
        <v>251</v>
      </c>
    </row>
    <row r="399" s="15" customFormat="1">
      <c r="A399" s="15"/>
      <c r="B399" s="277"/>
      <c r="C399" s="278"/>
      <c r="D399" s="257" t="s">
        <v>260</v>
      </c>
      <c r="E399" s="279" t="s">
        <v>1</v>
      </c>
      <c r="F399" s="280" t="s">
        <v>264</v>
      </c>
      <c r="G399" s="278"/>
      <c r="H399" s="281">
        <v>1</v>
      </c>
      <c r="I399" s="282"/>
      <c r="J399" s="278"/>
      <c r="K399" s="278"/>
      <c r="L399" s="283"/>
      <c r="M399" s="284"/>
      <c r="N399" s="285"/>
      <c r="O399" s="285"/>
      <c r="P399" s="285"/>
      <c r="Q399" s="285"/>
      <c r="R399" s="285"/>
      <c r="S399" s="285"/>
      <c r="T399" s="286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87" t="s">
        <v>260</v>
      </c>
      <c r="AU399" s="287" t="s">
        <v>86</v>
      </c>
      <c r="AV399" s="15" t="s">
        <v>258</v>
      </c>
      <c r="AW399" s="15" t="s">
        <v>31</v>
      </c>
      <c r="AX399" s="15" t="s">
        <v>84</v>
      </c>
      <c r="AY399" s="287" t="s">
        <v>251</v>
      </c>
    </row>
    <row r="400" s="2" customFormat="1" ht="14.4" customHeight="1">
      <c r="A400" s="39"/>
      <c r="B400" s="40"/>
      <c r="C400" s="243" t="s">
        <v>625</v>
      </c>
      <c r="D400" s="243" t="s">
        <v>253</v>
      </c>
      <c r="E400" s="244" t="s">
        <v>2885</v>
      </c>
      <c r="F400" s="245" t="s">
        <v>2886</v>
      </c>
      <c r="G400" s="246" t="s">
        <v>369</v>
      </c>
      <c r="H400" s="247">
        <v>1</v>
      </c>
      <c r="I400" s="248"/>
      <c r="J400" s="247">
        <f>ROUND(I400*H400,2)</f>
        <v>0</v>
      </c>
      <c r="K400" s="245" t="s">
        <v>257</v>
      </c>
      <c r="L400" s="45"/>
      <c r="M400" s="249" t="s">
        <v>1</v>
      </c>
      <c r="N400" s="250" t="s">
        <v>41</v>
      </c>
      <c r="O400" s="92"/>
      <c r="P400" s="251">
        <f>O400*H400</f>
        <v>0</v>
      </c>
      <c r="Q400" s="251">
        <v>0.00233</v>
      </c>
      <c r="R400" s="251">
        <f>Q400*H400</f>
        <v>0.00233</v>
      </c>
      <c r="S400" s="251">
        <v>0</v>
      </c>
      <c r="T400" s="252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53" t="s">
        <v>344</v>
      </c>
      <c r="AT400" s="253" t="s">
        <v>253</v>
      </c>
      <c r="AU400" s="253" t="s">
        <v>86</v>
      </c>
      <c r="AY400" s="18" t="s">
        <v>251</v>
      </c>
      <c r="BE400" s="254">
        <f>IF(N400="základní",J400,0)</f>
        <v>0</v>
      </c>
      <c r="BF400" s="254">
        <f>IF(N400="snížená",J400,0)</f>
        <v>0</v>
      </c>
      <c r="BG400" s="254">
        <f>IF(N400="zákl. přenesená",J400,0)</f>
        <v>0</v>
      </c>
      <c r="BH400" s="254">
        <f>IF(N400="sníž. přenesená",J400,0)</f>
        <v>0</v>
      </c>
      <c r="BI400" s="254">
        <f>IF(N400="nulová",J400,0)</f>
        <v>0</v>
      </c>
      <c r="BJ400" s="18" t="s">
        <v>84</v>
      </c>
      <c r="BK400" s="254">
        <f>ROUND(I400*H400,2)</f>
        <v>0</v>
      </c>
      <c r="BL400" s="18" t="s">
        <v>344</v>
      </c>
      <c r="BM400" s="253" t="s">
        <v>2887</v>
      </c>
    </row>
    <row r="401" s="13" customFormat="1">
      <c r="A401" s="13"/>
      <c r="B401" s="255"/>
      <c r="C401" s="256"/>
      <c r="D401" s="257" t="s">
        <v>260</v>
      </c>
      <c r="E401" s="258" t="s">
        <v>1</v>
      </c>
      <c r="F401" s="259" t="s">
        <v>2703</v>
      </c>
      <c r="G401" s="256"/>
      <c r="H401" s="258" t="s">
        <v>1</v>
      </c>
      <c r="I401" s="260"/>
      <c r="J401" s="256"/>
      <c r="K401" s="256"/>
      <c r="L401" s="261"/>
      <c r="M401" s="262"/>
      <c r="N401" s="263"/>
      <c r="O401" s="263"/>
      <c r="P401" s="263"/>
      <c r="Q401" s="263"/>
      <c r="R401" s="263"/>
      <c r="S401" s="263"/>
      <c r="T401" s="26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65" t="s">
        <v>260</v>
      </c>
      <c r="AU401" s="265" t="s">
        <v>86</v>
      </c>
      <c r="AV401" s="13" t="s">
        <v>84</v>
      </c>
      <c r="AW401" s="13" t="s">
        <v>31</v>
      </c>
      <c r="AX401" s="13" t="s">
        <v>76</v>
      </c>
      <c r="AY401" s="265" t="s">
        <v>251</v>
      </c>
    </row>
    <row r="402" s="14" customFormat="1">
      <c r="A402" s="14"/>
      <c r="B402" s="266"/>
      <c r="C402" s="267"/>
      <c r="D402" s="257" t="s">
        <v>260</v>
      </c>
      <c r="E402" s="268" t="s">
        <v>1</v>
      </c>
      <c r="F402" s="269" t="s">
        <v>84</v>
      </c>
      <c r="G402" s="267"/>
      <c r="H402" s="270">
        <v>1</v>
      </c>
      <c r="I402" s="271"/>
      <c r="J402" s="267"/>
      <c r="K402" s="267"/>
      <c r="L402" s="272"/>
      <c r="M402" s="273"/>
      <c r="N402" s="274"/>
      <c r="O402" s="274"/>
      <c r="P402" s="274"/>
      <c r="Q402" s="274"/>
      <c r="R402" s="274"/>
      <c r="S402" s="274"/>
      <c r="T402" s="275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76" t="s">
        <v>260</v>
      </c>
      <c r="AU402" s="276" t="s">
        <v>86</v>
      </c>
      <c r="AV402" s="14" t="s">
        <v>86</v>
      </c>
      <c r="AW402" s="14" t="s">
        <v>31</v>
      </c>
      <c r="AX402" s="14" t="s">
        <v>76</v>
      </c>
      <c r="AY402" s="276" t="s">
        <v>251</v>
      </c>
    </row>
    <row r="403" s="15" customFormat="1">
      <c r="A403" s="15"/>
      <c r="B403" s="277"/>
      <c r="C403" s="278"/>
      <c r="D403" s="257" t="s">
        <v>260</v>
      </c>
      <c r="E403" s="279" t="s">
        <v>1</v>
      </c>
      <c r="F403" s="280" t="s">
        <v>264</v>
      </c>
      <c r="G403" s="278"/>
      <c r="H403" s="281">
        <v>1</v>
      </c>
      <c r="I403" s="282"/>
      <c r="J403" s="278"/>
      <c r="K403" s="278"/>
      <c r="L403" s="283"/>
      <c r="M403" s="284"/>
      <c r="N403" s="285"/>
      <c r="O403" s="285"/>
      <c r="P403" s="285"/>
      <c r="Q403" s="285"/>
      <c r="R403" s="285"/>
      <c r="S403" s="285"/>
      <c r="T403" s="286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87" t="s">
        <v>260</v>
      </c>
      <c r="AU403" s="287" t="s">
        <v>86</v>
      </c>
      <c r="AV403" s="15" t="s">
        <v>258</v>
      </c>
      <c r="AW403" s="15" t="s">
        <v>31</v>
      </c>
      <c r="AX403" s="15" t="s">
        <v>84</v>
      </c>
      <c r="AY403" s="287" t="s">
        <v>251</v>
      </c>
    </row>
    <row r="404" s="2" customFormat="1" ht="22.2" customHeight="1">
      <c r="A404" s="39"/>
      <c r="B404" s="40"/>
      <c r="C404" s="243" t="s">
        <v>637</v>
      </c>
      <c r="D404" s="243" t="s">
        <v>253</v>
      </c>
      <c r="E404" s="244" t="s">
        <v>2888</v>
      </c>
      <c r="F404" s="245" t="s">
        <v>2889</v>
      </c>
      <c r="G404" s="246" t="s">
        <v>369</v>
      </c>
      <c r="H404" s="247">
        <v>94</v>
      </c>
      <c r="I404" s="248"/>
      <c r="J404" s="247">
        <f>ROUND(I404*H404,2)</f>
        <v>0</v>
      </c>
      <c r="K404" s="245" t="s">
        <v>257</v>
      </c>
      <c r="L404" s="45"/>
      <c r="M404" s="249" t="s">
        <v>1</v>
      </c>
      <c r="N404" s="250" t="s">
        <v>41</v>
      </c>
      <c r="O404" s="92"/>
      <c r="P404" s="251">
        <f>O404*H404</f>
        <v>0</v>
      </c>
      <c r="Q404" s="251">
        <v>0.00025999999999999998</v>
      </c>
      <c r="R404" s="251">
        <f>Q404*H404</f>
        <v>0.024439999999999996</v>
      </c>
      <c r="S404" s="251">
        <v>0</v>
      </c>
      <c r="T404" s="252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53" t="s">
        <v>344</v>
      </c>
      <c r="AT404" s="253" t="s">
        <v>253</v>
      </c>
      <c r="AU404" s="253" t="s">
        <v>86</v>
      </c>
      <c r="AY404" s="18" t="s">
        <v>251</v>
      </c>
      <c r="BE404" s="254">
        <f>IF(N404="základní",J404,0)</f>
        <v>0</v>
      </c>
      <c r="BF404" s="254">
        <f>IF(N404="snížená",J404,0)</f>
        <v>0</v>
      </c>
      <c r="BG404" s="254">
        <f>IF(N404="zákl. přenesená",J404,0)</f>
        <v>0</v>
      </c>
      <c r="BH404" s="254">
        <f>IF(N404="sníž. přenesená",J404,0)</f>
        <v>0</v>
      </c>
      <c r="BI404" s="254">
        <f>IF(N404="nulová",J404,0)</f>
        <v>0</v>
      </c>
      <c r="BJ404" s="18" t="s">
        <v>84</v>
      </c>
      <c r="BK404" s="254">
        <f>ROUND(I404*H404,2)</f>
        <v>0</v>
      </c>
      <c r="BL404" s="18" t="s">
        <v>344</v>
      </c>
      <c r="BM404" s="253" t="s">
        <v>2890</v>
      </c>
    </row>
    <row r="405" s="13" customFormat="1">
      <c r="A405" s="13"/>
      <c r="B405" s="255"/>
      <c r="C405" s="256"/>
      <c r="D405" s="257" t="s">
        <v>260</v>
      </c>
      <c r="E405" s="258" t="s">
        <v>1</v>
      </c>
      <c r="F405" s="259" t="s">
        <v>2703</v>
      </c>
      <c r="G405" s="256"/>
      <c r="H405" s="258" t="s">
        <v>1</v>
      </c>
      <c r="I405" s="260"/>
      <c r="J405" s="256"/>
      <c r="K405" s="256"/>
      <c r="L405" s="261"/>
      <c r="M405" s="262"/>
      <c r="N405" s="263"/>
      <c r="O405" s="263"/>
      <c r="P405" s="263"/>
      <c r="Q405" s="263"/>
      <c r="R405" s="263"/>
      <c r="S405" s="263"/>
      <c r="T405" s="26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65" t="s">
        <v>260</v>
      </c>
      <c r="AU405" s="265" t="s">
        <v>86</v>
      </c>
      <c r="AV405" s="13" t="s">
        <v>84</v>
      </c>
      <c r="AW405" s="13" t="s">
        <v>31</v>
      </c>
      <c r="AX405" s="13" t="s">
        <v>76</v>
      </c>
      <c r="AY405" s="265" t="s">
        <v>251</v>
      </c>
    </row>
    <row r="406" s="13" customFormat="1">
      <c r="A406" s="13"/>
      <c r="B406" s="255"/>
      <c r="C406" s="256"/>
      <c r="D406" s="257" t="s">
        <v>260</v>
      </c>
      <c r="E406" s="258" t="s">
        <v>1</v>
      </c>
      <c r="F406" s="259" t="s">
        <v>2891</v>
      </c>
      <c r="G406" s="256"/>
      <c r="H406" s="258" t="s">
        <v>1</v>
      </c>
      <c r="I406" s="260"/>
      <c r="J406" s="256"/>
      <c r="K406" s="256"/>
      <c r="L406" s="261"/>
      <c r="M406" s="262"/>
      <c r="N406" s="263"/>
      <c r="O406" s="263"/>
      <c r="P406" s="263"/>
      <c r="Q406" s="263"/>
      <c r="R406" s="263"/>
      <c r="S406" s="263"/>
      <c r="T406" s="26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5" t="s">
        <v>260</v>
      </c>
      <c r="AU406" s="265" t="s">
        <v>86</v>
      </c>
      <c r="AV406" s="13" t="s">
        <v>84</v>
      </c>
      <c r="AW406" s="13" t="s">
        <v>31</v>
      </c>
      <c r="AX406" s="13" t="s">
        <v>76</v>
      </c>
      <c r="AY406" s="265" t="s">
        <v>251</v>
      </c>
    </row>
    <row r="407" s="14" customFormat="1">
      <c r="A407" s="14"/>
      <c r="B407" s="266"/>
      <c r="C407" s="267"/>
      <c r="D407" s="257" t="s">
        <v>260</v>
      </c>
      <c r="E407" s="268" t="s">
        <v>1</v>
      </c>
      <c r="F407" s="269" t="s">
        <v>312</v>
      </c>
      <c r="G407" s="267"/>
      <c r="H407" s="270">
        <v>10</v>
      </c>
      <c r="I407" s="271"/>
      <c r="J407" s="267"/>
      <c r="K407" s="267"/>
      <c r="L407" s="272"/>
      <c r="M407" s="273"/>
      <c r="N407" s="274"/>
      <c r="O407" s="274"/>
      <c r="P407" s="274"/>
      <c r="Q407" s="274"/>
      <c r="R407" s="274"/>
      <c r="S407" s="274"/>
      <c r="T407" s="275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76" t="s">
        <v>260</v>
      </c>
      <c r="AU407" s="276" t="s">
        <v>86</v>
      </c>
      <c r="AV407" s="14" t="s">
        <v>86</v>
      </c>
      <c r="AW407" s="14" t="s">
        <v>31</v>
      </c>
      <c r="AX407" s="14" t="s">
        <v>76</v>
      </c>
      <c r="AY407" s="276" t="s">
        <v>251</v>
      </c>
    </row>
    <row r="408" s="13" customFormat="1">
      <c r="A408" s="13"/>
      <c r="B408" s="255"/>
      <c r="C408" s="256"/>
      <c r="D408" s="257" t="s">
        <v>260</v>
      </c>
      <c r="E408" s="258" t="s">
        <v>1</v>
      </c>
      <c r="F408" s="259" t="s">
        <v>2892</v>
      </c>
      <c r="G408" s="256"/>
      <c r="H408" s="258" t="s">
        <v>1</v>
      </c>
      <c r="I408" s="260"/>
      <c r="J408" s="256"/>
      <c r="K408" s="256"/>
      <c r="L408" s="261"/>
      <c r="M408" s="262"/>
      <c r="N408" s="263"/>
      <c r="O408" s="263"/>
      <c r="P408" s="263"/>
      <c r="Q408" s="263"/>
      <c r="R408" s="263"/>
      <c r="S408" s="263"/>
      <c r="T408" s="26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65" t="s">
        <v>260</v>
      </c>
      <c r="AU408" s="265" t="s">
        <v>86</v>
      </c>
      <c r="AV408" s="13" t="s">
        <v>84</v>
      </c>
      <c r="AW408" s="13" t="s">
        <v>31</v>
      </c>
      <c r="AX408" s="13" t="s">
        <v>76</v>
      </c>
      <c r="AY408" s="265" t="s">
        <v>251</v>
      </c>
    </row>
    <row r="409" s="14" customFormat="1">
      <c r="A409" s="14"/>
      <c r="B409" s="266"/>
      <c r="C409" s="267"/>
      <c r="D409" s="257" t="s">
        <v>260</v>
      </c>
      <c r="E409" s="268" t="s">
        <v>1</v>
      </c>
      <c r="F409" s="269" t="s">
        <v>2893</v>
      </c>
      <c r="G409" s="267"/>
      <c r="H409" s="270">
        <v>84</v>
      </c>
      <c r="I409" s="271"/>
      <c r="J409" s="267"/>
      <c r="K409" s="267"/>
      <c r="L409" s="272"/>
      <c r="M409" s="273"/>
      <c r="N409" s="274"/>
      <c r="O409" s="274"/>
      <c r="P409" s="274"/>
      <c r="Q409" s="274"/>
      <c r="R409" s="274"/>
      <c r="S409" s="274"/>
      <c r="T409" s="27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76" t="s">
        <v>260</v>
      </c>
      <c r="AU409" s="276" t="s">
        <v>86</v>
      </c>
      <c r="AV409" s="14" t="s">
        <v>86</v>
      </c>
      <c r="AW409" s="14" t="s">
        <v>31</v>
      </c>
      <c r="AX409" s="14" t="s">
        <v>76</v>
      </c>
      <c r="AY409" s="276" t="s">
        <v>251</v>
      </c>
    </row>
    <row r="410" s="15" customFormat="1">
      <c r="A410" s="15"/>
      <c r="B410" s="277"/>
      <c r="C410" s="278"/>
      <c r="D410" s="257" t="s">
        <v>260</v>
      </c>
      <c r="E410" s="279" t="s">
        <v>1</v>
      </c>
      <c r="F410" s="280" t="s">
        <v>264</v>
      </c>
      <c r="G410" s="278"/>
      <c r="H410" s="281">
        <v>94</v>
      </c>
      <c r="I410" s="282"/>
      <c r="J410" s="278"/>
      <c r="K410" s="278"/>
      <c r="L410" s="283"/>
      <c r="M410" s="284"/>
      <c r="N410" s="285"/>
      <c r="O410" s="285"/>
      <c r="P410" s="285"/>
      <c r="Q410" s="285"/>
      <c r="R410" s="285"/>
      <c r="S410" s="285"/>
      <c r="T410" s="286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87" t="s">
        <v>260</v>
      </c>
      <c r="AU410" s="287" t="s">
        <v>86</v>
      </c>
      <c r="AV410" s="15" t="s">
        <v>258</v>
      </c>
      <c r="AW410" s="15" t="s">
        <v>31</v>
      </c>
      <c r="AX410" s="15" t="s">
        <v>84</v>
      </c>
      <c r="AY410" s="287" t="s">
        <v>251</v>
      </c>
    </row>
    <row r="411" s="2" customFormat="1" ht="22.2" customHeight="1">
      <c r="A411" s="39"/>
      <c r="B411" s="40"/>
      <c r="C411" s="243" t="s">
        <v>643</v>
      </c>
      <c r="D411" s="243" t="s">
        <v>253</v>
      </c>
      <c r="E411" s="244" t="s">
        <v>2894</v>
      </c>
      <c r="F411" s="245" t="s">
        <v>2895</v>
      </c>
      <c r="G411" s="246" t="s">
        <v>369</v>
      </c>
      <c r="H411" s="247">
        <v>1</v>
      </c>
      <c r="I411" s="248"/>
      <c r="J411" s="247">
        <f>ROUND(I411*H411,2)</f>
        <v>0</v>
      </c>
      <c r="K411" s="245" t="s">
        <v>257</v>
      </c>
      <c r="L411" s="45"/>
      <c r="M411" s="249" t="s">
        <v>1</v>
      </c>
      <c r="N411" s="250" t="s">
        <v>41</v>
      </c>
      <c r="O411" s="92"/>
      <c r="P411" s="251">
        <f>O411*H411</f>
        <v>0</v>
      </c>
      <c r="Q411" s="251">
        <v>0.00029</v>
      </c>
      <c r="R411" s="251">
        <f>Q411*H411</f>
        <v>0.00029</v>
      </c>
      <c r="S411" s="251">
        <v>0</v>
      </c>
      <c r="T411" s="252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53" t="s">
        <v>344</v>
      </c>
      <c r="AT411" s="253" t="s">
        <v>253</v>
      </c>
      <c r="AU411" s="253" t="s">
        <v>86</v>
      </c>
      <c r="AY411" s="18" t="s">
        <v>251</v>
      </c>
      <c r="BE411" s="254">
        <f>IF(N411="základní",J411,0)</f>
        <v>0</v>
      </c>
      <c r="BF411" s="254">
        <f>IF(N411="snížená",J411,0)</f>
        <v>0</v>
      </c>
      <c r="BG411" s="254">
        <f>IF(N411="zákl. přenesená",J411,0)</f>
        <v>0</v>
      </c>
      <c r="BH411" s="254">
        <f>IF(N411="sníž. přenesená",J411,0)</f>
        <v>0</v>
      </c>
      <c r="BI411" s="254">
        <f>IF(N411="nulová",J411,0)</f>
        <v>0</v>
      </c>
      <c r="BJ411" s="18" t="s">
        <v>84</v>
      </c>
      <c r="BK411" s="254">
        <f>ROUND(I411*H411,2)</f>
        <v>0</v>
      </c>
      <c r="BL411" s="18" t="s">
        <v>344</v>
      </c>
      <c r="BM411" s="253" t="s">
        <v>2896</v>
      </c>
    </row>
    <row r="412" s="13" customFormat="1">
      <c r="A412" s="13"/>
      <c r="B412" s="255"/>
      <c r="C412" s="256"/>
      <c r="D412" s="257" t="s">
        <v>260</v>
      </c>
      <c r="E412" s="258" t="s">
        <v>1</v>
      </c>
      <c r="F412" s="259" t="s">
        <v>2703</v>
      </c>
      <c r="G412" s="256"/>
      <c r="H412" s="258" t="s">
        <v>1</v>
      </c>
      <c r="I412" s="260"/>
      <c r="J412" s="256"/>
      <c r="K412" s="256"/>
      <c r="L412" s="261"/>
      <c r="M412" s="262"/>
      <c r="N412" s="263"/>
      <c r="O412" s="263"/>
      <c r="P412" s="263"/>
      <c r="Q412" s="263"/>
      <c r="R412" s="263"/>
      <c r="S412" s="263"/>
      <c r="T412" s="26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65" t="s">
        <v>260</v>
      </c>
      <c r="AU412" s="265" t="s">
        <v>86</v>
      </c>
      <c r="AV412" s="13" t="s">
        <v>84</v>
      </c>
      <c r="AW412" s="13" t="s">
        <v>31</v>
      </c>
      <c r="AX412" s="13" t="s">
        <v>76</v>
      </c>
      <c r="AY412" s="265" t="s">
        <v>251</v>
      </c>
    </row>
    <row r="413" s="13" customFormat="1">
      <c r="A413" s="13"/>
      <c r="B413" s="255"/>
      <c r="C413" s="256"/>
      <c r="D413" s="257" t="s">
        <v>260</v>
      </c>
      <c r="E413" s="258" t="s">
        <v>1</v>
      </c>
      <c r="F413" s="259" t="s">
        <v>2892</v>
      </c>
      <c r="G413" s="256"/>
      <c r="H413" s="258" t="s">
        <v>1</v>
      </c>
      <c r="I413" s="260"/>
      <c r="J413" s="256"/>
      <c r="K413" s="256"/>
      <c r="L413" s="261"/>
      <c r="M413" s="262"/>
      <c r="N413" s="263"/>
      <c r="O413" s="263"/>
      <c r="P413" s="263"/>
      <c r="Q413" s="263"/>
      <c r="R413" s="263"/>
      <c r="S413" s="263"/>
      <c r="T413" s="26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65" t="s">
        <v>260</v>
      </c>
      <c r="AU413" s="265" t="s">
        <v>86</v>
      </c>
      <c r="AV413" s="13" t="s">
        <v>84</v>
      </c>
      <c r="AW413" s="13" t="s">
        <v>31</v>
      </c>
      <c r="AX413" s="13" t="s">
        <v>76</v>
      </c>
      <c r="AY413" s="265" t="s">
        <v>251</v>
      </c>
    </row>
    <row r="414" s="14" customFormat="1">
      <c r="A414" s="14"/>
      <c r="B414" s="266"/>
      <c r="C414" s="267"/>
      <c r="D414" s="257" t="s">
        <v>260</v>
      </c>
      <c r="E414" s="268" t="s">
        <v>1</v>
      </c>
      <c r="F414" s="269" t="s">
        <v>84</v>
      </c>
      <c r="G414" s="267"/>
      <c r="H414" s="270">
        <v>1</v>
      </c>
      <c r="I414" s="271"/>
      <c r="J414" s="267"/>
      <c r="K414" s="267"/>
      <c r="L414" s="272"/>
      <c r="M414" s="273"/>
      <c r="N414" s="274"/>
      <c r="O414" s="274"/>
      <c r="P414" s="274"/>
      <c r="Q414" s="274"/>
      <c r="R414" s="274"/>
      <c r="S414" s="274"/>
      <c r="T414" s="275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76" t="s">
        <v>260</v>
      </c>
      <c r="AU414" s="276" t="s">
        <v>86</v>
      </c>
      <c r="AV414" s="14" t="s">
        <v>86</v>
      </c>
      <c r="AW414" s="14" t="s">
        <v>31</v>
      </c>
      <c r="AX414" s="14" t="s">
        <v>76</v>
      </c>
      <c r="AY414" s="276" t="s">
        <v>251</v>
      </c>
    </row>
    <row r="415" s="15" customFormat="1">
      <c r="A415" s="15"/>
      <c r="B415" s="277"/>
      <c r="C415" s="278"/>
      <c r="D415" s="257" t="s">
        <v>260</v>
      </c>
      <c r="E415" s="279" t="s">
        <v>1</v>
      </c>
      <c r="F415" s="280" t="s">
        <v>264</v>
      </c>
      <c r="G415" s="278"/>
      <c r="H415" s="281">
        <v>1</v>
      </c>
      <c r="I415" s="282"/>
      <c r="J415" s="278"/>
      <c r="K415" s="278"/>
      <c r="L415" s="283"/>
      <c r="M415" s="284"/>
      <c r="N415" s="285"/>
      <c r="O415" s="285"/>
      <c r="P415" s="285"/>
      <c r="Q415" s="285"/>
      <c r="R415" s="285"/>
      <c r="S415" s="285"/>
      <c r="T415" s="286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87" t="s">
        <v>260</v>
      </c>
      <c r="AU415" s="287" t="s">
        <v>86</v>
      </c>
      <c r="AV415" s="15" t="s">
        <v>258</v>
      </c>
      <c r="AW415" s="15" t="s">
        <v>31</v>
      </c>
      <c r="AX415" s="15" t="s">
        <v>84</v>
      </c>
      <c r="AY415" s="287" t="s">
        <v>251</v>
      </c>
    </row>
    <row r="416" s="2" customFormat="1" ht="14.4" customHeight="1">
      <c r="A416" s="39"/>
      <c r="B416" s="40"/>
      <c r="C416" s="243" t="s">
        <v>650</v>
      </c>
      <c r="D416" s="243" t="s">
        <v>253</v>
      </c>
      <c r="E416" s="244" t="s">
        <v>2897</v>
      </c>
      <c r="F416" s="245" t="s">
        <v>2898</v>
      </c>
      <c r="G416" s="246" t="s">
        <v>369</v>
      </c>
      <c r="H416" s="247">
        <v>105</v>
      </c>
      <c r="I416" s="248"/>
      <c r="J416" s="247">
        <f>ROUND(I416*H416,2)</f>
        <v>0</v>
      </c>
      <c r="K416" s="245" t="s">
        <v>257</v>
      </c>
      <c r="L416" s="45"/>
      <c r="M416" s="249" t="s">
        <v>1</v>
      </c>
      <c r="N416" s="250" t="s">
        <v>41</v>
      </c>
      <c r="O416" s="92"/>
      <c r="P416" s="251">
        <f>O416*H416</f>
        <v>0</v>
      </c>
      <c r="Q416" s="251">
        <v>0.00013999999999999999</v>
      </c>
      <c r="R416" s="251">
        <f>Q416*H416</f>
        <v>0.0147</v>
      </c>
      <c r="S416" s="251">
        <v>0</v>
      </c>
      <c r="T416" s="252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53" t="s">
        <v>344</v>
      </c>
      <c r="AT416" s="253" t="s">
        <v>253</v>
      </c>
      <c r="AU416" s="253" t="s">
        <v>86</v>
      </c>
      <c r="AY416" s="18" t="s">
        <v>251</v>
      </c>
      <c r="BE416" s="254">
        <f>IF(N416="základní",J416,0)</f>
        <v>0</v>
      </c>
      <c r="BF416" s="254">
        <f>IF(N416="snížená",J416,0)</f>
        <v>0</v>
      </c>
      <c r="BG416" s="254">
        <f>IF(N416="zákl. přenesená",J416,0)</f>
        <v>0</v>
      </c>
      <c r="BH416" s="254">
        <f>IF(N416="sníž. přenesená",J416,0)</f>
        <v>0</v>
      </c>
      <c r="BI416" s="254">
        <f>IF(N416="nulová",J416,0)</f>
        <v>0</v>
      </c>
      <c r="BJ416" s="18" t="s">
        <v>84</v>
      </c>
      <c r="BK416" s="254">
        <f>ROUND(I416*H416,2)</f>
        <v>0</v>
      </c>
      <c r="BL416" s="18" t="s">
        <v>344</v>
      </c>
      <c r="BM416" s="253" t="s">
        <v>2899</v>
      </c>
    </row>
    <row r="417" s="13" customFormat="1">
      <c r="A417" s="13"/>
      <c r="B417" s="255"/>
      <c r="C417" s="256"/>
      <c r="D417" s="257" t="s">
        <v>260</v>
      </c>
      <c r="E417" s="258" t="s">
        <v>1</v>
      </c>
      <c r="F417" s="259" t="s">
        <v>2703</v>
      </c>
      <c r="G417" s="256"/>
      <c r="H417" s="258" t="s">
        <v>1</v>
      </c>
      <c r="I417" s="260"/>
      <c r="J417" s="256"/>
      <c r="K417" s="256"/>
      <c r="L417" s="261"/>
      <c r="M417" s="262"/>
      <c r="N417" s="263"/>
      <c r="O417" s="263"/>
      <c r="P417" s="263"/>
      <c r="Q417" s="263"/>
      <c r="R417" s="263"/>
      <c r="S417" s="263"/>
      <c r="T417" s="26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65" t="s">
        <v>260</v>
      </c>
      <c r="AU417" s="265" t="s">
        <v>86</v>
      </c>
      <c r="AV417" s="13" t="s">
        <v>84</v>
      </c>
      <c r="AW417" s="13" t="s">
        <v>31</v>
      </c>
      <c r="AX417" s="13" t="s">
        <v>76</v>
      </c>
      <c r="AY417" s="265" t="s">
        <v>251</v>
      </c>
    </row>
    <row r="418" s="13" customFormat="1">
      <c r="A418" s="13"/>
      <c r="B418" s="255"/>
      <c r="C418" s="256"/>
      <c r="D418" s="257" t="s">
        <v>260</v>
      </c>
      <c r="E418" s="258" t="s">
        <v>1</v>
      </c>
      <c r="F418" s="259" t="s">
        <v>2891</v>
      </c>
      <c r="G418" s="256"/>
      <c r="H418" s="258" t="s">
        <v>1</v>
      </c>
      <c r="I418" s="260"/>
      <c r="J418" s="256"/>
      <c r="K418" s="256"/>
      <c r="L418" s="261"/>
      <c r="M418" s="262"/>
      <c r="N418" s="263"/>
      <c r="O418" s="263"/>
      <c r="P418" s="263"/>
      <c r="Q418" s="263"/>
      <c r="R418" s="263"/>
      <c r="S418" s="263"/>
      <c r="T418" s="26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65" t="s">
        <v>260</v>
      </c>
      <c r="AU418" s="265" t="s">
        <v>86</v>
      </c>
      <c r="AV418" s="13" t="s">
        <v>84</v>
      </c>
      <c r="AW418" s="13" t="s">
        <v>31</v>
      </c>
      <c r="AX418" s="13" t="s">
        <v>76</v>
      </c>
      <c r="AY418" s="265" t="s">
        <v>251</v>
      </c>
    </row>
    <row r="419" s="14" customFormat="1">
      <c r="A419" s="14"/>
      <c r="B419" s="266"/>
      <c r="C419" s="267"/>
      <c r="D419" s="257" t="s">
        <v>260</v>
      </c>
      <c r="E419" s="268" t="s">
        <v>1</v>
      </c>
      <c r="F419" s="269" t="s">
        <v>312</v>
      </c>
      <c r="G419" s="267"/>
      <c r="H419" s="270">
        <v>10</v>
      </c>
      <c r="I419" s="271"/>
      <c r="J419" s="267"/>
      <c r="K419" s="267"/>
      <c r="L419" s="272"/>
      <c r="M419" s="273"/>
      <c r="N419" s="274"/>
      <c r="O419" s="274"/>
      <c r="P419" s="274"/>
      <c r="Q419" s="274"/>
      <c r="R419" s="274"/>
      <c r="S419" s="274"/>
      <c r="T419" s="275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76" t="s">
        <v>260</v>
      </c>
      <c r="AU419" s="276" t="s">
        <v>86</v>
      </c>
      <c r="AV419" s="14" t="s">
        <v>86</v>
      </c>
      <c r="AW419" s="14" t="s">
        <v>31</v>
      </c>
      <c r="AX419" s="14" t="s">
        <v>76</v>
      </c>
      <c r="AY419" s="276" t="s">
        <v>251</v>
      </c>
    </row>
    <row r="420" s="13" customFormat="1">
      <c r="A420" s="13"/>
      <c r="B420" s="255"/>
      <c r="C420" s="256"/>
      <c r="D420" s="257" t="s">
        <v>260</v>
      </c>
      <c r="E420" s="258" t="s">
        <v>1</v>
      </c>
      <c r="F420" s="259" t="s">
        <v>2892</v>
      </c>
      <c r="G420" s="256"/>
      <c r="H420" s="258" t="s">
        <v>1</v>
      </c>
      <c r="I420" s="260"/>
      <c r="J420" s="256"/>
      <c r="K420" s="256"/>
      <c r="L420" s="261"/>
      <c r="M420" s="262"/>
      <c r="N420" s="263"/>
      <c r="O420" s="263"/>
      <c r="P420" s="263"/>
      <c r="Q420" s="263"/>
      <c r="R420" s="263"/>
      <c r="S420" s="263"/>
      <c r="T420" s="26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65" t="s">
        <v>260</v>
      </c>
      <c r="AU420" s="265" t="s">
        <v>86</v>
      </c>
      <c r="AV420" s="13" t="s">
        <v>84</v>
      </c>
      <c r="AW420" s="13" t="s">
        <v>31</v>
      </c>
      <c r="AX420" s="13" t="s">
        <v>76</v>
      </c>
      <c r="AY420" s="265" t="s">
        <v>251</v>
      </c>
    </row>
    <row r="421" s="14" customFormat="1">
      <c r="A421" s="14"/>
      <c r="B421" s="266"/>
      <c r="C421" s="267"/>
      <c r="D421" s="257" t="s">
        <v>260</v>
      </c>
      <c r="E421" s="268" t="s">
        <v>1</v>
      </c>
      <c r="F421" s="269" t="s">
        <v>803</v>
      </c>
      <c r="G421" s="267"/>
      <c r="H421" s="270">
        <v>95</v>
      </c>
      <c r="I421" s="271"/>
      <c r="J421" s="267"/>
      <c r="K421" s="267"/>
      <c r="L421" s="272"/>
      <c r="M421" s="273"/>
      <c r="N421" s="274"/>
      <c r="O421" s="274"/>
      <c r="P421" s="274"/>
      <c r="Q421" s="274"/>
      <c r="R421" s="274"/>
      <c r="S421" s="274"/>
      <c r="T421" s="275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76" t="s">
        <v>260</v>
      </c>
      <c r="AU421" s="276" t="s">
        <v>86</v>
      </c>
      <c r="AV421" s="14" t="s">
        <v>86</v>
      </c>
      <c r="AW421" s="14" t="s">
        <v>31</v>
      </c>
      <c r="AX421" s="14" t="s">
        <v>76</v>
      </c>
      <c r="AY421" s="276" t="s">
        <v>251</v>
      </c>
    </row>
    <row r="422" s="15" customFormat="1">
      <c r="A422" s="15"/>
      <c r="B422" s="277"/>
      <c r="C422" s="278"/>
      <c r="D422" s="257" t="s">
        <v>260</v>
      </c>
      <c r="E422" s="279" t="s">
        <v>1</v>
      </c>
      <c r="F422" s="280" t="s">
        <v>264</v>
      </c>
      <c r="G422" s="278"/>
      <c r="H422" s="281">
        <v>105</v>
      </c>
      <c r="I422" s="282"/>
      <c r="J422" s="278"/>
      <c r="K422" s="278"/>
      <c r="L422" s="283"/>
      <c r="M422" s="284"/>
      <c r="N422" s="285"/>
      <c r="O422" s="285"/>
      <c r="P422" s="285"/>
      <c r="Q422" s="285"/>
      <c r="R422" s="285"/>
      <c r="S422" s="285"/>
      <c r="T422" s="286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87" t="s">
        <v>260</v>
      </c>
      <c r="AU422" s="287" t="s">
        <v>86</v>
      </c>
      <c r="AV422" s="15" t="s">
        <v>258</v>
      </c>
      <c r="AW422" s="15" t="s">
        <v>31</v>
      </c>
      <c r="AX422" s="15" t="s">
        <v>84</v>
      </c>
      <c r="AY422" s="287" t="s">
        <v>251</v>
      </c>
    </row>
    <row r="423" s="2" customFormat="1" ht="14.4" customHeight="1">
      <c r="A423" s="39"/>
      <c r="B423" s="40"/>
      <c r="C423" s="243" t="s">
        <v>656</v>
      </c>
      <c r="D423" s="243" t="s">
        <v>253</v>
      </c>
      <c r="E423" s="244" t="s">
        <v>2900</v>
      </c>
      <c r="F423" s="245" t="s">
        <v>2901</v>
      </c>
      <c r="G423" s="246" t="s">
        <v>369</v>
      </c>
      <c r="H423" s="247">
        <v>144</v>
      </c>
      <c r="I423" s="248"/>
      <c r="J423" s="247">
        <f>ROUND(I423*H423,2)</f>
        <v>0</v>
      </c>
      <c r="K423" s="245" t="s">
        <v>257</v>
      </c>
      <c r="L423" s="45"/>
      <c r="M423" s="249" t="s">
        <v>1</v>
      </c>
      <c r="N423" s="250" t="s">
        <v>41</v>
      </c>
      <c r="O423" s="92"/>
      <c r="P423" s="251">
        <f>O423*H423</f>
        <v>0</v>
      </c>
      <c r="Q423" s="251">
        <v>0.00019000000000000001</v>
      </c>
      <c r="R423" s="251">
        <f>Q423*H423</f>
        <v>0.027360000000000002</v>
      </c>
      <c r="S423" s="251">
        <v>0</v>
      </c>
      <c r="T423" s="252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53" t="s">
        <v>344</v>
      </c>
      <c r="AT423" s="253" t="s">
        <v>253</v>
      </c>
      <c r="AU423" s="253" t="s">
        <v>86</v>
      </c>
      <c r="AY423" s="18" t="s">
        <v>251</v>
      </c>
      <c r="BE423" s="254">
        <f>IF(N423="základní",J423,0)</f>
        <v>0</v>
      </c>
      <c r="BF423" s="254">
        <f>IF(N423="snížená",J423,0)</f>
        <v>0</v>
      </c>
      <c r="BG423" s="254">
        <f>IF(N423="zákl. přenesená",J423,0)</f>
        <v>0</v>
      </c>
      <c r="BH423" s="254">
        <f>IF(N423="sníž. přenesená",J423,0)</f>
        <v>0</v>
      </c>
      <c r="BI423" s="254">
        <f>IF(N423="nulová",J423,0)</f>
        <v>0</v>
      </c>
      <c r="BJ423" s="18" t="s">
        <v>84</v>
      </c>
      <c r="BK423" s="254">
        <f>ROUND(I423*H423,2)</f>
        <v>0</v>
      </c>
      <c r="BL423" s="18" t="s">
        <v>344</v>
      </c>
      <c r="BM423" s="253" t="s">
        <v>2902</v>
      </c>
    </row>
    <row r="424" s="13" customFormat="1">
      <c r="A424" s="13"/>
      <c r="B424" s="255"/>
      <c r="C424" s="256"/>
      <c r="D424" s="257" t="s">
        <v>260</v>
      </c>
      <c r="E424" s="258" t="s">
        <v>1</v>
      </c>
      <c r="F424" s="259" t="s">
        <v>2703</v>
      </c>
      <c r="G424" s="256"/>
      <c r="H424" s="258" t="s">
        <v>1</v>
      </c>
      <c r="I424" s="260"/>
      <c r="J424" s="256"/>
      <c r="K424" s="256"/>
      <c r="L424" s="261"/>
      <c r="M424" s="262"/>
      <c r="N424" s="263"/>
      <c r="O424" s="263"/>
      <c r="P424" s="263"/>
      <c r="Q424" s="263"/>
      <c r="R424" s="263"/>
      <c r="S424" s="263"/>
      <c r="T424" s="26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65" t="s">
        <v>260</v>
      </c>
      <c r="AU424" s="265" t="s">
        <v>86</v>
      </c>
      <c r="AV424" s="13" t="s">
        <v>84</v>
      </c>
      <c r="AW424" s="13" t="s">
        <v>31</v>
      </c>
      <c r="AX424" s="13" t="s">
        <v>76</v>
      </c>
      <c r="AY424" s="265" t="s">
        <v>251</v>
      </c>
    </row>
    <row r="425" s="14" customFormat="1">
      <c r="A425" s="14"/>
      <c r="B425" s="266"/>
      <c r="C425" s="267"/>
      <c r="D425" s="257" t="s">
        <v>260</v>
      </c>
      <c r="E425" s="268" t="s">
        <v>1</v>
      </c>
      <c r="F425" s="269" t="s">
        <v>1163</v>
      </c>
      <c r="G425" s="267"/>
      <c r="H425" s="270">
        <v>144</v>
      </c>
      <c r="I425" s="271"/>
      <c r="J425" s="267"/>
      <c r="K425" s="267"/>
      <c r="L425" s="272"/>
      <c r="M425" s="273"/>
      <c r="N425" s="274"/>
      <c r="O425" s="274"/>
      <c r="P425" s="274"/>
      <c r="Q425" s="274"/>
      <c r="R425" s="274"/>
      <c r="S425" s="274"/>
      <c r="T425" s="275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76" t="s">
        <v>260</v>
      </c>
      <c r="AU425" s="276" t="s">
        <v>86</v>
      </c>
      <c r="AV425" s="14" t="s">
        <v>86</v>
      </c>
      <c r="AW425" s="14" t="s">
        <v>31</v>
      </c>
      <c r="AX425" s="14" t="s">
        <v>76</v>
      </c>
      <c r="AY425" s="276" t="s">
        <v>251</v>
      </c>
    </row>
    <row r="426" s="15" customFormat="1">
      <c r="A426" s="15"/>
      <c r="B426" s="277"/>
      <c r="C426" s="278"/>
      <c r="D426" s="257" t="s">
        <v>260</v>
      </c>
      <c r="E426" s="279" t="s">
        <v>1</v>
      </c>
      <c r="F426" s="280" t="s">
        <v>264</v>
      </c>
      <c r="G426" s="278"/>
      <c r="H426" s="281">
        <v>144</v>
      </c>
      <c r="I426" s="282"/>
      <c r="J426" s="278"/>
      <c r="K426" s="278"/>
      <c r="L426" s="283"/>
      <c r="M426" s="284"/>
      <c r="N426" s="285"/>
      <c r="O426" s="285"/>
      <c r="P426" s="285"/>
      <c r="Q426" s="285"/>
      <c r="R426" s="285"/>
      <c r="S426" s="285"/>
      <c r="T426" s="286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87" t="s">
        <v>260</v>
      </c>
      <c r="AU426" s="287" t="s">
        <v>86</v>
      </c>
      <c r="AV426" s="15" t="s">
        <v>258</v>
      </c>
      <c r="AW426" s="15" t="s">
        <v>31</v>
      </c>
      <c r="AX426" s="15" t="s">
        <v>84</v>
      </c>
      <c r="AY426" s="287" t="s">
        <v>251</v>
      </c>
    </row>
    <row r="427" s="2" customFormat="1" ht="14.4" customHeight="1">
      <c r="A427" s="39"/>
      <c r="B427" s="40"/>
      <c r="C427" s="243" t="s">
        <v>660</v>
      </c>
      <c r="D427" s="243" t="s">
        <v>253</v>
      </c>
      <c r="E427" s="244" t="s">
        <v>2903</v>
      </c>
      <c r="F427" s="245" t="s">
        <v>2904</v>
      </c>
      <c r="G427" s="246" t="s">
        <v>369</v>
      </c>
      <c r="H427" s="247">
        <v>44</v>
      </c>
      <c r="I427" s="248"/>
      <c r="J427" s="247">
        <f>ROUND(I427*H427,2)</f>
        <v>0</v>
      </c>
      <c r="K427" s="245" t="s">
        <v>257</v>
      </c>
      <c r="L427" s="45"/>
      <c r="M427" s="249" t="s">
        <v>1</v>
      </c>
      <c r="N427" s="250" t="s">
        <v>41</v>
      </c>
      <c r="O427" s="92"/>
      <c r="P427" s="251">
        <f>O427*H427</f>
        <v>0</v>
      </c>
      <c r="Q427" s="251">
        <v>0.00025000000000000001</v>
      </c>
      <c r="R427" s="251">
        <f>Q427*H427</f>
        <v>0.010999999999999999</v>
      </c>
      <c r="S427" s="251">
        <v>0</v>
      </c>
      <c r="T427" s="252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53" t="s">
        <v>344</v>
      </c>
      <c r="AT427" s="253" t="s">
        <v>253</v>
      </c>
      <c r="AU427" s="253" t="s">
        <v>86</v>
      </c>
      <c r="AY427" s="18" t="s">
        <v>251</v>
      </c>
      <c r="BE427" s="254">
        <f>IF(N427="základní",J427,0)</f>
        <v>0</v>
      </c>
      <c r="BF427" s="254">
        <f>IF(N427="snížená",J427,0)</f>
        <v>0</v>
      </c>
      <c r="BG427" s="254">
        <f>IF(N427="zákl. přenesená",J427,0)</f>
        <v>0</v>
      </c>
      <c r="BH427" s="254">
        <f>IF(N427="sníž. přenesená",J427,0)</f>
        <v>0</v>
      </c>
      <c r="BI427" s="254">
        <f>IF(N427="nulová",J427,0)</f>
        <v>0</v>
      </c>
      <c r="BJ427" s="18" t="s">
        <v>84</v>
      </c>
      <c r="BK427" s="254">
        <f>ROUND(I427*H427,2)</f>
        <v>0</v>
      </c>
      <c r="BL427" s="18" t="s">
        <v>344</v>
      </c>
      <c r="BM427" s="253" t="s">
        <v>2905</v>
      </c>
    </row>
    <row r="428" s="13" customFormat="1">
      <c r="A428" s="13"/>
      <c r="B428" s="255"/>
      <c r="C428" s="256"/>
      <c r="D428" s="257" t="s">
        <v>260</v>
      </c>
      <c r="E428" s="258" t="s">
        <v>1</v>
      </c>
      <c r="F428" s="259" t="s">
        <v>2703</v>
      </c>
      <c r="G428" s="256"/>
      <c r="H428" s="258" t="s">
        <v>1</v>
      </c>
      <c r="I428" s="260"/>
      <c r="J428" s="256"/>
      <c r="K428" s="256"/>
      <c r="L428" s="261"/>
      <c r="M428" s="262"/>
      <c r="N428" s="263"/>
      <c r="O428" s="263"/>
      <c r="P428" s="263"/>
      <c r="Q428" s="263"/>
      <c r="R428" s="263"/>
      <c r="S428" s="263"/>
      <c r="T428" s="26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65" t="s">
        <v>260</v>
      </c>
      <c r="AU428" s="265" t="s">
        <v>86</v>
      </c>
      <c r="AV428" s="13" t="s">
        <v>84</v>
      </c>
      <c r="AW428" s="13" t="s">
        <v>31</v>
      </c>
      <c r="AX428" s="13" t="s">
        <v>76</v>
      </c>
      <c r="AY428" s="265" t="s">
        <v>251</v>
      </c>
    </row>
    <row r="429" s="14" customFormat="1">
      <c r="A429" s="14"/>
      <c r="B429" s="266"/>
      <c r="C429" s="267"/>
      <c r="D429" s="257" t="s">
        <v>260</v>
      </c>
      <c r="E429" s="268" t="s">
        <v>1</v>
      </c>
      <c r="F429" s="269" t="s">
        <v>537</v>
      </c>
      <c r="G429" s="267"/>
      <c r="H429" s="270">
        <v>44</v>
      </c>
      <c r="I429" s="271"/>
      <c r="J429" s="267"/>
      <c r="K429" s="267"/>
      <c r="L429" s="272"/>
      <c r="M429" s="273"/>
      <c r="N429" s="274"/>
      <c r="O429" s="274"/>
      <c r="P429" s="274"/>
      <c r="Q429" s="274"/>
      <c r="R429" s="274"/>
      <c r="S429" s="274"/>
      <c r="T429" s="275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76" t="s">
        <v>260</v>
      </c>
      <c r="AU429" s="276" t="s">
        <v>86</v>
      </c>
      <c r="AV429" s="14" t="s">
        <v>86</v>
      </c>
      <c r="AW429" s="14" t="s">
        <v>31</v>
      </c>
      <c r="AX429" s="14" t="s">
        <v>76</v>
      </c>
      <c r="AY429" s="276" t="s">
        <v>251</v>
      </c>
    </row>
    <row r="430" s="15" customFormat="1">
      <c r="A430" s="15"/>
      <c r="B430" s="277"/>
      <c r="C430" s="278"/>
      <c r="D430" s="257" t="s">
        <v>260</v>
      </c>
      <c r="E430" s="279" t="s">
        <v>1</v>
      </c>
      <c r="F430" s="280" t="s">
        <v>264</v>
      </c>
      <c r="G430" s="278"/>
      <c r="H430" s="281">
        <v>44</v>
      </c>
      <c r="I430" s="282"/>
      <c r="J430" s="278"/>
      <c r="K430" s="278"/>
      <c r="L430" s="283"/>
      <c r="M430" s="284"/>
      <c r="N430" s="285"/>
      <c r="O430" s="285"/>
      <c r="P430" s="285"/>
      <c r="Q430" s="285"/>
      <c r="R430" s="285"/>
      <c r="S430" s="285"/>
      <c r="T430" s="286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87" t="s">
        <v>260</v>
      </c>
      <c r="AU430" s="287" t="s">
        <v>86</v>
      </c>
      <c r="AV430" s="15" t="s">
        <v>258</v>
      </c>
      <c r="AW430" s="15" t="s">
        <v>31</v>
      </c>
      <c r="AX430" s="15" t="s">
        <v>84</v>
      </c>
      <c r="AY430" s="287" t="s">
        <v>251</v>
      </c>
    </row>
    <row r="431" s="2" customFormat="1" ht="14.4" customHeight="1">
      <c r="A431" s="39"/>
      <c r="B431" s="40"/>
      <c r="C431" s="243" t="s">
        <v>482</v>
      </c>
      <c r="D431" s="243" t="s">
        <v>253</v>
      </c>
      <c r="E431" s="244" t="s">
        <v>2906</v>
      </c>
      <c r="F431" s="245" t="s">
        <v>2907</v>
      </c>
      <c r="G431" s="246" t="s">
        <v>369</v>
      </c>
      <c r="H431" s="247">
        <v>2</v>
      </c>
      <c r="I431" s="248"/>
      <c r="J431" s="247">
        <f>ROUND(I431*H431,2)</f>
        <v>0</v>
      </c>
      <c r="K431" s="245" t="s">
        <v>257</v>
      </c>
      <c r="L431" s="45"/>
      <c r="M431" s="249" t="s">
        <v>1</v>
      </c>
      <c r="N431" s="250" t="s">
        <v>41</v>
      </c>
      <c r="O431" s="92"/>
      <c r="P431" s="251">
        <f>O431*H431</f>
        <v>0</v>
      </c>
      <c r="Q431" s="251">
        <v>0.00036000000000000002</v>
      </c>
      <c r="R431" s="251">
        <f>Q431*H431</f>
        <v>0.00072000000000000005</v>
      </c>
      <c r="S431" s="251">
        <v>0</v>
      </c>
      <c r="T431" s="252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53" t="s">
        <v>344</v>
      </c>
      <c r="AT431" s="253" t="s">
        <v>253</v>
      </c>
      <c r="AU431" s="253" t="s">
        <v>86</v>
      </c>
      <c r="AY431" s="18" t="s">
        <v>251</v>
      </c>
      <c r="BE431" s="254">
        <f>IF(N431="základní",J431,0)</f>
        <v>0</v>
      </c>
      <c r="BF431" s="254">
        <f>IF(N431="snížená",J431,0)</f>
        <v>0</v>
      </c>
      <c r="BG431" s="254">
        <f>IF(N431="zákl. přenesená",J431,0)</f>
        <v>0</v>
      </c>
      <c r="BH431" s="254">
        <f>IF(N431="sníž. přenesená",J431,0)</f>
        <v>0</v>
      </c>
      <c r="BI431" s="254">
        <f>IF(N431="nulová",J431,0)</f>
        <v>0</v>
      </c>
      <c r="BJ431" s="18" t="s">
        <v>84</v>
      </c>
      <c r="BK431" s="254">
        <f>ROUND(I431*H431,2)</f>
        <v>0</v>
      </c>
      <c r="BL431" s="18" t="s">
        <v>344</v>
      </c>
      <c r="BM431" s="253" t="s">
        <v>2908</v>
      </c>
    </row>
    <row r="432" s="13" customFormat="1">
      <c r="A432" s="13"/>
      <c r="B432" s="255"/>
      <c r="C432" s="256"/>
      <c r="D432" s="257" t="s">
        <v>260</v>
      </c>
      <c r="E432" s="258" t="s">
        <v>1</v>
      </c>
      <c r="F432" s="259" t="s">
        <v>2703</v>
      </c>
      <c r="G432" s="256"/>
      <c r="H432" s="258" t="s">
        <v>1</v>
      </c>
      <c r="I432" s="260"/>
      <c r="J432" s="256"/>
      <c r="K432" s="256"/>
      <c r="L432" s="261"/>
      <c r="M432" s="262"/>
      <c r="N432" s="263"/>
      <c r="O432" s="263"/>
      <c r="P432" s="263"/>
      <c r="Q432" s="263"/>
      <c r="R432" s="263"/>
      <c r="S432" s="263"/>
      <c r="T432" s="26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65" t="s">
        <v>260</v>
      </c>
      <c r="AU432" s="265" t="s">
        <v>86</v>
      </c>
      <c r="AV432" s="13" t="s">
        <v>84</v>
      </c>
      <c r="AW432" s="13" t="s">
        <v>31</v>
      </c>
      <c r="AX432" s="13" t="s">
        <v>76</v>
      </c>
      <c r="AY432" s="265" t="s">
        <v>251</v>
      </c>
    </row>
    <row r="433" s="14" customFormat="1">
      <c r="A433" s="14"/>
      <c r="B433" s="266"/>
      <c r="C433" s="267"/>
      <c r="D433" s="257" t="s">
        <v>260</v>
      </c>
      <c r="E433" s="268" t="s">
        <v>1</v>
      </c>
      <c r="F433" s="269" t="s">
        <v>86</v>
      </c>
      <c r="G433" s="267"/>
      <c r="H433" s="270">
        <v>2</v>
      </c>
      <c r="I433" s="271"/>
      <c r="J433" s="267"/>
      <c r="K433" s="267"/>
      <c r="L433" s="272"/>
      <c r="M433" s="273"/>
      <c r="N433" s="274"/>
      <c r="O433" s="274"/>
      <c r="P433" s="274"/>
      <c r="Q433" s="274"/>
      <c r="R433" s="274"/>
      <c r="S433" s="274"/>
      <c r="T433" s="275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76" t="s">
        <v>260</v>
      </c>
      <c r="AU433" s="276" t="s">
        <v>86</v>
      </c>
      <c r="AV433" s="14" t="s">
        <v>86</v>
      </c>
      <c r="AW433" s="14" t="s">
        <v>31</v>
      </c>
      <c r="AX433" s="14" t="s">
        <v>76</v>
      </c>
      <c r="AY433" s="276" t="s">
        <v>251</v>
      </c>
    </row>
    <row r="434" s="15" customFormat="1">
      <c r="A434" s="15"/>
      <c r="B434" s="277"/>
      <c r="C434" s="278"/>
      <c r="D434" s="257" t="s">
        <v>260</v>
      </c>
      <c r="E434" s="279" t="s">
        <v>1</v>
      </c>
      <c r="F434" s="280" t="s">
        <v>264</v>
      </c>
      <c r="G434" s="278"/>
      <c r="H434" s="281">
        <v>2</v>
      </c>
      <c r="I434" s="282"/>
      <c r="J434" s="278"/>
      <c r="K434" s="278"/>
      <c r="L434" s="283"/>
      <c r="M434" s="284"/>
      <c r="N434" s="285"/>
      <c r="O434" s="285"/>
      <c r="P434" s="285"/>
      <c r="Q434" s="285"/>
      <c r="R434" s="285"/>
      <c r="S434" s="285"/>
      <c r="T434" s="286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87" t="s">
        <v>260</v>
      </c>
      <c r="AU434" s="287" t="s">
        <v>86</v>
      </c>
      <c r="AV434" s="15" t="s">
        <v>258</v>
      </c>
      <c r="AW434" s="15" t="s">
        <v>31</v>
      </c>
      <c r="AX434" s="15" t="s">
        <v>84</v>
      </c>
      <c r="AY434" s="287" t="s">
        <v>251</v>
      </c>
    </row>
    <row r="435" s="2" customFormat="1" ht="14.4" customHeight="1">
      <c r="A435" s="39"/>
      <c r="B435" s="40"/>
      <c r="C435" s="243" t="s">
        <v>570</v>
      </c>
      <c r="D435" s="243" t="s">
        <v>253</v>
      </c>
      <c r="E435" s="244" t="s">
        <v>2909</v>
      </c>
      <c r="F435" s="245" t="s">
        <v>2910</v>
      </c>
      <c r="G435" s="246" t="s">
        <v>369</v>
      </c>
      <c r="H435" s="247">
        <v>188</v>
      </c>
      <c r="I435" s="248"/>
      <c r="J435" s="247">
        <f>ROUND(I435*H435,2)</f>
        <v>0</v>
      </c>
      <c r="K435" s="245" t="s">
        <v>257</v>
      </c>
      <c r="L435" s="45"/>
      <c r="M435" s="249" t="s">
        <v>1</v>
      </c>
      <c r="N435" s="250" t="s">
        <v>41</v>
      </c>
      <c r="O435" s="92"/>
      <c r="P435" s="251">
        <f>O435*H435</f>
        <v>0</v>
      </c>
      <c r="Q435" s="251">
        <v>0.00021000000000000001</v>
      </c>
      <c r="R435" s="251">
        <f>Q435*H435</f>
        <v>0.039480000000000001</v>
      </c>
      <c r="S435" s="251">
        <v>0</v>
      </c>
      <c r="T435" s="252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53" t="s">
        <v>344</v>
      </c>
      <c r="AT435" s="253" t="s">
        <v>253</v>
      </c>
      <c r="AU435" s="253" t="s">
        <v>86</v>
      </c>
      <c r="AY435" s="18" t="s">
        <v>251</v>
      </c>
      <c r="BE435" s="254">
        <f>IF(N435="základní",J435,0)</f>
        <v>0</v>
      </c>
      <c r="BF435" s="254">
        <f>IF(N435="snížená",J435,0)</f>
        <v>0</v>
      </c>
      <c r="BG435" s="254">
        <f>IF(N435="zákl. přenesená",J435,0)</f>
        <v>0</v>
      </c>
      <c r="BH435" s="254">
        <f>IF(N435="sníž. přenesená",J435,0)</f>
        <v>0</v>
      </c>
      <c r="BI435" s="254">
        <f>IF(N435="nulová",J435,0)</f>
        <v>0</v>
      </c>
      <c r="BJ435" s="18" t="s">
        <v>84</v>
      </c>
      <c r="BK435" s="254">
        <f>ROUND(I435*H435,2)</f>
        <v>0</v>
      </c>
      <c r="BL435" s="18" t="s">
        <v>344</v>
      </c>
      <c r="BM435" s="253" t="s">
        <v>2911</v>
      </c>
    </row>
    <row r="436" s="13" customFormat="1">
      <c r="A436" s="13"/>
      <c r="B436" s="255"/>
      <c r="C436" s="256"/>
      <c r="D436" s="257" t="s">
        <v>260</v>
      </c>
      <c r="E436" s="258" t="s">
        <v>1</v>
      </c>
      <c r="F436" s="259" t="s">
        <v>2703</v>
      </c>
      <c r="G436" s="256"/>
      <c r="H436" s="258" t="s">
        <v>1</v>
      </c>
      <c r="I436" s="260"/>
      <c r="J436" s="256"/>
      <c r="K436" s="256"/>
      <c r="L436" s="261"/>
      <c r="M436" s="262"/>
      <c r="N436" s="263"/>
      <c r="O436" s="263"/>
      <c r="P436" s="263"/>
      <c r="Q436" s="263"/>
      <c r="R436" s="263"/>
      <c r="S436" s="263"/>
      <c r="T436" s="26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65" t="s">
        <v>260</v>
      </c>
      <c r="AU436" s="265" t="s">
        <v>86</v>
      </c>
      <c r="AV436" s="13" t="s">
        <v>84</v>
      </c>
      <c r="AW436" s="13" t="s">
        <v>31</v>
      </c>
      <c r="AX436" s="13" t="s">
        <v>76</v>
      </c>
      <c r="AY436" s="265" t="s">
        <v>251</v>
      </c>
    </row>
    <row r="437" s="13" customFormat="1">
      <c r="A437" s="13"/>
      <c r="B437" s="255"/>
      <c r="C437" s="256"/>
      <c r="D437" s="257" t="s">
        <v>260</v>
      </c>
      <c r="E437" s="258" t="s">
        <v>1</v>
      </c>
      <c r="F437" s="259" t="s">
        <v>2891</v>
      </c>
      <c r="G437" s="256"/>
      <c r="H437" s="258" t="s">
        <v>1</v>
      </c>
      <c r="I437" s="260"/>
      <c r="J437" s="256"/>
      <c r="K437" s="256"/>
      <c r="L437" s="261"/>
      <c r="M437" s="262"/>
      <c r="N437" s="263"/>
      <c r="O437" s="263"/>
      <c r="P437" s="263"/>
      <c r="Q437" s="263"/>
      <c r="R437" s="263"/>
      <c r="S437" s="263"/>
      <c r="T437" s="26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65" t="s">
        <v>260</v>
      </c>
      <c r="AU437" s="265" t="s">
        <v>86</v>
      </c>
      <c r="AV437" s="13" t="s">
        <v>84</v>
      </c>
      <c r="AW437" s="13" t="s">
        <v>31</v>
      </c>
      <c r="AX437" s="13" t="s">
        <v>76</v>
      </c>
      <c r="AY437" s="265" t="s">
        <v>251</v>
      </c>
    </row>
    <row r="438" s="14" customFormat="1">
      <c r="A438" s="14"/>
      <c r="B438" s="266"/>
      <c r="C438" s="267"/>
      <c r="D438" s="257" t="s">
        <v>260</v>
      </c>
      <c r="E438" s="268" t="s">
        <v>1</v>
      </c>
      <c r="F438" s="269" t="s">
        <v>2912</v>
      </c>
      <c r="G438" s="267"/>
      <c r="H438" s="270">
        <v>20</v>
      </c>
      <c r="I438" s="271"/>
      <c r="J438" s="267"/>
      <c r="K438" s="267"/>
      <c r="L438" s="272"/>
      <c r="M438" s="273"/>
      <c r="N438" s="274"/>
      <c r="O438" s="274"/>
      <c r="P438" s="274"/>
      <c r="Q438" s="274"/>
      <c r="R438" s="274"/>
      <c r="S438" s="274"/>
      <c r="T438" s="27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76" t="s">
        <v>260</v>
      </c>
      <c r="AU438" s="276" t="s">
        <v>86</v>
      </c>
      <c r="AV438" s="14" t="s">
        <v>86</v>
      </c>
      <c r="AW438" s="14" t="s">
        <v>31</v>
      </c>
      <c r="AX438" s="14" t="s">
        <v>76</v>
      </c>
      <c r="AY438" s="276" t="s">
        <v>251</v>
      </c>
    </row>
    <row r="439" s="13" customFormat="1">
      <c r="A439" s="13"/>
      <c r="B439" s="255"/>
      <c r="C439" s="256"/>
      <c r="D439" s="257" t="s">
        <v>260</v>
      </c>
      <c r="E439" s="258" t="s">
        <v>1</v>
      </c>
      <c r="F439" s="259" t="s">
        <v>2892</v>
      </c>
      <c r="G439" s="256"/>
      <c r="H439" s="258" t="s">
        <v>1</v>
      </c>
      <c r="I439" s="260"/>
      <c r="J439" s="256"/>
      <c r="K439" s="256"/>
      <c r="L439" s="261"/>
      <c r="M439" s="262"/>
      <c r="N439" s="263"/>
      <c r="O439" s="263"/>
      <c r="P439" s="263"/>
      <c r="Q439" s="263"/>
      <c r="R439" s="263"/>
      <c r="S439" s="263"/>
      <c r="T439" s="26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65" t="s">
        <v>260</v>
      </c>
      <c r="AU439" s="265" t="s">
        <v>86</v>
      </c>
      <c r="AV439" s="13" t="s">
        <v>84</v>
      </c>
      <c r="AW439" s="13" t="s">
        <v>31</v>
      </c>
      <c r="AX439" s="13" t="s">
        <v>76</v>
      </c>
      <c r="AY439" s="265" t="s">
        <v>251</v>
      </c>
    </row>
    <row r="440" s="14" customFormat="1">
      <c r="A440" s="14"/>
      <c r="B440" s="266"/>
      <c r="C440" s="267"/>
      <c r="D440" s="257" t="s">
        <v>260</v>
      </c>
      <c r="E440" s="268" t="s">
        <v>1</v>
      </c>
      <c r="F440" s="269" t="s">
        <v>2913</v>
      </c>
      <c r="G440" s="267"/>
      <c r="H440" s="270">
        <v>168</v>
      </c>
      <c r="I440" s="271"/>
      <c r="J440" s="267"/>
      <c r="K440" s="267"/>
      <c r="L440" s="272"/>
      <c r="M440" s="273"/>
      <c r="N440" s="274"/>
      <c r="O440" s="274"/>
      <c r="P440" s="274"/>
      <c r="Q440" s="274"/>
      <c r="R440" s="274"/>
      <c r="S440" s="274"/>
      <c r="T440" s="275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76" t="s">
        <v>260</v>
      </c>
      <c r="AU440" s="276" t="s">
        <v>86</v>
      </c>
      <c r="AV440" s="14" t="s">
        <v>86</v>
      </c>
      <c r="AW440" s="14" t="s">
        <v>31</v>
      </c>
      <c r="AX440" s="14" t="s">
        <v>76</v>
      </c>
      <c r="AY440" s="276" t="s">
        <v>251</v>
      </c>
    </row>
    <row r="441" s="15" customFormat="1">
      <c r="A441" s="15"/>
      <c r="B441" s="277"/>
      <c r="C441" s="278"/>
      <c r="D441" s="257" t="s">
        <v>260</v>
      </c>
      <c r="E441" s="279" t="s">
        <v>1</v>
      </c>
      <c r="F441" s="280" t="s">
        <v>264</v>
      </c>
      <c r="G441" s="278"/>
      <c r="H441" s="281">
        <v>188</v>
      </c>
      <c r="I441" s="282"/>
      <c r="J441" s="278"/>
      <c r="K441" s="278"/>
      <c r="L441" s="283"/>
      <c r="M441" s="284"/>
      <c r="N441" s="285"/>
      <c r="O441" s="285"/>
      <c r="P441" s="285"/>
      <c r="Q441" s="285"/>
      <c r="R441" s="285"/>
      <c r="S441" s="285"/>
      <c r="T441" s="286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87" t="s">
        <v>260</v>
      </c>
      <c r="AU441" s="287" t="s">
        <v>86</v>
      </c>
      <c r="AV441" s="15" t="s">
        <v>258</v>
      </c>
      <c r="AW441" s="15" t="s">
        <v>31</v>
      </c>
      <c r="AX441" s="15" t="s">
        <v>84</v>
      </c>
      <c r="AY441" s="287" t="s">
        <v>251</v>
      </c>
    </row>
    <row r="442" s="2" customFormat="1" ht="14.4" customHeight="1">
      <c r="A442" s="39"/>
      <c r="B442" s="40"/>
      <c r="C442" s="243" t="s">
        <v>598</v>
      </c>
      <c r="D442" s="243" t="s">
        <v>253</v>
      </c>
      <c r="E442" s="244" t="s">
        <v>2914</v>
      </c>
      <c r="F442" s="245" t="s">
        <v>2915</v>
      </c>
      <c r="G442" s="246" t="s">
        <v>369</v>
      </c>
      <c r="H442" s="247">
        <v>2</v>
      </c>
      <c r="I442" s="248"/>
      <c r="J442" s="247">
        <f>ROUND(I442*H442,2)</f>
        <v>0</v>
      </c>
      <c r="K442" s="245" t="s">
        <v>257</v>
      </c>
      <c r="L442" s="45"/>
      <c r="M442" s="249" t="s">
        <v>1</v>
      </c>
      <c r="N442" s="250" t="s">
        <v>41</v>
      </c>
      <c r="O442" s="92"/>
      <c r="P442" s="251">
        <f>O442*H442</f>
        <v>0</v>
      </c>
      <c r="Q442" s="251">
        <v>0.00024000000000000001</v>
      </c>
      <c r="R442" s="251">
        <f>Q442*H442</f>
        <v>0.00048000000000000001</v>
      </c>
      <c r="S442" s="251">
        <v>0</v>
      </c>
      <c r="T442" s="252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53" t="s">
        <v>344</v>
      </c>
      <c r="AT442" s="253" t="s">
        <v>253</v>
      </c>
      <c r="AU442" s="253" t="s">
        <v>86</v>
      </c>
      <c r="AY442" s="18" t="s">
        <v>251</v>
      </c>
      <c r="BE442" s="254">
        <f>IF(N442="základní",J442,0)</f>
        <v>0</v>
      </c>
      <c r="BF442" s="254">
        <f>IF(N442="snížená",J442,0)</f>
        <v>0</v>
      </c>
      <c r="BG442" s="254">
        <f>IF(N442="zákl. přenesená",J442,0)</f>
        <v>0</v>
      </c>
      <c r="BH442" s="254">
        <f>IF(N442="sníž. přenesená",J442,0)</f>
        <v>0</v>
      </c>
      <c r="BI442" s="254">
        <f>IF(N442="nulová",J442,0)</f>
        <v>0</v>
      </c>
      <c r="BJ442" s="18" t="s">
        <v>84</v>
      </c>
      <c r="BK442" s="254">
        <f>ROUND(I442*H442,2)</f>
        <v>0</v>
      </c>
      <c r="BL442" s="18" t="s">
        <v>344</v>
      </c>
      <c r="BM442" s="253" t="s">
        <v>2916</v>
      </c>
    </row>
    <row r="443" s="13" customFormat="1">
      <c r="A443" s="13"/>
      <c r="B443" s="255"/>
      <c r="C443" s="256"/>
      <c r="D443" s="257" t="s">
        <v>260</v>
      </c>
      <c r="E443" s="258" t="s">
        <v>1</v>
      </c>
      <c r="F443" s="259" t="s">
        <v>2703</v>
      </c>
      <c r="G443" s="256"/>
      <c r="H443" s="258" t="s">
        <v>1</v>
      </c>
      <c r="I443" s="260"/>
      <c r="J443" s="256"/>
      <c r="K443" s="256"/>
      <c r="L443" s="261"/>
      <c r="M443" s="262"/>
      <c r="N443" s="263"/>
      <c r="O443" s="263"/>
      <c r="P443" s="263"/>
      <c r="Q443" s="263"/>
      <c r="R443" s="263"/>
      <c r="S443" s="263"/>
      <c r="T443" s="26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65" t="s">
        <v>260</v>
      </c>
      <c r="AU443" s="265" t="s">
        <v>86</v>
      </c>
      <c r="AV443" s="13" t="s">
        <v>84</v>
      </c>
      <c r="AW443" s="13" t="s">
        <v>31</v>
      </c>
      <c r="AX443" s="13" t="s">
        <v>76</v>
      </c>
      <c r="AY443" s="265" t="s">
        <v>251</v>
      </c>
    </row>
    <row r="444" s="13" customFormat="1">
      <c r="A444" s="13"/>
      <c r="B444" s="255"/>
      <c r="C444" s="256"/>
      <c r="D444" s="257" t="s">
        <v>260</v>
      </c>
      <c r="E444" s="258" t="s">
        <v>1</v>
      </c>
      <c r="F444" s="259" t="s">
        <v>2892</v>
      </c>
      <c r="G444" s="256"/>
      <c r="H444" s="258" t="s">
        <v>1</v>
      </c>
      <c r="I444" s="260"/>
      <c r="J444" s="256"/>
      <c r="K444" s="256"/>
      <c r="L444" s="261"/>
      <c r="M444" s="262"/>
      <c r="N444" s="263"/>
      <c r="O444" s="263"/>
      <c r="P444" s="263"/>
      <c r="Q444" s="263"/>
      <c r="R444" s="263"/>
      <c r="S444" s="263"/>
      <c r="T444" s="26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65" t="s">
        <v>260</v>
      </c>
      <c r="AU444" s="265" t="s">
        <v>86</v>
      </c>
      <c r="AV444" s="13" t="s">
        <v>84</v>
      </c>
      <c r="AW444" s="13" t="s">
        <v>31</v>
      </c>
      <c r="AX444" s="13" t="s">
        <v>76</v>
      </c>
      <c r="AY444" s="265" t="s">
        <v>251</v>
      </c>
    </row>
    <row r="445" s="14" customFormat="1">
      <c r="A445" s="14"/>
      <c r="B445" s="266"/>
      <c r="C445" s="267"/>
      <c r="D445" s="257" t="s">
        <v>260</v>
      </c>
      <c r="E445" s="268" t="s">
        <v>1</v>
      </c>
      <c r="F445" s="269" t="s">
        <v>2917</v>
      </c>
      <c r="G445" s="267"/>
      <c r="H445" s="270">
        <v>2</v>
      </c>
      <c r="I445" s="271"/>
      <c r="J445" s="267"/>
      <c r="K445" s="267"/>
      <c r="L445" s="272"/>
      <c r="M445" s="273"/>
      <c r="N445" s="274"/>
      <c r="O445" s="274"/>
      <c r="P445" s="274"/>
      <c r="Q445" s="274"/>
      <c r="R445" s="274"/>
      <c r="S445" s="274"/>
      <c r="T445" s="275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76" t="s">
        <v>260</v>
      </c>
      <c r="AU445" s="276" t="s">
        <v>86</v>
      </c>
      <c r="AV445" s="14" t="s">
        <v>86</v>
      </c>
      <c r="AW445" s="14" t="s">
        <v>31</v>
      </c>
      <c r="AX445" s="14" t="s">
        <v>76</v>
      </c>
      <c r="AY445" s="276" t="s">
        <v>251</v>
      </c>
    </row>
    <row r="446" s="15" customFormat="1">
      <c r="A446" s="15"/>
      <c r="B446" s="277"/>
      <c r="C446" s="278"/>
      <c r="D446" s="257" t="s">
        <v>260</v>
      </c>
      <c r="E446" s="279" t="s">
        <v>1</v>
      </c>
      <c r="F446" s="280" t="s">
        <v>264</v>
      </c>
      <c r="G446" s="278"/>
      <c r="H446" s="281">
        <v>2</v>
      </c>
      <c r="I446" s="282"/>
      <c r="J446" s="278"/>
      <c r="K446" s="278"/>
      <c r="L446" s="283"/>
      <c r="M446" s="284"/>
      <c r="N446" s="285"/>
      <c r="O446" s="285"/>
      <c r="P446" s="285"/>
      <c r="Q446" s="285"/>
      <c r="R446" s="285"/>
      <c r="S446" s="285"/>
      <c r="T446" s="286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87" t="s">
        <v>260</v>
      </c>
      <c r="AU446" s="287" t="s">
        <v>86</v>
      </c>
      <c r="AV446" s="15" t="s">
        <v>258</v>
      </c>
      <c r="AW446" s="15" t="s">
        <v>31</v>
      </c>
      <c r="AX446" s="15" t="s">
        <v>84</v>
      </c>
      <c r="AY446" s="287" t="s">
        <v>251</v>
      </c>
    </row>
    <row r="447" s="2" customFormat="1" ht="14.4" customHeight="1">
      <c r="A447" s="39"/>
      <c r="B447" s="40"/>
      <c r="C447" s="243" t="s">
        <v>678</v>
      </c>
      <c r="D447" s="243" t="s">
        <v>253</v>
      </c>
      <c r="E447" s="244" t="s">
        <v>2918</v>
      </c>
      <c r="F447" s="245" t="s">
        <v>2919</v>
      </c>
      <c r="G447" s="246" t="s">
        <v>369</v>
      </c>
      <c r="H447" s="247">
        <v>6</v>
      </c>
      <c r="I447" s="248"/>
      <c r="J447" s="247">
        <f>ROUND(I447*H447,2)</f>
        <v>0</v>
      </c>
      <c r="K447" s="245" t="s">
        <v>257</v>
      </c>
      <c r="L447" s="45"/>
      <c r="M447" s="249" t="s">
        <v>1</v>
      </c>
      <c r="N447" s="250" t="s">
        <v>41</v>
      </c>
      <c r="O447" s="92"/>
      <c r="P447" s="251">
        <f>O447*H447</f>
        <v>0</v>
      </c>
      <c r="Q447" s="251">
        <v>0.00050000000000000001</v>
      </c>
      <c r="R447" s="251">
        <f>Q447*H447</f>
        <v>0.0030000000000000001</v>
      </c>
      <c r="S447" s="251">
        <v>0</v>
      </c>
      <c r="T447" s="252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53" t="s">
        <v>344</v>
      </c>
      <c r="AT447" s="253" t="s">
        <v>253</v>
      </c>
      <c r="AU447" s="253" t="s">
        <v>86</v>
      </c>
      <c r="AY447" s="18" t="s">
        <v>251</v>
      </c>
      <c r="BE447" s="254">
        <f>IF(N447="základní",J447,0)</f>
        <v>0</v>
      </c>
      <c r="BF447" s="254">
        <f>IF(N447="snížená",J447,0)</f>
        <v>0</v>
      </c>
      <c r="BG447" s="254">
        <f>IF(N447="zákl. přenesená",J447,0)</f>
        <v>0</v>
      </c>
      <c r="BH447" s="254">
        <f>IF(N447="sníž. přenesená",J447,0)</f>
        <v>0</v>
      </c>
      <c r="BI447" s="254">
        <f>IF(N447="nulová",J447,0)</f>
        <v>0</v>
      </c>
      <c r="BJ447" s="18" t="s">
        <v>84</v>
      </c>
      <c r="BK447" s="254">
        <f>ROUND(I447*H447,2)</f>
        <v>0</v>
      </c>
      <c r="BL447" s="18" t="s">
        <v>344</v>
      </c>
      <c r="BM447" s="253" t="s">
        <v>2920</v>
      </c>
    </row>
    <row r="448" s="13" customFormat="1">
      <c r="A448" s="13"/>
      <c r="B448" s="255"/>
      <c r="C448" s="256"/>
      <c r="D448" s="257" t="s">
        <v>260</v>
      </c>
      <c r="E448" s="258" t="s">
        <v>1</v>
      </c>
      <c r="F448" s="259" t="s">
        <v>2703</v>
      </c>
      <c r="G448" s="256"/>
      <c r="H448" s="258" t="s">
        <v>1</v>
      </c>
      <c r="I448" s="260"/>
      <c r="J448" s="256"/>
      <c r="K448" s="256"/>
      <c r="L448" s="261"/>
      <c r="M448" s="262"/>
      <c r="N448" s="263"/>
      <c r="O448" s="263"/>
      <c r="P448" s="263"/>
      <c r="Q448" s="263"/>
      <c r="R448" s="263"/>
      <c r="S448" s="263"/>
      <c r="T448" s="26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65" t="s">
        <v>260</v>
      </c>
      <c r="AU448" s="265" t="s">
        <v>86</v>
      </c>
      <c r="AV448" s="13" t="s">
        <v>84</v>
      </c>
      <c r="AW448" s="13" t="s">
        <v>31</v>
      </c>
      <c r="AX448" s="13" t="s">
        <v>76</v>
      </c>
      <c r="AY448" s="265" t="s">
        <v>251</v>
      </c>
    </row>
    <row r="449" s="14" customFormat="1">
      <c r="A449" s="14"/>
      <c r="B449" s="266"/>
      <c r="C449" s="267"/>
      <c r="D449" s="257" t="s">
        <v>260</v>
      </c>
      <c r="E449" s="268" t="s">
        <v>1</v>
      </c>
      <c r="F449" s="269" t="s">
        <v>86</v>
      </c>
      <c r="G449" s="267"/>
      <c r="H449" s="270">
        <v>2</v>
      </c>
      <c r="I449" s="271"/>
      <c r="J449" s="267"/>
      <c r="K449" s="267"/>
      <c r="L449" s="272"/>
      <c r="M449" s="273"/>
      <c r="N449" s="274"/>
      <c r="O449" s="274"/>
      <c r="P449" s="274"/>
      <c r="Q449" s="274"/>
      <c r="R449" s="274"/>
      <c r="S449" s="274"/>
      <c r="T449" s="275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76" t="s">
        <v>260</v>
      </c>
      <c r="AU449" s="276" t="s">
        <v>86</v>
      </c>
      <c r="AV449" s="14" t="s">
        <v>86</v>
      </c>
      <c r="AW449" s="14" t="s">
        <v>31</v>
      </c>
      <c r="AX449" s="14" t="s">
        <v>76</v>
      </c>
      <c r="AY449" s="276" t="s">
        <v>251</v>
      </c>
    </row>
    <row r="450" s="13" customFormat="1">
      <c r="A450" s="13"/>
      <c r="B450" s="255"/>
      <c r="C450" s="256"/>
      <c r="D450" s="257" t="s">
        <v>260</v>
      </c>
      <c r="E450" s="258" t="s">
        <v>1</v>
      </c>
      <c r="F450" s="259" t="s">
        <v>2738</v>
      </c>
      <c r="G450" s="256"/>
      <c r="H450" s="258" t="s">
        <v>1</v>
      </c>
      <c r="I450" s="260"/>
      <c r="J450" s="256"/>
      <c r="K450" s="256"/>
      <c r="L450" s="261"/>
      <c r="M450" s="262"/>
      <c r="N450" s="263"/>
      <c r="O450" s="263"/>
      <c r="P450" s="263"/>
      <c r="Q450" s="263"/>
      <c r="R450" s="263"/>
      <c r="S450" s="263"/>
      <c r="T450" s="26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65" t="s">
        <v>260</v>
      </c>
      <c r="AU450" s="265" t="s">
        <v>86</v>
      </c>
      <c r="AV450" s="13" t="s">
        <v>84</v>
      </c>
      <c r="AW450" s="13" t="s">
        <v>31</v>
      </c>
      <c r="AX450" s="13" t="s">
        <v>76</v>
      </c>
      <c r="AY450" s="265" t="s">
        <v>251</v>
      </c>
    </row>
    <row r="451" s="14" customFormat="1">
      <c r="A451" s="14"/>
      <c r="B451" s="266"/>
      <c r="C451" s="267"/>
      <c r="D451" s="257" t="s">
        <v>260</v>
      </c>
      <c r="E451" s="268" t="s">
        <v>1</v>
      </c>
      <c r="F451" s="269" t="s">
        <v>258</v>
      </c>
      <c r="G451" s="267"/>
      <c r="H451" s="270">
        <v>4</v>
      </c>
      <c r="I451" s="271"/>
      <c r="J451" s="267"/>
      <c r="K451" s="267"/>
      <c r="L451" s="272"/>
      <c r="M451" s="273"/>
      <c r="N451" s="274"/>
      <c r="O451" s="274"/>
      <c r="P451" s="274"/>
      <c r="Q451" s="274"/>
      <c r="R451" s="274"/>
      <c r="S451" s="274"/>
      <c r="T451" s="275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76" t="s">
        <v>260</v>
      </c>
      <c r="AU451" s="276" t="s">
        <v>86</v>
      </c>
      <c r="AV451" s="14" t="s">
        <v>86</v>
      </c>
      <c r="AW451" s="14" t="s">
        <v>31</v>
      </c>
      <c r="AX451" s="14" t="s">
        <v>76</v>
      </c>
      <c r="AY451" s="276" t="s">
        <v>251</v>
      </c>
    </row>
    <row r="452" s="15" customFormat="1">
      <c r="A452" s="15"/>
      <c r="B452" s="277"/>
      <c r="C452" s="278"/>
      <c r="D452" s="257" t="s">
        <v>260</v>
      </c>
      <c r="E452" s="279" t="s">
        <v>1</v>
      </c>
      <c r="F452" s="280" t="s">
        <v>264</v>
      </c>
      <c r="G452" s="278"/>
      <c r="H452" s="281">
        <v>6</v>
      </c>
      <c r="I452" s="282"/>
      <c r="J452" s="278"/>
      <c r="K452" s="278"/>
      <c r="L452" s="283"/>
      <c r="M452" s="284"/>
      <c r="N452" s="285"/>
      <c r="O452" s="285"/>
      <c r="P452" s="285"/>
      <c r="Q452" s="285"/>
      <c r="R452" s="285"/>
      <c r="S452" s="285"/>
      <c r="T452" s="286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87" t="s">
        <v>260</v>
      </c>
      <c r="AU452" s="287" t="s">
        <v>86</v>
      </c>
      <c r="AV452" s="15" t="s">
        <v>258</v>
      </c>
      <c r="AW452" s="15" t="s">
        <v>31</v>
      </c>
      <c r="AX452" s="15" t="s">
        <v>84</v>
      </c>
      <c r="AY452" s="287" t="s">
        <v>251</v>
      </c>
    </row>
    <row r="453" s="2" customFormat="1" ht="14.4" customHeight="1">
      <c r="A453" s="39"/>
      <c r="B453" s="40"/>
      <c r="C453" s="243" t="s">
        <v>689</v>
      </c>
      <c r="D453" s="243" t="s">
        <v>253</v>
      </c>
      <c r="E453" s="244" t="s">
        <v>2921</v>
      </c>
      <c r="F453" s="245" t="s">
        <v>2922</v>
      </c>
      <c r="G453" s="246" t="s">
        <v>369</v>
      </c>
      <c r="H453" s="247">
        <v>4</v>
      </c>
      <c r="I453" s="248"/>
      <c r="J453" s="247">
        <f>ROUND(I453*H453,2)</f>
        <v>0</v>
      </c>
      <c r="K453" s="245" t="s">
        <v>257</v>
      </c>
      <c r="L453" s="45"/>
      <c r="M453" s="249" t="s">
        <v>1</v>
      </c>
      <c r="N453" s="250" t="s">
        <v>41</v>
      </c>
      <c r="O453" s="92"/>
      <c r="P453" s="251">
        <f>O453*H453</f>
        <v>0</v>
      </c>
      <c r="Q453" s="251">
        <v>0.00069999999999999999</v>
      </c>
      <c r="R453" s="251">
        <f>Q453*H453</f>
        <v>0.0028</v>
      </c>
      <c r="S453" s="251">
        <v>0</v>
      </c>
      <c r="T453" s="252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53" t="s">
        <v>344</v>
      </c>
      <c r="AT453" s="253" t="s">
        <v>253</v>
      </c>
      <c r="AU453" s="253" t="s">
        <v>86</v>
      </c>
      <c r="AY453" s="18" t="s">
        <v>251</v>
      </c>
      <c r="BE453" s="254">
        <f>IF(N453="základní",J453,0)</f>
        <v>0</v>
      </c>
      <c r="BF453" s="254">
        <f>IF(N453="snížená",J453,0)</f>
        <v>0</v>
      </c>
      <c r="BG453" s="254">
        <f>IF(N453="zákl. přenesená",J453,0)</f>
        <v>0</v>
      </c>
      <c r="BH453" s="254">
        <f>IF(N453="sníž. přenesená",J453,0)</f>
        <v>0</v>
      </c>
      <c r="BI453" s="254">
        <f>IF(N453="nulová",J453,0)</f>
        <v>0</v>
      </c>
      <c r="BJ453" s="18" t="s">
        <v>84</v>
      </c>
      <c r="BK453" s="254">
        <f>ROUND(I453*H453,2)</f>
        <v>0</v>
      </c>
      <c r="BL453" s="18" t="s">
        <v>344</v>
      </c>
      <c r="BM453" s="253" t="s">
        <v>2923</v>
      </c>
    </row>
    <row r="454" s="13" customFormat="1">
      <c r="A454" s="13"/>
      <c r="B454" s="255"/>
      <c r="C454" s="256"/>
      <c r="D454" s="257" t="s">
        <v>260</v>
      </c>
      <c r="E454" s="258" t="s">
        <v>1</v>
      </c>
      <c r="F454" s="259" t="s">
        <v>2703</v>
      </c>
      <c r="G454" s="256"/>
      <c r="H454" s="258" t="s">
        <v>1</v>
      </c>
      <c r="I454" s="260"/>
      <c r="J454" s="256"/>
      <c r="K454" s="256"/>
      <c r="L454" s="261"/>
      <c r="M454" s="262"/>
      <c r="N454" s="263"/>
      <c r="O454" s="263"/>
      <c r="P454" s="263"/>
      <c r="Q454" s="263"/>
      <c r="R454" s="263"/>
      <c r="S454" s="263"/>
      <c r="T454" s="26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65" t="s">
        <v>260</v>
      </c>
      <c r="AU454" s="265" t="s">
        <v>86</v>
      </c>
      <c r="AV454" s="13" t="s">
        <v>84</v>
      </c>
      <c r="AW454" s="13" t="s">
        <v>31</v>
      </c>
      <c r="AX454" s="13" t="s">
        <v>76</v>
      </c>
      <c r="AY454" s="265" t="s">
        <v>251</v>
      </c>
    </row>
    <row r="455" s="13" customFormat="1">
      <c r="A455" s="13"/>
      <c r="B455" s="255"/>
      <c r="C455" s="256"/>
      <c r="D455" s="257" t="s">
        <v>260</v>
      </c>
      <c r="E455" s="258" t="s">
        <v>1</v>
      </c>
      <c r="F455" s="259" t="s">
        <v>2738</v>
      </c>
      <c r="G455" s="256"/>
      <c r="H455" s="258" t="s">
        <v>1</v>
      </c>
      <c r="I455" s="260"/>
      <c r="J455" s="256"/>
      <c r="K455" s="256"/>
      <c r="L455" s="261"/>
      <c r="M455" s="262"/>
      <c r="N455" s="263"/>
      <c r="O455" s="263"/>
      <c r="P455" s="263"/>
      <c r="Q455" s="263"/>
      <c r="R455" s="263"/>
      <c r="S455" s="263"/>
      <c r="T455" s="26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65" t="s">
        <v>260</v>
      </c>
      <c r="AU455" s="265" t="s">
        <v>86</v>
      </c>
      <c r="AV455" s="13" t="s">
        <v>84</v>
      </c>
      <c r="AW455" s="13" t="s">
        <v>31</v>
      </c>
      <c r="AX455" s="13" t="s">
        <v>76</v>
      </c>
      <c r="AY455" s="265" t="s">
        <v>251</v>
      </c>
    </row>
    <row r="456" s="14" customFormat="1">
      <c r="A456" s="14"/>
      <c r="B456" s="266"/>
      <c r="C456" s="267"/>
      <c r="D456" s="257" t="s">
        <v>260</v>
      </c>
      <c r="E456" s="268" t="s">
        <v>1</v>
      </c>
      <c r="F456" s="269" t="s">
        <v>258</v>
      </c>
      <c r="G456" s="267"/>
      <c r="H456" s="270">
        <v>4</v>
      </c>
      <c r="I456" s="271"/>
      <c r="J456" s="267"/>
      <c r="K456" s="267"/>
      <c r="L456" s="272"/>
      <c r="M456" s="273"/>
      <c r="N456" s="274"/>
      <c r="O456" s="274"/>
      <c r="P456" s="274"/>
      <c r="Q456" s="274"/>
      <c r="R456" s="274"/>
      <c r="S456" s="274"/>
      <c r="T456" s="275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76" t="s">
        <v>260</v>
      </c>
      <c r="AU456" s="276" t="s">
        <v>86</v>
      </c>
      <c r="AV456" s="14" t="s">
        <v>86</v>
      </c>
      <c r="AW456" s="14" t="s">
        <v>31</v>
      </c>
      <c r="AX456" s="14" t="s">
        <v>76</v>
      </c>
      <c r="AY456" s="276" t="s">
        <v>251</v>
      </c>
    </row>
    <row r="457" s="15" customFormat="1">
      <c r="A457" s="15"/>
      <c r="B457" s="277"/>
      <c r="C457" s="278"/>
      <c r="D457" s="257" t="s">
        <v>260</v>
      </c>
      <c r="E457" s="279" t="s">
        <v>1</v>
      </c>
      <c r="F457" s="280" t="s">
        <v>264</v>
      </c>
      <c r="G457" s="278"/>
      <c r="H457" s="281">
        <v>4</v>
      </c>
      <c r="I457" s="282"/>
      <c r="J457" s="278"/>
      <c r="K457" s="278"/>
      <c r="L457" s="283"/>
      <c r="M457" s="284"/>
      <c r="N457" s="285"/>
      <c r="O457" s="285"/>
      <c r="P457" s="285"/>
      <c r="Q457" s="285"/>
      <c r="R457" s="285"/>
      <c r="S457" s="285"/>
      <c r="T457" s="286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87" t="s">
        <v>260</v>
      </c>
      <c r="AU457" s="287" t="s">
        <v>86</v>
      </c>
      <c r="AV457" s="15" t="s">
        <v>258</v>
      </c>
      <c r="AW457" s="15" t="s">
        <v>31</v>
      </c>
      <c r="AX457" s="15" t="s">
        <v>84</v>
      </c>
      <c r="AY457" s="287" t="s">
        <v>251</v>
      </c>
    </row>
    <row r="458" s="2" customFormat="1" ht="14.4" customHeight="1">
      <c r="A458" s="39"/>
      <c r="B458" s="40"/>
      <c r="C458" s="243" t="s">
        <v>694</v>
      </c>
      <c r="D458" s="243" t="s">
        <v>253</v>
      </c>
      <c r="E458" s="244" t="s">
        <v>2924</v>
      </c>
      <c r="F458" s="245" t="s">
        <v>2925</v>
      </c>
      <c r="G458" s="246" t="s">
        <v>369</v>
      </c>
      <c r="H458" s="247">
        <v>4</v>
      </c>
      <c r="I458" s="248"/>
      <c r="J458" s="247">
        <f>ROUND(I458*H458,2)</f>
        <v>0</v>
      </c>
      <c r="K458" s="245" t="s">
        <v>257</v>
      </c>
      <c r="L458" s="45"/>
      <c r="M458" s="249" t="s">
        <v>1</v>
      </c>
      <c r="N458" s="250" t="s">
        <v>41</v>
      </c>
      <c r="O458" s="92"/>
      <c r="P458" s="251">
        <f>O458*H458</f>
        <v>0</v>
      </c>
      <c r="Q458" s="251">
        <v>0.00107</v>
      </c>
      <c r="R458" s="251">
        <f>Q458*H458</f>
        <v>0.00428</v>
      </c>
      <c r="S458" s="251">
        <v>0</v>
      </c>
      <c r="T458" s="252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53" t="s">
        <v>344</v>
      </c>
      <c r="AT458" s="253" t="s">
        <v>253</v>
      </c>
      <c r="AU458" s="253" t="s">
        <v>86</v>
      </c>
      <c r="AY458" s="18" t="s">
        <v>251</v>
      </c>
      <c r="BE458" s="254">
        <f>IF(N458="základní",J458,0)</f>
        <v>0</v>
      </c>
      <c r="BF458" s="254">
        <f>IF(N458="snížená",J458,0)</f>
        <v>0</v>
      </c>
      <c r="BG458" s="254">
        <f>IF(N458="zákl. přenesená",J458,0)</f>
        <v>0</v>
      </c>
      <c r="BH458" s="254">
        <f>IF(N458="sníž. přenesená",J458,0)</f>
        <v>0</v>
      </c>
      <c r="BI458" s="254">
        <f>IF(N458="nulová",J458,0)</f>
        <v>0</v>
      </c>
      <c r="BJ458" s="18" t="s">
        <v>84</v>
      </c>
      <c r="BK458" s="254">
        <f>ROUND(I458*H458,2)</f>
        <v>0</v>
      </c>
      <c r="BL458" s="18" t="s">
        <v>344</v>
      </c>
      <c r="BM458" s="253" t="s">
        <v>2926</v>
      </c>
    </row>
    <row r="459" s="13" customFormat="1">
      <c r="A459" s="13"/>
      <c r="B459" s="255"/>
      <c r="C459" s="256"/>
      <c r="D459" s="257" t="s">
        <v>260</v>
      </c>
      <c r="E459" s="258" t="s">
        <v>1</v>
      </c>
      <c r="F459" s="259" t="s">
        <v>2703</v>
      </c>
      <c r="G459" s="256"/>
      <c r="H459" s="258" t="s">
        <v>1</v>
      </c>
      <c r="I459" s="260"/>
      <c r="J459" s="256"/>
      <c r="K459" s="256"/>
      <c r="L459" s="261"/>
      <c r="M459" s="262"/>
      <c r="N459" s="263"/>
      <c r="O459" s="263"/>
      <c r="P459" s="263"/>
      <c r="Q459" s="263"/>
      <c r="R459" s="263"/>
      <c r="S459" s="263"/>
      <c r="T459" s="26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65" t="s">
        <v>260</v>
      </c>
      <c r="AU459" s="265" t="s">
        <v>86</v>
      </c>
      <c r="AV459" s="13" t="s">
        <v>84</v>
      </c>
      <c r="AW459" s="13" t="s">
        <v>31</v>
      </c>
      <c r="AX459" s="13" t="s">
        <v>76</v>
      </c>
      <c r="AY459" s="265" t="s">
        <v>251</v>
      </c>
    </row>
    <row r="460" s="14" customFormat="1">
      <c r="A460" s="14"/>
      <c r="B460" s="266"/>
      <c r="C460" s="267"/>
      <c r="D460" s="257" t="s">
        <v>260</v>
      </c>
      <c r="E460" s="268" t="s">
        <v>1</v>
      </c>
      <c r="F460" s="269" t="s">
        <v>258</v>
      </c>
      <c r="G460" s="267"/>
      <c r="H460" s="270">
        <v>4</v>
      </c>
      <c r="I460" s="271"/>
      <c r="J460" s="267"/>
      <c r="K460" s="267"/>
      <c r="L460" s="272"/>
      <c r="M460" s="273"/>
      <c r="N460" s="274"/>
      <c r="O460" s="274"/>
      <c r="P460" s="274"/>
      <c r="Q460" s="274"/>
      <c r="R460" s="274"/>
      <c r="S460" s="274"/>
      <c r="T460" s="275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76" t="s">
        <v>260</v>
      </c>
      <c r="AU460" s="276" t="s">
        <v>86</v>
      </c>
      <c r="AV460" s="14" t="s">
        <v>86</v>
      </c>
      <c r="AW460" s="14" t="s">
        <v>31</v>
      </c>
      <c r="AX460" s="14" t="s">
        <v>76</v>
      </c>
      <c r="AY460" s="276" t="s">
        <v>251</v>
      </c>
    </row>
    <row r="461" s="15" customFormat="1">
      <c r="A461" s="15"/>
      <c r="B461" s="277"/>
      <c r="C461" s="278"/>
      <c r="D461" s="257" t="s">
        <v>260</v>
      </c>
      <c r="E461" s="279" t="s">
        <v>1</v>
      </c>
      <c r="F461" s="280" t="s">
        <v>264</v>
      </c>
      <c r="G461" s="278"/>
      <c r="H461" s="281">
        <v>4</v>
      </c>
      <c r="I461" s="282"/>
      <c r="J461" s="278"/>
      <c r="K461" s="278"/>
      <c r="L461" s="283"/>
      <c r="M461" s="284"/>
      <c r="N461" s="285"/>
      <c r="O461" s="285"/>
      <c r="P461" s="285"/>
      <c r="Q461" s="285"/>
      <c r="R461" s="285"/>
      <c r="S461" s="285"/>
      <c r="T461" s="286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87" t="s">
        <v>260</v>
      </c>
      <c r="AU461" s="287" t="s">
        <v>86</v>
      </c>
      <c r="AV461" s="15" t="s">
        <v>258</v>
      </c>
      <c r="AW461" s="15" t="s">
        <v>31</v>
      </c>
      <c r="AX461" s="15" t="s">
        <v>84</v>
      </c>
      <c r="AY461" s="287" t="s">
        <v>251</v>
      </c>
    </row>
    <row r="462" s="2" customFormat="1" ht="14.4" customHeight="1">
      <c r="A462" s="39"/>
      <c r="B462" s="40"/>
      <c r="C462" s="243" t="s">
        <v>699</v>
      </c>
      <c r="D462" s="243" t="s">
        <v>253</v>
      </c>
      <c r="E462" s="244" t="s">
        <v>2927</v>
      </c>
      <c r="F462" s="245" t="s">
        <v>2928</v>
      </c>
      <c r="G462" s="246" t="s">
        <v>369</v>
      </c>
      <c r="H462" s="247">
        <v>4</v>
      </c>
      <c r="I462" s="248"/>
      <c r="J462" s="247">
        <f>ROUND(I462*H462,2)</f>
        <v>0</v>
      </c>
      <c r="K462" s="245" t="s">
        <v>257</v>
      </c>
      <c r="L462" s="45"/>
      <c r="M462" s="249" t="s">
        <v>1</v>
      </c>
      <c r="N462" s="250" t="s">
        <v>41</v>
      </c>
      <c r="O462" s="92"/>
      <c r="P462" s="251">
        <f>O462*H462</f>
        <v>0</v>
      </c>
      <c r="Q462" s="251">
        <v>0.0016800000000000001</v>
      </c>
      <c r="R462" s="251">
        <f>Q462*H462</f>
        <v>0.0067200000000000003</v>
      </c>
      <c r="S462" s="251">
        <v>0</v>
      </c>
      <c r="T462" s="252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53" t="s">
        <v>344</v>
      </c>
      <c r="AT462" s="253" t="s">
        <v>253</v>
      </c>
      <c r="AU462" s="253" t="s">
        <v>86</v>
      </c>
      <c r="AY462" s="18" t="s">
        <v>251</v>
      </c>
      <c r="BE462" s="254">
        <f>IF(N462="základní",J462,0)</f>
        <v>0</v>
      </c>
      <c r="BF462" s="254">
        <f>IF(N462="snížená",J462,0)</f>
        <v>0</v>
      </c>
      <c r="BG462" s="254">
        <f>IF(N462="zákl. přenesená",J462,0)</f>
        <v>0</v>
      </c>
      <c r="BH462" s="254">
        <f>IF(N462="sníž. přenesená",J462,0)</f>
        <v>0</v>
      </c>
      <c r="BI462" s="254">
        <f>IF(N462="nulová",J462,0)</f>
        <v>0</v>
      </c>
      <c r="BJ462" s="18" t="s">
        <v>84</v>
      </c>
      <c r="BK462" s="254">
        <f>ROUND(I462*H462,2)</f>
        <v>0</v>
      </c>
      <c r="BL462" s="18" t="s">
        <v>344</v>
      </c>
      <c r="BM462" s="253" t="s">
        <v>2929</v>
      </c>
    </row>
    <row r="463" s="13" customFormat="1">
      <c r="A463" s="13"/>
      <c r="B463" s="255"/>
      <c r="C463" s="256"/>
      <c r="D463" s="257" t="s">
        <v>260</v>
      </c>
      <c r="E463" s="258" t="s">
        <v>1</v>
      </c>
      <c r="F463" s="259" t="s">
        <v>2703</v>
      </c>
      <c r="G463" s="256"/>
      <c r="H463" s="258" t="s">
        <v>1</v>
      </c>
      <c r="I463" s="260"/>
      <c r="J463" s="256"/>
      <c r="K463" s="256"/>
      <c r="L463" s="261"/>
      <c r="M463" s="262"/>
      <c r="N463" s="263"/>
      <c r="O463" s="263"/>
      <c r="P463" s="263"/>
      <c r="Q463" s="263"/>
      <c r="R463" s="263"/>
      <c r="S463" s="263"/>
      <c r="T463" s="26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65" t="s">
        <v>260</v>
      </c>
      <c r="AU463" s="265" t="s">
        <v>86</v>
      </c>
      <c r="AV463" s="13" t="s">
        <v>84</v>
      </c>
      <c r="AW463" s="13" t="s">
        <v>31</v>
      </c>
      <c r="AX463" s="13" t="s">
        <v>76</v>
      </c>
      <c r="AY463" s="265" t="s">
        <v>251</v>
      </c>
    </row>
    <row r="464" s="13" customFormat="1">
      <c r="A464" s="13"/>
      <c r="B464" s="255"/>
      <c r="C464" s="256"/>
      <c r="D464" s="257" t="s">
        <v>260</v>
      </c>
      <c r="E464" s="258" t="s">
        <v>1</v>
      </c>
      <c r="F464" s="259" t="s">
        <v>2738</v>
      </c>
      <c r="G464" s="256"/>
      <c r="H464" s="258" t="s">
        <v>1</v>
      </c>
      <c r="I464" s="260"/>
      <c r="J464" s="256"/>
      <c r="K464" s="256"/>
      <c r="L464" s="261"/>
      <c r="M464" s="262"/>
      <c r="N464" s="263"/>
      <c r="O464" s="263"/>
      <c r="P464" s="263"/>
      <c r="Q464" s="263"/>
      <c r="R464" s="263"/>
      <c r="S464" s="263"/>
      <c r="T464" s="26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65" t="s">
        <v>260</v>
      </c>
      <c r="AU464" s="265" t="s">
        <v>86</v>
      </c>
      <c r="AV464" s="13" t="s">
        <v>84</v>
      </c>
      <c r="AW464" s="13" t="s">
        <v>31</v>
      </c>
      <c r="AX464" s="13" t="s">
        <v>76</v>
      </c>
      <c r="AY464" s="265" t="s">
        <v>251</v>
      </c>
    </row>
    <row r="465" s="14" customFormat="1">
      <c r="A465" s="14"/>
      <c r="B465" s="266"/>
      <c r="C465" s="267"/>
      <c r="D465" s="257" t="s">
        <v>260</v>
      </c>
      <c r="E465" s="268" t="s">
        <v>1</v>
      </c>
      <c r="F465" s="269" t="s">
        <v>258</v>
      </c>
      <c r="G465" s="267"/>
      <c r="H465" s="270">
        <v>4</v>
      </c>
      <c r="I465" s="271"/>
      <c r="J465" s="267"/>
      <c r="K465" s="267"/>
      <c r="L465" s="272"/>
      <c r="M465" s="273"/>
      <c r="N465" s="274"/>
      <c r="O465" s="274"/>
      <c r="P465" s="274"/>
      <c r="Q465" s="274"/>
      <c r="R465" s="274"/>
      <c r="S465" s="274"/>
      <c r="T465" s="275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76" t="s">
        <v>260</v>
      </c>
      <c r="AU465" s="276" t="s">
        <v>86</v>
      </c>
      <c r="AV465" s="14" t="s">
        <v>86</v>
      </c>
      <c r="AW465" s="14" t="s">
        <v>31</v>
      </c>
      <c r="AX465" s="14" t="s">
        <v>76</v>
      </c>
      <c r="AY465" s="276" t="s">
        <v>251</v>
      </c>
    </row>
    <row r="466" s="15" customFormat="1">
      <c r="A466" s="15"/>
      <c r="B466" s="277"/>
      <c r="C466" s="278"/>
      <c r="D466" s="257" t="s">
        <v>260</v>
      </c>
      <c r="E466" s="279" t="s">
        <v>1</v>
      </c>
      <c r="F466" s="280" t="s">
        <v>264</v>
      </c>
      <c r="G466" s="278"/>
      <c r="H466" s="281">
        <v>4</v>
      </c>
      <c r="I466" s="282"/>
      <c r="J466" s="278"/>
      <c r="K466" s="278"/>
      <c r="L466" s="283"/>
      <c r="M466" s="284"/>
      <c r="N466" s="285"/>
      <c r="O466" s="285"/>
      <c r="P466" s="285"/>
      <c r="Q466" s="285"/>
      <c r="R466" s="285"/>
      <c r="S466" s="285"/>
      <c r="T466" s="286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87" t="s">
        <v>260</v>
      </c>
      <c r="AU466" s="287" t="s">
        <v>86</v>
      </c>
      <c r="AV466" s="15" t="s">
        <v>258</v>
      </c>
      <c r="AW466" s="15" t="s">
        <v>31</v>
      </c>
      <c r="AX466" s="15" t="s">
        <v>84</v>
      </c>
      <c r="AY466" s="287" t="s">
        <v>251</v>
      </c>
    </row>
    <row r="467" s="2" customFormat="1" ht="14.4" customHeight="1">
      <c r="A467" s="39"/>
      <c r="B467" s="40"/>
      <c r="C467" s="243" t="s">
        <v>704</v>
      </c>
      <c r="D467" s="243" t="s">
        <v>253</v>
      </c>
      <c r="E467" s="244" t="s">
        <v>2930</v>
      </c>
      <c r="F467" s="245" t="s">
        <v>2931</v>
      </c>
      <c r="G467" s="246" t="s">
        <v>369</v>
      </c>
      <c r="H467" s="247">
        <v>2</v>
      </c>
      <c r="I467" s="248"/>
      <c r="J467" s="247">
        <f>ROUND(I467*H467,2)</f>
        <v>0</v>
      </c>
      <c r="K467" s="245" t="s">
        <v>257</v>
      </c>
      <c r="L467" s="45"/>
      <c r="M467" s="249" t="s">
        <v>1</v>
      </c>
      <c r="N467" s="250" t="s">
        <v>41</v>
      </c>
      <c r="O467" s="92"/>
      <c r="P467" s="251">
        <f>O467*H467</f>
        <v>0</v>
      </c>
      <c r="Q467" s="251">
        <v>0.00315</v>
      </c>
      <c r="R467" s="251">
        <f>Q467*H467</f>
        <v>0.0063</v>
      </c>
      <c r="S467" s="251">
        <v>0</v>
      </c>
      <c r="T467" s="252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53" t="s">
        <v>344</v>
      </c>
      <c r="AT467" s="253" t="s">
        <v>253</v>
      </c>
      <c r="AU467" s="253" t="s">
        <v>86</v>
      </c>
      <c r="AY467" s="18" t="s">
        <v>251</v>
      </c>
      <c r="BE467" s="254">
        <f>IF(N467="základní",J467,0)</f>
        <v>0</v>
      </c>
      <c r="BF467" s="254">
        <f>IF(N467="snížená",J467,0)</f>
        <v>0</v>
      </c>
      <c r="BG467" s="254">
        <f>IF(N467="zákl. přenesená",J467,0)</f>
        <v>0</v>
      </c>
      <c r="BH467" s="254">
        <f>IF(N467="sníž. přenesená",J467,0)</f>
        <v>0</v>
      </c>
      <c r="BI467" s="254">
        <f>IF(N467="nulová",J467,0)</f>
        <v>0</v>
      </c>
      <c r="BJ467" s="18" t="s">
        <v>84</v>
      </c>
      <c r="BK467" s="254">
        <f>ROUND(I467*H467,2)</f>
        <v>0</v>
      </c>
      <c r="BL467" s="18" t="s">
        <v>344</v>
      </c>
      <c r="BM467" s="253" t="s">
        <v>2932</v>
      </c>
    </row>
    <row r="468" s="13" customFormat="1">
      <c r="A468" s="13"/>
      <c r="B468" s="255"/>
      <c r="C468" s="256"/>
      <c r="D468" s="257" t="s">
        <v>260</v>
      </c>
      <c r="E468" s="258" t="s">
        <v>1</v>
      </c>
      <c r="F468" s="259" t="s">
        <v>2703</v>
      </c>
      <c r="G468" s="256"/>
      <c r="H468" s="258" t="s">
        <v>1</v>
      </c>
      <c r="I468" s="260"/>
      <c r="J468" s="256"/>
      <c r="K468" s="256"/>
      <c r="L468" s="261"/>
      <c r="M468" s="262"/>
      <c r="N468" s="263"/>
      <c r="O468" s="263"/>
      <c r="P468" s="263"/>
      <c r="Q468" s="263"/>
      <c r="R468" s="263"/>
      <c r="S468" s="263"/>
      <c r="T468" s="26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65" t="s">
        <v>260</v>
      </c>
      <c r="AU468" s="265" t="s">
        <v>86</v>
      </c>
      <c r="AV468" s="13" t="s">
        <v>84</v>
      </c>
      <c r="AW468" s="13" t="s">
        <v>31</v>
      </c>
      <c r="AX468" s="13" t="s">
        <v>76</v>
      </c>
      <c r="AY468" s="265" t="s">
        <v>251</v>
      </c>
    </row>
    <row r="469" s="14" customFormat="1">
      <c r="A469" s="14"/>
      <c r="B469" s="266"/>
      <c r="C469" s="267"/>
      <c r="D469" s="257" t="s">
        <v>260</v>
      </c>
      <c r="E469" s="268" t="s">
        <v>1</v>
      </c>
      <c r="F469" s="269" t="s">
        <v>86</v>
      </c>
      <c r="G469" s="267"/>
      <c r="H469" s="270">
        <v>2</v>
      </c>
      <c r="I469" s="271"/>
      <c r="J469" s="267"/>
      <c r="K469" s="267"/>
      <c r="L469" s="272"/>
      <c r="M469" s="273"/>
      <c r="N469" s="274"/>
      <c r="O469" s="274"/>
      <c r="P469" s="274"/>
      <c r="Q469" s="274"/>
      <c r="R469" s="274"/>
      <c r="S469" s="274"/>
      <c r="T469" s="275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76" t="s">
        <v>260</v>
      </c>
      <c r="AU469" s="276" t="s">
        <v>86</v>
      </c>
      <c r="AV469" s="14" t="s">
        <v>86</v>
      </c>
      <c r="AW469" s="14" t="s">
        <v>31</v>
      </c>
      <c r="AX469" s="14" t="s">
        <v>76</v>
      </c>
      <c r="AY469" s="276" t="s">
        <v>251</v>
      </c>
    </row>
    <row r="470" s="15" customFormat="1">
      <c r="A470" s="15"/>
      <c r="B470" s="277"/>
      <c r="C470" s="278"/>
      <c r="D470" s="257" t="s">
        <v>260</v>
      </c>
      <c r="E470" s="279" t="s">
        <v>1</v>
      </c>
      <c r="F470" s="280" t="s">
        <v>264</v>
      </c>
      <c r="G470" s="278"/>
      <c r="H470" s="281">
        <v>2</v>
      </c>
      <c r="I470" s="282"/>
      <c r="J470" s="278"/>
      <c r="K470" s="278"/>
      <c r="L470" s="283"/>
      <c r="M470" s="284"/>
      <c r="N470" s="285"/>
      <c r="O470" s="285"/>
      <c r="P470" s="285"/>
      <c r="Q470" s="285"/>
      <c r="R470" s="285"/>
      <c r="S470" s="285"/>
      <c r="T470" s="286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87" t="s">
        <v>260</v>
      </c>
      <c r="AU470" s="287" t="s">
        <v>86</v>
      </c>
      <c r="AV470" s="15" t="s">
        <v>258</v>
      </c>
      <c r="AW470" s="15" t="s">
        <v>31</v>
      </c>
      <c r="AX470" s="15" t="s">
        <v>84</v>
      </c>
      <c r="AY470" s="287" t="s">
        <v>251</v>
      </c>
    </row>
    <row r="471" s="2" customFormat="1" ht="14.4" customHeight="1">
      <c r="A471" s="39"/>
      <c r="B471" s="40"/>
      <c r="C471" s="243" t="s">
        <v>709</v>
      </c>
      <c r="D471" s="243" t="s">
        <v>253</v>
      </c>
      <c r="E471" s="244" t="s">
        <v>2933</v>
      </c>
      <c r="F471" s="245" t="s">
        <v>2934</v>
      </c>
      <c r="G471" s="246" t="s">
        <v>369</v>
      </c>
      <c r="H471" s="247">
        <v>34</v>
      </c>
      <c r="I471" s="248"/>
      <c r="J471" s="247">
        <f>ROUND(I471*H471,2)</f>
        <v>0</v>
      </c>
      <c r="K471" s="245" t="s">
        <v>257</v>
      </c>
      <c r="L471" s="45"/>
      <c r="M471" s="249" t="s">
        <v>1</v>
      </c>
      <c r="N471" s="250" t="s">
        <v>41</v>
      </c>
      <c r="O471" s="92"/>
      <c r="P471" s="251">
        <f>O471*H471</f>
        <v>0</v>
      </c>
      <c r="Q471" s="251">
        <v>0.00027</v>
      </c>
      <c r="R471" s="251">
        <f>Q471*H471</f>
        <v>0.0091800000000000007</v>
      </c>
      <c r="S471" s="251">
        <v>0</v>
      </c>
      <c r="T471" s="252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53" t="s">
        <v>344</v>
      </c>
      <c r="AT471" s="253" t="s">
        <v>253</v>
      </c>
      <c r="AU471" s="253" t="s">
        <v>86</v>
      </c>
      <c r="AY471" s="18" t="s">
        <v>251</v>
      </c>
      <c r="BE471" s="254">
        <f>IF(N471="základní",J471,0)</f>
        <v>0</v>
      </c>
      <c r="BF471" s="254">
        <f>IF(N471="snížená",J471,0)</f>
        <v>0</v>
      </c>
      <c r="BG471" s="254">
        <f>IF(N471="zákl. přenesená",J471,0)</f>
        <v>0</v>
      </c>
      <c r="BH471" s="254">
        <f>IF(N471="sníž. přenesená",J471,0)</f>
        <v>0</v>
      </c>
      <c r="BI471" s="254">
        <f>IF(N471="nulová",J471,0)</f>
        <v>0</v>
      </c>
      <c r="BJ471" s="18" t="s">
        <v>84</v>
      </c>
      <c r="BK471" s="254">
        <f>ROUND(I471*H471,2)</f>
        <v>0</v>
      </c>
      <c r="BL471" s="18" t="s">
        <v>344</v>
      </c>
      <c r="BM471" s="253" t="s">
        <v>2935</v>
      </c>
    </row>
    <row r="472" s="13" customFormat="1">
      <c r="A472" s="13"/>
      <c r="B472" s="255"/>
      <c r="C472" s="256"/>
      <c r="D472" s="257" t="s">
        <v>260</v>
      </c>
      <c r="E472" s="258" t="s">
        <v>1</v>
      </c>
      <c r="F472" s="259" t="s">
        <v>2703</v>
      </c>
      <c r="G472" s="256"/>
      <c r="H472" s="258" t="s">
        <v>1</v>
      </c>
      <c r="I472" s="260"/>
      <c r="J472" s="256"/>
      <c r="K472" s="256"/>
      <c r="L472" s="261"/>
      <c r="M472" s="262"/>
      <c r="N472" s="263"/>
      <c r="O472" s="263"/>
      <c r="P472" s="263"/>
      <c r="Q472" s="263"/>
      <c r="R472" s="263"/>
      <c r="S472" s="263"/>
      <c r="T472" s="26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65" t="s">
        <v>260</v>
      </c>
      <c r="AU472" s="265" t="s">
        <v>86</v>
      </c>
      <c r="AV472" s="13" t="s">
        <v>84</v>
      </c>
      <c r="AW472" s="13" t="s">
        <v>31</v>
      </c>
      <c r="AX472" s="13" t="s">
        <v>76</v>
      </c>
      <c r="AY472" s="265" t="s">
        <v>251</v>
      </c>
    </row>
    <row r="473" s="14" customFormat="1">
      <c r="A473" s="14"/>
      <c r="B473" s="266"/>
      <c r="C473" s="267"/>
      <c r="D473" s="257" t="s">
        <v>260</v>
      </c>
      <c r="E473" s="268" t="s">
        <v>1</v>
      </c>
      <c r="F473" s="269" t="s">
        <v>366</v>
      </c>
      <c r="G473" s="267"/>
      <c r="H473" s="270">
        <v>20</v>
      </c>
      <c r="I473" s="271"/>
      <c r="J473" s="267"/>
      <c r="K473" s="267"/>
      <c r="L473" s="272"/>
      <c r="M473" s="273"/>
      <c r="N473" s="274"/>
      <c r="O473" s="274"/>
      <c r="P473" s="274"/>
      <c r="Q473" s="274"/>
      <c r="R473" s="274"/>
      <c r="S473" s="274"/>
      <c r="T473" s="275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76" t="s">
        <v>260</v>
      </c>
      <c r="AU473" s="276" t="s">
        <v>86</v>
      </c>
      <c r="AV473" s="14" t="s">
        <v>86</v>
      </c>
      <c r="AW473" s="14" t="s">
        <v>31</v>
      </c>
      <c r="AX473" s="14" t="s">
        <v>76</v>
      </c>
      <c r="AY473" s="276" t="s">
        <v>251</v>
      </c>
    </row>
    <row r="474" s="13" customFormat="1">
      <c r="A474" s="13"/>
      <c r="B474" s="255"/>
      <c r="C474" s="256"/>
      <c r="D474" s="257" t="s">
        <v>260</v>
      </c>
      <c r="E474" s="258" t="s">
        <v>1</v>
      </c>
      <c r="F474" s="259" t="s">
        <v>2738</v>
      </c>
      <c r="G474" s="256"/>
      <c r="H474" s="258" t="s">
        <v>1</v>
      </c>
      <c r="I474" s="260"/>
      <c r="J474" s="256"/>
      <c r="K474" s="256"/>
      <c r="L474" s="261"/>
      <c r="M474" s="262"/>
      <c r="N474" s="263"/>
      <c r="O474" s="263"/>
      <c r="P474" s="263"/>
      <c r="Q474" s="263"/>
      <c r="R474" s="263"/>
      <c r="S474" s="263"/>
      <c r="T474" s="26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65" t="s">
        <v>260</v>
      </c>
      <c r="AU474" s="265" t="s">
        <v>86</v>
      </c>
      <c r="AV474" s="13" t="s">
        <v>84</v>
      </c>
      <c r="AW474" s="13" t="s">
        <v>31</v>
      </c>
      <c r="AX474" s="13" t="s">
        <v>76</v>
      </c>
      <c r="AY474" s="265" t="s">
        <v>251</v>
      </c>
    </row>
    <row r="475" s="14" customFormat="1">
      <c r="A475" s="14"/>
      <c r="B475" s="266"/>
      <c r="C475" s="267"/>
      <c r="D475" s="257" t="s">
        <v>260</v>
      </c>
      <c r="E475" s="268" t="s">
        <v>1</v>
      </c>
      <c r="F475" s="269" t="s">
        <v>334</v>
      </c>
      <c r="G475" s="267"/>
      <c r="H475" s="270">
        <v>14</v>
      </c>
      <c r="I475" s="271"/>
      <c r="J475" s="267"/>
      <c r="K475" s="267"/>
      <c r="L475" s="272"/>
      <c r="M475" s="273"/>
      <c r="N475" s="274"/>
      <c r="O475" s="274"/>
      <c r="P475" s="274"/>
      <c r="Q475" s="274"/>
      <c r="R475" s="274"/>
      <c r="S475" s="274"/>
      <c r="T475" s="275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76" t="s">
        <v>260</v>
      </c>
      <c r="AU475" s="276" t="s">
        <v>86</v>
      </c>
      <c r="AV475" s="14" t="s">
        <v>86</v>
      </c>
      <c r="AW475" s="14" t="s">
        <v>31</v>
      </c>
      <c r="AX475" s="14" t="s">
        <v>76</v>
      </c>
      <c r="AY475" s="276" t="s">
        <v>251</v>
      </c>
    </row>
    <row r="476" s="15" customFormat="1">
      <c r="A476" s="15"/>
      <c r="B476" s="277"/>
      <c r="C476" s="278"/>
      <c r="D476" s="257" t="s">
        <v>260</v>
      </c>
      <c r="E476" s="279" t="s">
        <v>1</v>
      </c>
      <c r="F476" s="280" t="s">
        <v>264</v>
      </c>
      <c r="G476" s="278"/>
      <c r="H476" s="281">
        <v>34</v>
      </c>
      <c r="I476" s="282"/>
      <c r="J476" s="278"/>
      <c r="K476" s="278"/>
      <c r="L476" s="283"/>
      <c r="M476" s="284"/>
      <c r="N476" s="285"/>
      <c r="O476" s="285"/>
      <c r="P476" s="285"/>
      <c r="Q476" s="285"/>
      <c r="R476" s="285"/>
      <c r="S476" s="285"/>
      <c r="T476" s="286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87" t="s">
        <v>260</v>
      </c>
      <c r="AU476" s="287" t="s">
        <v>86</v>
      </c>
      <c r="AV476" s="15" t="s">
        <v>258</v>
      </c>
      <c r="AW476" s="15" t="s">
        <v>31</v>
      </c>
      <c r="AX476" s="15" t="s">
        <v>84</v>
      </c>
      <c r="AY476" s="287" t="s">
        <v>251</v>
      </c>
    </row>
    <row r="477" s="2" customFormat="1" ht="14.4" customHeight="1">
      <c r="A477" s="39"/>
      <c r="B477" s="40"/>
      <c r="C477" s="243" t="s">
        <v>714</v>
      </c>
      <c r="D477" s="243" t="s">
        <v>253</v>
      </c>
      <c r="E477" s="244" t="s">
        <v>2936</v>
      </c>
      <c r="F477" s="245" t="s">
        <v>2937</v>
      </c>
      <c r="G477" s="246" t="s">
        <v>369</v>
      </c>
      <c r="H477" s="247">
        <v>2</v>
      </c>
      <c r="I477" s="248"/>
      <c r="J477" s="247">
        <f>ROUND(I477*H477,2)</f>
        <v>0</v>
      </c>
      <c r="K477" s="245" t="s">
        <v>257</v>
      </c>
      <c r="L477" s="45"/>
      <c r="M477" s="249" t="s">
        <v>1</v>
      </c>
      <c r="N477" s="250" t="s">
        <v>41</v>
      </c>
      <c r="O477" s="92"/>
      <c r="P477" s="251">
        <f>O477*H477</f>
        <v>0</v>
      </c>
      <c r="Q477" s="251">
        <v>0.00058</v>
      </c>
      <c r="R477" s="251">
        <f>Q477*H477</f>
        <v>0.00116</v>
      </c>
      <c r="S477" s="251">
        <v>0</v>
      </c>
      <c r="T477" s="252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53" t="s">
        <v>344</v>
      </c>
      <c r="AT477" s="253" t="s">
        <v>253</v>
      </c>
      <c r="AU477" s="253" t="s">
        <v>86</v>
      </c>
      <c r="AY477" s="18" t="s">
        <v>251</v>
      </c>
      <c r="BE477" s="254">
        <f>IF(N477="základní",J477,0)</f>
        <v>0</v>
      </c>
      <c r="BF477" s="254">
        <f>IF(N477="snížená",J477,0)</f>
        <v>0</v>
      </c>
      <c r="BG477" s="254">
        <f>IF(N477="zákl. přenesená",J477,0)</f>
        <v>0</v>
      </c>
      <c r="BH477" s="254">
        <f>IF(N477="sníž. přenesená",J477,0)</f>
        <v>0</v>
      </c>
      <c r="BI477" s="254">
        <f>IF(N477="nulová",J477,0)</f>
        <v>0</v>
      </c>
      <c r="BJ477" s="18" t="s">
        <v>84</v>
      </c>
      <c r="BK477" s="254">
        <f>ROUND(I477*H477,2)</f>
        <v>0</v>
      </c>
      <c r="BL477" s="18" t="s">
        <v>344</v>
      </c>
      <c r="BM477" s="253" t="s">
        <v>2938</v>
      </c>
    </row>
    <row r="478" s="13" customFormat="1">
      <c r="A478" s="13"/>
      <c r="B478" s="255"/>
      <c r="C478" s="256"/>
      <c r="D478" s="257" t="s">
        <v>260</v>
      </c>
      <c r="E478" s="258" t="s">
        <v>1</v>
      </c>
      <c r="F478" s="259" t="s">
        <v>2703</v>
      </c>
      <c r="G478" s="256"/>
      <c r="H478" s="258" t="s">
        <v>1</v>
      </c>
      <c r="I478" s="260"/>
      <c r="J478" s="256"/>
      <c r="K478" s="256"/>
      <c r="L478" s="261"/>
      <c r="M478" s="262"/>
      <c r="N478" s="263"/>
      <c r="O478" s="263"/>
      <c r="P478" s="263"/>
      <c r="Q478" s="263"/>
      <c r="R478" s="263"/>
      <c r="S478" s="263"/>
      <c r="T478" s="26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65" t="s">
        <v>260</v>
      </c>
      <c r="AU478" s="265" t="s">
        <v>86</v>
      </c>
      <c r="AV478" s="13" t="s">
        <v>84</v>
      </c>
      <c r="AW478" s="13" t="s">
        <v>31</v>
      </c>
      <c r="AX478" s="13" t="s">
        <v>76</v>
      </c>
      <c r="AY478" s="265" t="s">
        <v>251</v>
      </c>
    </row>
    <row r="479" s="13" customFormat="1">
      <c r="A479" s="13"/>
      <c r="B479" s="255"/>
      <c r="C479" s="256"/>
      <c r="D479" s="257" t="s">
        <v>260</v>
      </c>
      <c r="E479" s="258" t="s">
        <v>1</v>
      </c>
      <c r="F479" s="259" t="s">
        <v>2738</v>
      </c>
      <c r="G479" s="256"/>
      <c r="H479" s="258" t="s">
        <v>1</v>
      </c>
      <c r="I479" s="260"/>
      <c r="J479" s="256"/>
      <c r="K479" s="256"/>
      <c r="L479" s="261"/>
      <c r="M479" s="262"/>
      <c r="N479" s="263"/>
      <c r="O479" s="263"/>
      <c r="P479" s="263"/>
      <c r="Q479" s="263"/>
      <c r="R479" s="263"/>
      <c r="S479" s="263"/>
      <c r="T479" s="26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65" t="s">
        <v>260</v>
      </c>
      <c r="AU479" s="265" t="s">
        <v>86</v>
      </c>
      <c r="AV479" s="13" t="s">
        <v>84</v>
      </c>
      <c r="AW479" s="13" t="s">
        <v>31</v>
      </c>
      <c r="AX479" s="13" t="s">
        <v>76</v>
      </c>
      <c r="AY479" s="265" t="s">
        <v>251</v>
      </c>
    </row>
    <row r="480" s="14" customFormat="1">
      <c r="A480" s="14"/>
      <c r="B480" s="266"/>
      <c r="C480" s="267"/>
      <c r="D480" s="257" t="s">
        <v>260</v>
      </c>
      <c r="E480" s="268" t="s">
        <v>1</v>
      </c>
      <c r="F480" s="269" t="s">
        <v>86</v>
      </c>
      <c r="G480" s="267"/>
      <c r="H480" s="270">
        <v>2</v>
      </c>
      <c r="I480" s="271"/>
      <c r="J480" s="267"/>
      <c r="K480" s="267"/>
      <c r="L480" s="272"/>
      <c r="M480" s="273"/>
      <c r="N480" s="274"/>
      <c r="O480" s="274"/>
      <c r="P480" s="274"/>
      <c r="Q480" s="274"/>
      <c r="R480" s="274"/>
      <c r="S480" s="274"/>
      <c r="T480" s="275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76" t="s">
        <v>260</v>
      </c>
      <c r="AU480" s="276" t="s">
        <v>86</v>
      </c>
      <c r="AV480" s="14" t="s">
        <v>86</v>
      </c>
      <c r="AW480" s="14" t="s">
        <v>31</v>
      </c>
      <c r="AX480" s="14" t="s">
        <v>76</v>
      </c>
      <c r="AY480" s="276" t="s">
        <v>251</v>
      </c>
    </row>
    <row r="481" s="15" customFormat="1">
      <c r="A481" s="15"/>
      <c r="B481" s="277"/>
      <c r="C481" s="278"/>
      <c r="D481" s="257" t="s">
        <v>260</v>
      </c>
      <c r="E481" s="279" t="s">
        <v>1</v>
      </c>
      <c r="F481" s="280" t="s">
        <v>264</v>
      </c>
      <c r="G481" s="278"/>
      <c r="H481" s="281">
        <v>2</v>
      </c>
      <c r="I481" s="282"/>
      <c r="J481" s="278"/>
      <c r="K481" s="278"/>
      <c r="L481" s="283"/>
      <c r="M481" s="284"/>
      <c r="N481" s="285"/>
      <c r="O481" s="285"/>
      <c r="P481" s="285"/>
      <c r="Q481" s="285"/>
      <c r="R481" s="285"/>
      <c r="S481" s="285"/>
      <c r="T481" s="286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87" t="s">
        <v>260</v>
      </c>
      <c r="AU481" s="287" t="s">
        <v>86</v>
      </c>
      <c r="AV481" s="15" t="s">
        <v>258</v>
      </c>
      <c r="AW481" s="15" t="s">
        <v>31</v>
      </c>
      <c r="AX481" s="15" t="s">
        <v>84</v>
      </c>
      <c r="AY481" s="287" t="s">
        <v>251</v>
      </c>
    </row>
    <row r="482" s="2" customFormat="1" ht="14.4" customHeight="1">
      <c r="A482" s="39"/>
      <c r="B482" s="40"/>
      <c r="C482" s="243" t="s">
        <v>719</v>
      </c>
      <c r="D482" s="243" t="s">
        <v>253</v>
      </c>
      <c r="E482" s="244" t="s">
        <v>2939</v>
      </c>
      <c r="F482" s="245" t="s">
        <v>2940</v>
      </c>
      <c r="G482" s="246" t="s">
        <v>369</v>
      </c>
      <c r="H482" s="247">
        <v>2</v>
      </c>
      <c r="I482" s="248"/>
      <c r="J482" s="247">
        <f>ROUND(I482*H482,2)</f>
        <v>0</v>
      </c>
      <c r="K482" s="245" t="s">
        <v>257</v>
      </c>
      <c r="L482" s="45"/>
      <c r="M482" s="249" t="s">
        <v>1</v>
      </c>
      <c r="N482" s="250" t="s">
        <v>41</v>
      </c>
      <c r="O482" s="92"/>
      <c r="P482" s="251">
        <f>O482*H482</f>
        <v>0</v>
      </c>
      <c r="Q482" s="251">
        <v>0.00147</v>
      </c>
      <c r="R482" s="251">
        <f>Q482*H482</f>
        <v>0.0029399999999999999</v>
      </c>
      <c r="S482" s="251">
        <v>0</v>
      </c>
      <c r="T482" s="252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53" t="s">
        <v>344</v>
      </c>
      <c r="AT482" s="253" t="s">
        <v>253</v>
      </c>
      <c r="AU482" s="253" t="s">
        <v>86</v>
      </c>
      <c r="AY482" s="18" t="s">
        <v>251</v>
      </c>
      <c r="BE482" s="254">
        <f>IF(N482="základní",J482,0)</f>
        <v>0</v>
      </c>
      <c r="BF482" s="254">
        <f>IF(N482="snížená",J482,0)</f>
        <v>0</v>
      </c>
      <c r="BG482" s="254">
        <f>IF(N482="zákl. přenesená",J482,0)</f>
        <v>0</v>
      </c>
      <c r="BH482" s="254">
        <f>IF(N482="sníž. přenesená",J482,0)</f>
        <v>0</v>
      </c>
      <c r="BI482" s="254">
        <f>IF(N482="nulová",J482,0)</f>
        <v>0</v>
      </c>
      <c r="BJ482" s="18" t="s">
        <v>84</v>
      </c>
      <c r="BK482" s="254">
        <f>ROUND(I482*H482,2)</f>
        <v>0</v>
      </c>
      <c r="BL482" s="18" t="s">
        <v>344</v>
      </c>
      <c r="BM482" s="253" t="s">
        <v>2941</v>
      </c>
    </row>
    <row r="483" s="13" customFormat="1">
      <c r="A483" s="13"/>
      <c r="B483" s="255"/>
      <c r="C483" s="256"/>
      <c r="D483" s="257" t="s">
        <v>260</v>
      </c>
      <c r="E483" s="258" t="s">
        <v>1</v>
      </c>
      <c r="F483" s="259" t="s">
        <v>2703</v>
      </c>
      <c r="G483" s="256"/>
      <c r="H483" s="258" t="s">
        <v>1</v>
      </c>
      <c r="I483" s="260"/>
      <c r="J483" s="256"/>
      <c r="K483" s="256"/>
      <c r="L483" s="261"/>
      <c r="M483" s="262"/>
      <c r="N483" s="263"/>
      <c r="O483" s="263"/>
      <c r="P483" s="263"/>
      <c r="Q483" s="263"/>
      <c r="R483" s="263"/>
      <c r="S483" s="263"/>
      <c r="T483" s="264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65" t="s">
        <v>260</v>
      </c>
      <c r="AU483" s="265" t="s">
        <v>86</v>
      </c>
      <c r="AV483" s="13" t="s">
        <v>84</v>
      </c>
      <c r="AW483" s="13" t="s">
        <v>31</v>
      </c>
      <c r="AX483" s="13" t="s">
        <v>76</v>
      </c>
      <c r="AY483" s="265" t="s">
        <v>251</v>
      </c>
    </row>
    <row r="484" s="13" customFormat="1">
      <c r="A484" s="13"/>
      <c r="B484" s="255"/>
      <c r="C484" s="256"/>
      <c r="D484" s="257" t="s">
        <v>260</v>
      </c>
      <c r="E484" s="258" t="s">
        <v>1</v>
      </c>
      <c r="F484" s="259" t="s">
        <v>2738</v>
      </c>
      <c r="G484" s="256"/>
      <c r="H484" s="258" t="s">
        <v>1</v>
      </c>
      <c r="I484" s="260"/>
      <c r="J484" s="256"/>
      <c r="K484" s="256"/>
      <c r="L484" s="261"/>
      <c r="M484" s="262"/>
      <c r="N484" s="263"/>
      <c r="O484" s="263"/>
      <c r="P484" s="263"/>
      <c r="Q484" s="263"/>
      <c r="R484" s="263"/>
      <c r="S484" s="263"/>
      <c r="T484" s="26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65" t="s">
        <v>260</v>
      </c>
      <c r="AU484" s="265" t="s">
        <v>86</v>
      </c>
      <c r="AV484" s="13" t="s">
        <v>84</v>
      </c>
      <c r="AW484" s="13" t="s">
        <v>31</v>
      </c>
      <c r="AX484" s="13" t="s">
        <v>76</v>
      </c>
      <c r="AY484" s="265" t="s">
        <v>251</v>
      </c>
    </row>
    <row r="485" s="14" customFormat="1">
      <c r="A485" s="14"/>
      <c r="B485" s="266"/>
      <c r="C485" s="267"/>
      <c r="D485" s="257" t="s">
        <v>260</v>
      </c>
      <c r="E485" s="268" t="s">
        <v>1</v>
      </c>
      <c r="F485" s="269" t="s">
        <v>86</v>
      </c>
      <c r="G485" s="267"/>
      <c r="H485" s="270">
        <v>2</v>
      </c>
      <c r="I485" s="271"/>
      <c r="J485" s="267"/>
      <c r="K485" s="267"/>
      <c r="L485" s="272"/>
      <c r="M485" s="273"/>
      <c r="N485" s="274"/>
      <c r="O485" s="274"/>
      <c r="P485" s="274"/>
      <c r="Q485" s="274"/>
      <c r="R485" s="274"/>
      <c r="S485" s="274"/>
      <c r="T485" s="275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76" t="s">
        <v>260</v>
      </c>
      <c r="AU485" s="276" t="s">
        <v>86</v>
      </c>
      <c r="AV485" s="14" t="s">
        <v>86</v>
      </c>
      <c r="AW485" s="14" t="s">
        <v>31</v>
      </c>
      <c r="AX485" s="14" t="s">
        <v>76</v>
      </c>
      <c r="AY485" s="276" t="s">
        <v>251</v>
      </c>
    </row>
    <row r="486" s="15" customFormat="1">
      <c r="A486" s="15"/>
      <c r="B486" s="277"/>
      <c r="C486" s="278"/>
      <c r="D486" s="257" t="s">
        <v>260</v>
      </c>
      <c r="E486" s="279" t="s">
        <v>1</v>
      </c>
      <c r="F486" s="280" t="s">
        <v>264</v>
      </c>
      <c r="G486" s="278"/>
      <c r="H486" s="281">
        <v>2</v>
      </c>
      <c r="I486" s="282"/>
      <c r="J486" s="278"/>
      <c r="K486" s="278"/>
      <c r="L486" s="283"/>
      <c r="M486" s="284"/>
      <c r="N486" s="285"/>
      <c r="O486" s="285"/>
      <c r="P486" s="285"/>
      <c r="Q486" s="285"/>
      <c r="R486" s="285"/>
      <c r="S486" s="285"/>
      <c r="T486" s="286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87" t="s">
        <v>260</v>
      </c>
      <c r="AU486" s="287" t="s">
        <v>86</v>
      </c>
      <c r="AV486" s="15" t="s">
        <v>258</v>
      </c>
      <c r="AW486" s="15" t="s">
        <v>31</v>
      </c>
      <c r="AX486" s="15" t="s">
        <v>84</v>
      </c>
      <c r="AY486" s="287" t="s">
        <v>251</v>
      </c>
    </row>
    <row r="487" s="2" customFormat="1" ht="14.4" customHeight="1">
      <c r="A487" s="39"/>
      <c r="B487" s="40"/>
      <c r="C487" s="243" t="s">
        <v>723</v>
      </c>
      <c r="D487" s="243" t="s">
        <v>253</v>
      </c>
      <c r="E487" s="244" t="s">
        <v>2942</v>
      </c>
      <c r="F487" s="245" t="s">
        <v>2943</v>
      </c>
      <c r="G487" s="246" t="s">
        <v>369</v>
      </c>
      <c r="H487" s="247">
        <v>1</v>
      </c>
      <c r="I487" s="248"/>
      <c r="J487" s="247">
        <f>ROUND(I487*H487,2)</f>
        <v>0</v>
      </c>
      <c r="K487" s="245" t="s">
        <v>1</v>
      </c>
      <c r="L487" s="45"/>
      <c r="M487" s="249" t="s">
        <v>1</v>
      </c>
      <c r="N487" s="250" t="s">
        <v>41</v>
      </c>
      <c r="O487" s="92"/>
      <c r="P487" s="251">
        <f>O487*H487</f>
        <v>0</v>
      </c>
      <c r="Q487" s="251">
        <v>9.0000000000000006E-05</v>
      </c>
      <c r="R487" s="251">
        <f>Q487*H487</f>
        <v>9.0000000000000006E-05</v>
      </c>
      <c r="S487" s="251">
        <v>0.00044999999999999999</v>
      </c>
      <c r="T487" s="252">
        <f>S487*H487</f>
        <v>0.00044999999999999999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53" t="s">
        <v>344</v>
      </c>
      <c r="AT487" s="253" t="s">
        <v>253</v>
      </c>
      <c r="AU487" s="253" t="s">
        <v>86</v>
      </c>
      <c r="AY487" s="18" t="s">
        <v>251</v>
      </c>
      <c r="BE487" s="254">
        <f>IF(N487="základní",J487,0)</f>
        <v>0</v>
      </c>
      <c r="BF487" s="254">
        <f>IF(N487="snížená",J487,0)</f>
        <v>0</v>
      </c>
      <c r="BG487" s="254">
        <f>IF(N487="zákl. přenesená",J487,0)</f>
        <v>0</v>
      </c>
      <c r="BH487" s="254">
        <f>IF(N487="sníž. přenesená",J487,0)</f>
        <v>0</v>
      </c>
      <c r="BI487" s="254">
        <f>IF(N487="nulová",J487,0)</f>
        <v>0</v>
      </c>
      <c r="BJ487" s="18" t="s">
        <v>84</v>
      </c>
      <c r="BK487" s="254">
        <f>ROUND(I487*H487,2)</f>
        <v>0</v>
      </c>
      <c r="BL487" s="18" t="s">
        <v>344</v>
      </c>
      <c r="BM487" s="253" t="s">
        <v>2944</v>
      </c>
    </row>
    <row r="488" s="13" customFormat="1">
      <c r="A488" s="13"/>
      <c r="B488" s="255"/>
      <c r="C488" s="256"/>
      <c r="D488" s="257" t="s">
        <v>260</v>
      </c>
      <c r="E488" s="258" t="s">
        <v>1</v>
      </c>
      <c r="F488" s="259" t="s">
        <v>2703</v>
      </c>
      <c r="G488" s="256"/>
      <c r="H488" s="258" t="s">
        <v>1</v>
      </c>
      <c r="I488" s="260"/>
      <c r="J488" s="256"/>
      <c r="K488" s="256"/>
      <c r="L488" s="261"/>
      <c r="M488" s="262"/>
      <c r="N488" s="263"/>
      <c r="O488" s="263"/>
      <c r="P488" s="263"/>
      <c r="Q488" s="263"/>
      <c r="R488" s="263"/>
      <c r="S488" s="263"/>
      <c r="T488" s="26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65" t="s">
        <v>260</v>
      </c>
      <c r="AU488" s="265" t="s">
        <v>86</v>
      </c>
      <c r="AV488" s="13" t="s">
        <v>84</v>
      </c>
      <c r="AW488" s="13" t="s">
        <v>31</v>
      </c>
      <c r="AX488" s="13" t="s">
        <v>76</v>
      </c>
      <c r="AY488" s="265" t="s">
        <v>251</v>
      </c>
    </row>
    <row r="489" s="13" customFormat="1">
      <c r="A489" s="13"/>
      <c r="B489" s="255"/>
      <c r="C489" s="256"/>
      <c r="D489" s="257" t="s">
        <v>260</v>
      </c>
      <c r="E489" s="258" t="s">
        <v>1</v>
      </c>
      <c r="F489" s="259" t="s">
        <v>2945</v>
      </c>
      <c r="G489" s="256"/>
      <c r="H489" s="258" t="s">
        <v>1</v>
      </c>
      <c r="I489" s="260"/>
      <c r="J489" s="256"/>
      <c r="K489" s="256"/>
      <c r="L489" s="261"/>
      <c r="M489" s="262"/>
      <c r="N489" s="263"/>
      <c r="O489" s="263"/>
      <c r="P489" s="263"/>
      <c r="Q489" s="263"/>
      <c r="R489" s="263"/>
      <c r="S489" s="263"/>
      <c r="T489" s="26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65" t="s">
        <v>260</v>
      </c>
      <c r="AU489" s="265" t="s">
        <v>86</v>
      </c>
      <c r="AV489" s="13" t="s">
        <v>84</v>
      </c>
      <c r="AW489" s="13" t="s">
        <v>31</v>
      </c>
      <c r="AX489" s="13" t="s">
        <v>76</v>
      </c>
      <c r="AY489" s="265" t="s">
        <v>251</v>
      </c>
    </row>
    <row r="490" s="14" customFormat="1">
      <c r="A490" s="14"/>
      <c r="B490" s="266"/>
      <c r="C490" s="267"/>
      <c r="D490" s="257" t="s">
        <v>260</v>
      </c>
      <c r="E490" s="268" t="s">
        <v>1</v>
      </c>
      <c r="F490" s="269" t="s">
        <v>84</v>
      </c>
      <c r="G490" s="267"/>
      <c r="H490" s="270">
        <v>1</v>
      </c>
      <c r="I490" s="271"/>
      <c r="J490" s="267"/>
      <c r="K490" s="267"/>
      <c r="L490" s="272"/>
      <c r="M490" s="273"/>
      <c r="N490" s="274"/>
      <c r="O490" s="274"/>
      <c r="P490" s="274"/>
      <c r="Q490" s="274"/>
      <c r="R490" s="274"/>
      <c r="S490" s="274"/>
      <c r="T490" s="275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76" t="s">
        <v>260</v>
      </c>
      <c r="AU490" s="276" t="s">
        <v>86</v>
      </c>
      <c r="AV490" s="14" t="s">
        <v>86</v>
      </c>
      <c r="AW490" s="14" t="s">
        <v>31</v>
      </c>
      <c r="AX490" s="14" t="s">
        <v>76</v>
      </c>
      <c r="AY490" s="276" t="s">
        <v>251</v>
      </c>
    </row>
    <row r="491" s="15" customFormat="1">
      <c r="A491" s="15"/>
      <c r="B491" s="277"/>
      <c r="C491" s="278"/>
      <c r="D491" s="257" t="s">
        <v>260</v>
      </c>
      <c r="E491" s="279" t="s">
        <v>1</v>
      </c>
      <c r="F491" s="280" t="s">
        <v>264</v>
      </c>
      <c r="G491" s="278"/>
      <c r="H491" s="281">
        <v>1</v>
      </c>
      <c r="I491" s="282"/>
      <c r="J491" s="278"/>
      <c r="K491" s="278"/>
      <c r="L491" s="283"/>
      <c r="M491" s="284"/>
      <c r="N491" s="285"/>
      <c r="O491" s="285"/>
      <c r="P491" s="285"/>
      <c r="Q491" s="285"/>
      <c r="R491" s="285"/>
      <c r="S491" s="285"/>
      <c r="T491" s="286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87" t="s">
        <v>260</v>
      </c>
      <c r="AU491" s="287" t="s">
        <v>86</v>
      </c>
      <c r="AV491" s="15" t="s">
        <v>258</v>
      </c>
      <c r="AW491" s="15" t="s">
        <v>31</v>
      </c>
      <c r="AX491" s="15" t="s">
        <v>84</v>
      </c>
      <c r="AY491" s="287" t="s">
        <v>251</v>
      </c>
    </row>
    <row r="492" s="2" customFormat="1" ht="14.4" customHeight="1">
      <c r="A492" s="39"/>
      <c r="B492" s="40"/>
      <c r="C492" s="288" t="s">
        <v>729</v>
      </c>
      <c r="D492" s="288" t="s">
        <v>295</v>
      </c>
      <c r="E492" s="289" t="s">
        <v>2946</v>
      </c>
      <c r="F492" s="290" t="s">
        <v>2787</v>
      </c>
      <c r="G492" s="291" t="s">
        <v>818</v>
      </c>
      <c r="H492" s="292">
        <v>1</v>
      </c>
      <c r="I492" s="293"/>
      <c r="J492" s="292">
        <f>ROUND(I492*H492,2)</f>
        <v>0</v>
      </c>
      <c r="K492" s="290" t="s">
        <v>1</v>
      </c>
      <c r="L492" s="294"/>
      <c r="M492" s="295" t="s">
        <v>1</v>
      </c>
      <c r="N492" s="296" t="s">
        <v>41</v>
      </c>
      <c r="O492" s="92"/>
      <c r="P492" s="251">
        <f>O492*H492</f>
        <v>0</v>
      </c>
      <c r="Q492" s="251">
        <v>0</v>
      </c>
      <c r="R492" s="251">
        <f>Q492*H492</f>
        <v>0</v>
      </c>
      <c r="S492" s="251">
        <v>0</v>
      </c>
      <c r="T492" s="252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53" t="s">
        <v>447</v>
      </c>
      <c r="AT492" s="253" t="s">
        <v>295</v>
      </c>
      <c r="AU492" s="253" t="s">
        <v>86</v>
      </c>
      <c r="AY492" s="18" t="s">
        <v>251</v>
      </c>
      <c r="BE492" s="254">
        <f>IF(N492="základní",J492,0)</f>
        <v>0</v>
      </c>
      <c r="BF492" s="254">
        <f>IF(N492="snížená",J492,0)</f>
        <v>0</v>
      </c>
      <c r="BG492" s="254">
        <f>IF(N492="zákl. přenesená",J492,0)</f>
        <v>0</v>
      </c>
      <c r="BH492" s="254">
        <f>IF(N492="sníž. přenesená",J492,0)</f>
        <v>0</v>
      </c>
      <c r="BI492" s="254">
        <f>IF(N492="nulová",J492,0)</f>
        <v>0</v>
      </c>
      <c r="BJ492" s="18" t="s">
        <v>84</v>
      </c>
      <c r="BK492" s="254">
        <f>ROUND(I492*H492,2)</f>
        <v>0</v>
      </c>
      <c r="BL492" s="18" t="s">
        <v>344</v>
      </c>
      <c r="BM492" s="253" t="s">
        <v>2947</v>
      </c>
    </row>
    <row r="493" s="13" customFormat="1">
      <c r="A493" s="13"/>
      <c r="B493" s="255"/>
      <c r="C493" s="256"/>
      <c r="D493" s="257" t="s">
        <v>260</v>
      </c>
      <c r="E493" s="258" t="s">
        <v>1</v>
      </c>
      <c r="F493" s="259" t="s">
        <v>2703</v>
      </c>
      <c r="G493" s="256"/>
      <c r="H493" s="258" t="s">
        <v>1</v>
      </c>
      <c r="I493" s="260"/>
      <c r="J493" s="256"/>
      <c r="K493" s="256"/>
      <c r="L493" s="261"/>
      <c r="M493" s="262"/>
      <c r="N493" s="263"/>
      <c r="O493" s="263"/>
      <c r="P493" s="263"/>
      <c r="Q493" s="263"/>
      <c r="R493" s="263"/>
      <c r="S493" s="263"/>
      <c r="T493" s="26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65" t="s">
        <v>260</v>
      </c>
      <c r="AU493" s="265" t="s">
        <v>86</v>
      </c>
      <c r="AV493" s="13" t="s">
        <v>84</v>
      </c>
      <c r="AW493" s="13" t="s">
        <v>31</v>
      </c>
      <c r="AX493" s="13" t="s">
        <v>76</v>
      </c>
      <c r="AY493" s="265" t="s">
        <v>251</v>
      </c>
    </row>
    <row r="494" s="14" customFormat="1">
      <c r="A494" s="14"/>
      <c r="B494" s="266"/>
      <c r="C494" s="267"/>
      <c r="D494" s="257" t="s">
        <v>260</v>
      </c>
      <c r="E494" s="268" t="s">
        <v>1</v>
      </c>
      <c r="F494" s="269" t="s">
        <v>84</v>
      </c>
      <c r="G494" s="267"/>
      <c r="H494" s="270">
        <v>1</v>
      </c>
      <c r="I494" s="271"/>
      <c r="J494" s="267"/>
      <c r="K494" s="267"/>
      <c r="L494" s="272"/>
      <c r="M494" s="273"/>
      <c r="N494" s="274"/>
      <c r="O494" s="274"/>
      <c r="P494" s="274"/>
      <c r="Q494" s="274"/>
      <c r="R494" s="274"/>
      <c r="S494" s="274"/>
      <c r="T494" s="275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76" t="s">
        <v>260</v>
      </c>
      <c r="AU494" s="276" t="s">
        <v>86</v>
      </c>
      <c r="AV494" s="14" t="s">
        <v>86</v>
      </c>
      <c r="AW494" s="14" t="s">
        <v>31</v>
      </c>
      <c r="AX494" s="14" t="s">
        <v>76</v>
      </c>
      <c r="AY494" s="276" t="s">
        <v>251</v>
      </c>
    </row>
    <row r="495" s="15" customFormat="1">
      <c r="A495" s="15"/>
      <c r="B495" s="277"/>
      <c r="C495" s="278"/>
      <c r="D495" s="257" t="s">
        <v>260</v>
      </c>
      <c r="E495" s="279" t="s">
        <v>1</v>
      </c>
      <c r="F495" s="280" t="s">
        <v>264</v>
      </c>
      <c r="G495" s="278"/>
      <c r="H495" s="281">
        <v>1</v>
      </c>
      <c r="I495" s="282"/>
      <c r="J495" s="278"/>
      <c r="K495" s="278"/>
      <c r="L495" s="283"/>
      <c r="M495" s="284"/>
      <c r="N495" s="285"/>
      <c r="O495" s="285"/>
      <c r="P495" s="285"/>
      <c r="Q495" s="285"/>
      <c r="R495" s="285"/>
      <c r="S495" s="285"/>
      <c r="T495" s="286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87" t="s">
        <v>260</v>
      </c>
      <c r="AU495" s="287" t="s">
        <v>86</v>
      </c>
      <c r="AV495" s="15" t="s">
        <v>258</v>
      </c>
      <c r="AW495" s="15" t="s">
        <v>31</v>
      </c>
      <c r="AX495" s="15" t="s">
        <v>84</v>
      </c>
      <c r="AY495" s="287" t="s">
        <v>251</v>
      </c>
    </row>
    <row r="496" s="2" customFormat="1" ht="14.4" customHeight="1">
      <c r="A496" s="39"/>
      <c r="B496" s="40"/>
      <c r="C496" s="243" t="s">
        <v>733</v>
      </c>
      <c r="D496" s="243" t="s">
        <v>253</v>
      </c>
      <c r="E496" s="244" t="s">
        <v>2948</v>
      </c>
      <c r="F496" s="245" t="s">
        <v>2949</v>
      </c>
      <c r="G496" s="246" t="s">
        <v>277</v>
      </c>
      <c r="H496" s="247">
        <v>0.20999999999999999</v>
      </c>
      <c r="I496" s="248"/>
      <c r="J496" s="247">
        <f>ROUND(I496*H496,2)</f>
        <v>0</v>
      </c>
      <c r="K496" s="245" t="s">
        <v>257</v>
      </c>
      <c r="L496" s="45"/>
      <c r="M496" s="249" t="s">
        <v>1</v>
      </c>
      <c r="N496" s="250" t="s">
        <v>41</v>
      </c>
      <c r="O496" s="92"/>
      <c r="P496" s="251">
        <f>O496*H496</f>
        <v>0</v>
      </c>
      <c r="Q496" s="251">
        <v>0</v>
      </c>
      <c r="R496" s="251">
        <f>Q496*H496</f>
        <v>0</v>
      </c>
      <c r="S496" s="251">
        <v>0</v>
      </c>
      <c r="T496" s="252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53" t="s">
        <v>344</v>
      </c>
      <c r="AT496" s="253" t="s">
        <v>253</v>
      </c>
      <c r="AU496" s="253" t="s">
        <v>86</v>
      </c>
      <c r="AY496" s="18" t="s">
        <v>251</v>
      </c>
      <c r="BE496" s="254">
        <f>IF(N496="základní",J496,0)</f>
        <v>0</v>
      </c>
      <c r="BF496" s="254">
        <f>IF(N496="snížená",J496,0)</f>
        <v>0</v>
      </c>
      <c r="BG496" s="254">
        <f>IF(N496="zákl. přenesená",J496,0)</f>
        <v>0</v>
      </c>
      <c r="BH496" s="254">
        <f>IF(N496="sníž. přenesená",J496,0)</f>
        <v>0</v>
      </c>
      <c r="BI496" s="254">
        <f>IF(N496="nulová",J496,0)</f>
        <v>0</v>
      </c>
      <c r="BJ496" s="18" t="s">
        <v>84</v>
      </c>
      <c r="BK496" s="254">
        <f>ROUND(I496*H496,2)</f>
        <v>0</v>
      </c>
      <c r="BL496" s="18" t="s">
        <v>344</v>
      </c>
      <c r="BM496" s="253" t="s">
        <v>2950</v>
      </c>
    </row>
    <row r="497" s="12" customFormat="1" ht="22.8" customHeight="1">
      <c r="A497" s="12"/>
      <c r="B497" s="227"/>
      <c r="C497" s="228"/>
      <c r="D497" s="229" t="s">
        <v>75</v>
      </c>
      <c r="E497" s="241" t="s">
        <v>2951</v>
      </c>
      <c r="F497" s="241" t="s">
        <v>2952</v>
      </c>
      <c r="G497" s="228"/>
      <c r="H497" s="228"/>
      <c r="I497" s="231"/>
      <c r="J497" s="242">
        <f>BK497</f>
        <v>0</v>
      </c>
      <c r="K497" s="228"/>
      <c r="L497" s="233"/>
      <c r="M497" s="234"/>
      <c r="N497" s="235"/>
      <c r="O497" s="235"/>
      <c r="P497" s="236">
        <f>SUM(P498:P643)</f>
        <v>0</v>
      </c>
      <c r="Q497" s="235"/>
      <c r="R497" s="236">
        <f>SUM(R498:R643)</f>
        <v>2.8131299999999997</v>
      </c>
      <c r="S497" s="235"/>
      <c r="T497" s="237">
        <f>SUM(T498:T643)</f>
        <v>2.8141699999999998</v>
      </c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R497" s="238" t="s">
        <v>86</v>
      </c>
      <c r="AT497" s="239" t="s">
        <v>75</v>
      </c>
      <c r="AU497" s="239" t="s">
        <v>84</v>
      </c>
      <c r="AY497" s="238" t="s">
        <v>251</v>
      </c>
      <c r="BK497" s="240">
        <f>SUM(BK498:BK643)</f>
        <v>0</v>
      </c>
    </row>
    <row r="498" s="2" customFormat="1" ht="19.8" customHeight="1">
      <c r="A498" s="39"/>
      <c r="B498" s="40"/>
      <c r="C498" s="243" t="s">
        <v>742</v>
      </c>
      <c r="D498" s="243" t="s">
        <v>253</v>
      </c>
      <c r="E498" s="244" t="s">
        <v>2953</v>
      </c>
      <c r="F498" s="245" t="s">
        <v>2954</v>
      </c>
      <c r="G498" s="246" t="s">
        <v>369</v>
      </c>
      <c r="H498" s="247">
        <v>4</v>
      </c>
      <c r="I498" s="248"/>
      <c r="J498" s="247">
        <f>ROUND(I498*H498,2)</f>
        <v>0</v>
      </c>
      <c r="K498" s="245" t="s">
        <v>257</v>
      </c>
      <c r="L498" s="45"/>
      <c r="M498" s="249" t="s">
        <v>1</v>
      </c>
      <c r="N498" s="250" t="s">
        <v>41</v>
      </c>
      <c r="O498" s="92"/>
      <c r="P498" s="251">
        <f>O498*H498</f>
        <v>0</v>
      </c>
      <c r="Q498" s="251">
        <v>0.0083999999999999995</v>
      </c>
      <c r="R498" s="251">
        <f>Q498*H498</f>
        <v>0.033599999999999998</v>
      </c>
      <c r="S498" s="251">
        <v>0</v>
      </c>
      <c r="T498" s="252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53" t="s">
        <v>344</v>
      </c>
      <c r="AT498" s="253" t="s">
        <v>253</v>
      </c>
      <c r="AU498" s="253" t="s">
        <v>86</v>
      </c>
      <c r="AY498" s="18" t="s">
        <v>251</v>
      </c>
      <c r="BE498" s="254">
        <f>IF(N498="základní",J498,0)</f>
        <v>0</v>
      </c>
      <c r="BF498" s="254">
        <f>IF(N498="snížená",J498,0)</f>
        <v>0</v>
      </c>
      <c r="BG498" s="254">
        <f>IF(N498="zákl. přenesená",J498,0)</f>
        <v>0</v>
      </c>
      <c r="BH498" s="254">
        <f>IF(N498="sníž. přenesená",J498,0)</f>
        <v>0</v>
      </c>
      <c r="BI498" s="254">
        <f>IF(N498="nulová",J498,0)</f>
        <v>0</v>
      </c>
      <c r="BJ498" s="18" t="s">
        <v>84</v>
      </c>
      <c r="BK498" s="254">
        <f>ROUND(I498*H498,2)</f>
        <v>0</v>
      </c>
      <c r="BL498" s="18" t="s">
        <v>344</v>
      </c>
      <c r="BM498" s="253" t="s">
        <v>2955</v>
      </c>
    </row>
    <row r="499" s="13" customFormat="1">
      <c r="A499" s="13"/>
      <c r="B499" s="255"/>
      <c r="C499" s="256"/>
      <c r="D499" s="257" t="s">
        <v>260</v>
      </c>
      <c r="E499" s="258" t="s">
        <v>1</v>
      </c>
      <c r="F499" s="259" t="s">
        <v>2703</v>
      </c>
      <c r="G499" s="256"/>
      <c r="H499" s="258" t="s">
        <v>1</v>
      </c>
      <c r="I499" s="260"/>
      <c r="J499" s="256"/>
      <c r="K499" s="256"/>
      <c r="L499" s="261"/>
      <c r="M499" s="262"/>
      <c r="N499" s="263"/>
      <c r="O499" s="263"/>
      <c r="P499" s="263"/>
      <c r="Q499" s="263"/>
      <c r="R499" s="263"/>
      <c r="S499" s="263"/>
      <c r="T499" s="26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65" t="s">
        <v>260</v>
      </c>
      <c r="AU499" s="265" t="s">
        <v>86</v>
      </c>
      <c r="AV499" s="13" t="s">
        <v>84</v>
      </c>
      <c r="AW499" s="13" t="s">
        <v>31</v>
      </c>
      <c r="AX499" s="13" t="s">
        <v>76</v>
      </c>
      <c r="AY499" s="265" t="s">
        <v>251</v>
      </c>
    </row>
    <row r="500" s="13" customFormat="1">
      <c r="A500" s="13"/>
      <c r="B500" s="255"/>
      <c r="C500" s="256"/>
      <c r="D500" s="257" t="s">
        <v>260</v>
      </c>
      <c r="E500" s="258" t="s">
        <v>1</v>
      </c>
      <c r="F500" s="259" t="s">
        <v>2956</v>
      </c>
      <c r="G500" s="256"/>
      <c r="H500" s="258" t="s">
        <v>1</v>
      </c>
      <c r="I500" s="260"/>
      <c r="J500" s="256"/>
      <c r="K500" s="256"/>
      <c r="L500" s="261"/>
      <c r="M500" s="262"/>
      <c r="N500" s="263"/>
      <c r="O500" s="263"/>
      <c r="P500" s="263"/>
      <c r="Q500" s="263"/>
      <c r="R500" s="263"/>
      <c r="S500" s="263"/>
      <c r="T500" s="26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65" t="s">
        <v>260</v>
      </c>
      <c r="AU500" s="265" t="s">
        <v>86</v>
      </c>
      <c r="AV500" s="13" t="s">
        <v>84</v>
      </c>
      <c r="AW500" s="13" t="s">
        <v>31</v>
      </c>
      <c r="AX500" s="13" t="s">
        <v>76</v>
      </c>
      <c r="AY500" s="265" t="s">
        <v>251</v>
      </c>
    </row>
    <row r="501" s="14" customFormat="1">
      <c r="A501" s="14"/>
      <c r="B501" s="266"/>
      <c r="C501" s="267"/>
      <c r="D501" s="257" t="s">
        <v>260</v>
      </c>
      <c r="E501" s="268" t="s">
        <v>1</v>
      </c>
      <c r="F501" s="269" t="s">
        <v>258</v>
      </c>
      <c r="G501" s="267"/>
      <c r="H501" s="270">
        <v>4</v>
      </c>
      <c r="I501" s="271"/>
      <c r="J501" s="267"/>
      <c r="K501" s="267"/>
      <c r="L501" s="272"/>
      <c r="M501" s="273"/>
      <c r="N501" s="274"/>
      <c r="O501" s="274"/>
      <c r="P501" s="274"/>
      <c r="Q501" s="274"/>
      <c r="R501" s="274"/>
      <c r="S501" s="274"/>
      <c r="T501" s="275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76" t="s">
        <v>260</v>
      </c>
      <c r="AU501" s="276" t="s">
        <v>86</v>
      </c>
      <c r="AV501" s="14" t="s">
        <v>86</v>
      </c>
      <c r="AW501" s="14" t="s">
        <v>31</v>
      </c>
      <c r="AX501" s="14" t="s">
        <v>76</v>
      </c>
      <c r="AY501" s="276" t="s">
        <v>251</v>
      </c>
    </row>
    <row r="502" s="15" customFormat="1">
      <c r="A502" s="15"/>
      <c r="B502" s="277"/>
      <c r="C502" s="278"/>
      <c r="D502" s="257" t="s">
        <v>260</v>
      </c>
      <c r="E502" s="279" t="s">
        <v>1</v>
      </c>
      <c r="F502" s="280" t="s">
        <v>264</v>
      </c>
      <c r="G502" s="278"/>
      <c r="H502" s="281">
        <v>4</v>
      </c>
      <c r="I502" s="282"/>
      <c r="J502" s="278"/>
      <c r="K502" s="278"/>
      <c r="L502" s="283"/>
      <c r="M502" s="284"/>
      <c r="N502" s="285"/>
      <c r="O502" s="285"/>
      <c r="P502" s="285"/>
      <c r="Q502" s="285"/>
      <c r="R502" s="285"/>
      <c r="S502" s="285"/>
      <c r="T502" s="286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87" t="s">
        <v>260</v>
      </c>
      <c r="AU502" s="287" t="s">
        <v>86</v>
      </c>
      <c r="AV502" s="15" t="s">
        <v>258</v>
      </c>
      <c r="AW502" s="15" t="s">
        <v>31</v>
      </c>
      <c r="AX502" s="15" t="s">
        <v>84</v>
      </c>
      <c r="AY502" s="287" t="s">
        <v>251</v>
      </c>
    </row>
    <row r="503" s="2" customFormat="1" ht="19.8" customHeight="1">
      <c r="A503" s="39"/>
      <c r="B503" s="40"/>
      <c r="C503" s="243" t="s">
        <v>746</v>
      </c>
      <c r="D503" s="243" t="s">
        <v>253</v>
      </c>
      <c r="E503" s="244" t="s">
        <v>2957</v>
      </c>
      <c r="F503" s="245" t="s">
        <v>2958</v>
      </c>
      <c r="G503" s="246" t="s">
        <v>369</v>
      </c>
      <c r="H503" s="247">
        <v>1</v>
      </c>
      <c r="I503" s="248"/>
      <c r="J503" s="247">
        <f>ROUND(I503*H503,2)</f>
        <v>0</v>
      </c>
      <c r="K503" s="245" t="s">
        <v>257</v>
      </c>
      <c r="L503" s="45"/>
      <c r="M503" s="249" t="s">
        <v>1</v>
      </c>
      <c r="N503" s="250" t="s">
        <v>41</v>
      </c>
      <c r="O503" s="92"/>
      <c r="P503" s="251">
        <f>O503*H503</f>
        <v>0</v>
      </c>
      <c r="Q503" s="251">
        <v>0.012460000000000001</v>
      </c>
      <c r="R503" s="251">
        <f>Q503*H503</f>
        <v>0.012460000000000001</v>
      </c>
      <c r="S503" s="251">
        <v>0</v>
      </c>
      <c r="T503" s="252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53" t="s">
        <v>344</v>
      </c>
      <c r="AT503" s="253" t="s">
        <v>253</v>
      </c>
      <c r="AU503" s="253" t="s">
        <v>86</v>
      </c>
      <c r="AY503" s="18" t="s">
        <v>251</v>
      </c>
      <c r="BE503" s="254">
        <f>IF(N503="základní",J503,0)</f>
        <v>0</v>
      </c>
      <c r="BF503" s="254">
        <f>IF(N503="snížená",J503,0)</f>
        <v>0</v>
      </c>
      <c r="BG503" s="254">
        <f>IF(N503="zákl. přenesená",J503,0)</f>
        <v>0</v>
      </c>
      <c r="BH503" s="254">
        <f>IF(N503="sníž. přenesená",J503,0)</f>
        <v>0</v>
      </c>
      <c r="BI503" s="254">
        <f>IF(N503="nulová",J503,0)</f>
        <v>0</v>
      </c>
      <c r="BJ503" s="18" t="s">
        <v>84</v>
      </c>
      <c r="BK503" s="254">
        <f>ROUND(I503*H503,2)</f>
        <v>0</v>
      </c>
      <c r="BL503" s="18" t="s">
        <v>344</v>
      </c>
      <c r="BM503" s="253" t="s">
        <v>2959</v>
      </c>
    </row>
    <row r="504" s="13" customFormat="1">
      <c r="A504" s="13"/>
      <c r="B504" s="255"/>
      <c r="C504" s="256"/>
      <c r="D504" s="257" t="s">
        <v>260</v>
      </c>
      <c r="E504" s="258" t="s">
        <v>1</v>
      </c>
      <c r="F504" s="259" t="s">
        <v>2703</v>
      </c>
      <c r="G504" s="256"/>
      <c r="H504" s="258" t="s">
        <v>1</v>
      </c>
      <c r="I504" s="260"/>
      <c r="J504" s="256"/>
      <c r="K504" s="256"/>
      <c r="L504" s="261"/>
      <c r="M504" s="262"/>
      <c r="N504" s="263"/>
      <c r="O504" s="263"/>
      <c r="P504" s="263"/>
      <c r="Q504" s="263"/>
      <c r="R504" s="263"/>
      <c r="S504" s="263"/>
      <c r="T504" s="26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65" t="s">
        <v>260</v>
      </c>
      <c r="AU504" s="265" t="s">
        <v>86</v>
      </c>
      <c r="AV504" s="13" t="s">
        <v>84</v>
      </c>
      <c r="AW504" s="13" t="s">
        <v>31</v>
      </c>
      <c r="AX504" s="13" t="s">
        <v>76</v>
      </c>
      <c r="AY504" s="265" t="s">
        <v>251</v>
      </c>
    </row>
    <row r="505" s="13" customFormat="1">
      <c r="A505" s="13"/>
      <c r="B505" s="255"/>
      <c r="C505" s="256"/>
      <c r="D505" s="257" t="s">
        <v>260</v>
      </c>
      <c r="E505" s="258" t="s">
        <v>1</v>
      </c>
      <c r="F505" s="259" t="s">
        <v>2956</v>
      </c>
      <c r="G505" s="256"/>
      <c r="H505" s="258" t="s">
        <v>1</v>
      </c>
      <c r="I505" s="260"/>
      <c r="J505" s="256"/>
      <c r="K505" s="256"/>
      <c r="L505" s="261"/>
      <c r="M505" s="262"/>
      <c r="N505" s="263"/>
      <c r="O505" s="263"/>
      <c r="P505" s="263"/>
      <c r="Q505" s="263"/>
      <c r="R505" s="263"/>
      <c r="S505" s="263"/>
      <c r="T505" s="26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65" t="s">
        <v>260</v>
      </c>
      <c r="AU505" s="265" t="s">
        <v>86</v>
      </c>
      <c r="AV505" s="13" t="s">
        <v>84</v>
      </c>
      <c r="AW505" s="13" t="s">
        <v>31</v>
      </c>
      <c r="AX505" s="13" t="s">
        <v>76</v>
      </c>
      <c r="AY505" s="265" t="s">
        <v>251</v>
      </c>
    </row>
    <row r="506" s="14" customFormat="1">
      <c r="A506" s="14"/>
      <c r="B506" s="266"/>
      <c r="C506" s="267"/>
      <c r="D506" s="257" t="s">
        <v>260</v>
      </c>
      <c r="E506" s="268" t="s">
        <v>1</v>
      </c>
      <c r="F506" s="269" t="s">
        <v>84</v>
      </c>
      <c r="G506" s="267"/>
      <c r="H506" s="270">
        <v>1</v>
      </c>
      <c r="I506" s="271"/>
      <c r="J506" s="267"/>
      <c r="K506" s="267"/>
      <c r="L506" s="272"/>
      <c r="M506" s="273"/>
      <c r="N506" s="274"/>
      <c r="O506" s="274"/>
      <c r="P506" s="274"/>
      <c r="Q506" s="274"/>
      <c r="R506" s="274"/>
      <c r="S506" s="274"/>
      <c r="T506" s="275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76" t="s">
        <v>260</v>
      </c>
      <c r="AU506" s="276" t="s">
        <v>86</v>
      </c>
      <c r="AV506" s="14" t="s">
        <v>86</v>
      </c>
      <c r="AW506" s="14" t="s">
        <v>31</v>
      </c>
      <c r="AX506" s="14" t="s">
        <v>76</v>
      </c>
      <c r="AY506" s="276" t="s">
        <v>251</v>
      </c>
    </row>
    <row r="507" s="15" customFormat="1">
      <c r="A507" s="15"/>
      <c r="B507" s="277"/>
      <c r="C507" s="278"/>
      <c r="D507" s="257" t="s">
        <v>260</v>
      </c>
      <c r="E507" s="279" t="s">
        <v>1</v>
      </c>
      <c r="F507" s="280" t="s">
        <v>264</v>
      </c>
      <c r="G507" s="278"/>
      <c r="H507" s="281">
        <v>1</v>
      </c>
      <c r="I507" s="282"/>
      <c r="J507" s="278"/>
      <c r="K507" s="278"/>
      <c r="L507" s="283"/>
      <c r="M507" s="284"/>
      <c r="N507" s="285"/>
      <c r="O507" s="285"/>
      <c r="P507" s="285"/>
      <c r="Q507" s="285"/>
      <c r="R507" s="285"/>
      <c r="S507" s="285"/>
      <c r="T507" s="286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87" t="s">
        <v>260</v>
      </c>
      <c r="AU507" s="287" t="s">
        <v>86</v>
      </c>
      <c r="AV507" s="15" t="s">
        <v>258</v>
      </c>
      <c r="AW507" s="15" t="s">
        <v>31</v>
      </c>
      <c r="AX507" s="15" t="s">
        <v>84</v>
      </c>
      <c r="AY507" s="287" t="s">
        <v>251</v>
      </c>
    </row>
    <row r="508" s="2" customFormat="1" ht="19.8" customHeight="1">
      <c r="A508" s="39"/>
      <c r="B508" s="40"/>
      <c r="C508" s="243" t="s">
        <v>750</v>
      </c>
      <c r="D508" s="243" t="s">
        <v>253</v>
      </c>
      <c r="E508" s="244" t="s">
        <v>2960</v>
      </c>
      <c r="F508" s="245" t="s">
        <v>2961</v>
      </c>
      <c r="G508" s="246" t="s">
        <v>369</v>
      </c>
      <c r="H508" s="247">
        <v>2</v>
      </c>
      <c r="I508" s="248"/>
      <c r="J508" s="247">
        <f>ROUND(I508*H508,2)</f>
        <v>0</v>
      </c>
      <c r="K508" s="245" t="s">
        <v>257</v>
      </c>
      <c r="L508" s="45"/>
      <c r="M508" s="249" t="s">
        <v>1</v>
      </c>
      <c r="N508" s="250" t="s">
        <v>41</v>
      </c>
      <c r="O508" s="92"/>
      <c r="P508" s="251">
        <f>O508*H508</f>
        <v>0</v>
      </c>
      <c r="Q508" s="251">
        <v>0.015879999999999998</v>
      </c>
      <c r="R508" s="251">
        <f>Q508*H508</f>
        <v>0.031759999999999997</v>
      </c>
      <c r="S508" s="251">
        <v>0</v>
      </c>
      <c r="T508" s="252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53" t="s">
        <v>344</v>
      </c>
      <c r="AT508" s="253" t="s">
        <v>253</v>
      </c>
      <c r="AU508" s="253" t="s">
        <v>86</v>
      </c>
      <c r="AY508" s="18" t="s">
        <v>251</v>
      </c>
      <c r="BE508" s="254">
        <f>IF(N508="základní",J508,0)</f>
        <v>0</v>
      </c>
      <c r="BF508" s="254">
        <f>IF(N508="snížená",J508,0)</f>
        <v>0</v>
      </c>
      <c r="BG508" s="254">
        <f>IF(N508="zákl. přenesená",J508,0)</f>
        <v>0</v>
      </c>
      <c r="BH508" s="254">
        <f>IF(N508="sníž. přenesená",J508,0)</f>
        <v>0</v>
      </c>
      <c r="BI508" s="254">
        <f>IF(N508="nulová",J508,0)</f>
        <v>0</v>
      </c>
      <c r="BJ508" s="18" t="s">
        <v>84</v>
      </c>
      <c r="BK508" s="254">
        <f>ROUND(I508*H508,2)</f>
        <v>0</v>
      </c>
      <c r="BL508" s="18" t="s">
        <v>344</v>
      </c>
      <c r="BM508" s="253" t="s">
        <v>2962</v>
      </c>
    </row>
    <row r="509" s="13" customFormat="1">
      <c r="A509" s="13"/>
      <c r="B509" s="255"/>
      <c r="C509" s="256"/>
      <c r="D509" s="257" t="s">
        <v>260</v>
      </c>
      <c r="E509" s="258" t="s">
        <v>1</v>
      </c>
      <c r="F509" s="259" t="s">
        <v>2703</v>
      </c>
      <c r="G509" s="256"/>
      <c r="H509" s="258" t="s">
        <v>1</v>
      </c>
      <c r="I509" s="260"/>
      <c r="J509" s="256"/>
      <c r="K509" s="256"/>
      <c r="L509" s="261"/>
      <c r="M509" s="262"/>
      <c r="N509" s="263"/>
      <c r="O509" s="263"/>
      <c r="P509" s="263"/>
      <c r="Q509" s="263"/>
      <c r="R509" s="263"/>
      <c r="S509" s="263"/>
      <c r="T509" s="26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65" t="s">
        <v>260</v>
      </c>
      <c r="AU509" s="265" t="s">
        <v>86</v>
      </c>
      <c r="AV509" s="13" t="s">
        <v>84</v>
      </c>
      <c r="AW509" s="13" t="s">
        <v>31</v>
      </c>
      <c r="AX509" s="13" t="s">
        <v>76</v>
      </c>
      <c r="AY509" s="265" t="s">
        <v>251</v>
      </c>
    </row>
    <row r="510" s="13" customFormat="1">
      <c r="A510" s="13"/>
      <c r="B510" s="255"/>
      <c r="C510" s="256"/>
      <c r="D510" s="257" t="s">
        <v>260</v>
      </c>
      <c r="E510" s="258" t="s">
        <v>1</v>
      </c>
      <c r="F510" s="259" t="s">
        <v>2956</v>
      </c>
      <c r="G510" s="256"/>
      <c r="H510" s="258" t="s">
        <v>1</v>
      </c>
      <c r="I510" s="260"/>
      <c r="J510" s="256"/>
      <c r="K510" s="256"/>
      <c r="L510" s="261"/>
      <c r="M510" s="262"/>
      <c r="N510" s="263"/>
      <c r="O510" s="263"/>
      <c r="P510" s="263"/>
      <c r="Q510" s="263"/>
      <c r="R510" s="263"/>
      <c r="S510" s="263"/>
      <c r="T510" s="26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65" t="s">
        <v>260</v>
      </c>
      <c r="AU510" s="265" t="s">
        <v>86</v>
      </c>
      <c r="AV510" s="13" t="s">
        <v>84</v>
      </c>
      <c r="AW510" s="13" t="s">
        <v>31</v>
      </c>
      <c r="AX510" s="13" t="s">
        <v>76</v>
      </c>
      <c r="AY510" s="265" t="s">
        <v>251</v>
      </c>
    </row>
    <row r="511" s="14" customFormat="1">
      <c r="A511" s="14"/>
      <c r="B511" s="266"/>
      <c r="C511" s="267"/>
      <c r="D511" s="257" t="s">
        <v>260</v>
      </c>
      <c r="E511" s="268" t="s">
        <v>1</v>
      </c>
      <c r="F511" s="269" t="s">
        <v>86</v>
      </c>
      <c r="G511" s="267"/>
      <c r="H511" s="270">
        <v>2</v>
      </c>
      <c r="I511" s="271"/>
      <c r="J511" s="267"/>
      <c r="K511" s="267"/>
      <c r="L511" s="272"/>
      <c r="M511" s="273"/>
      <c r="N511" s="274"/>
      <c r="O511" s="274"/>
      <c r="P511" s="274"/>
      <c r="Q511" s="274"/>
      <c r="R511" s="274"/>
      <c r="S511" s="274"/>
      <c r="T511" s="275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76" t="s">
        <v>260</v>
      </c>
      <c r="AU511" s="276" t="s">
        <v>86</v>
      </c>
      <c r="AV511" s="14" t="s">
        <v>86</v>
      </c>
      <c r="AW511" s="14" t="s">
        <v>31</v>
      </c>
      <c r="AX511" s="14" t="s">
        <v>76</v>
      </c>
      <c r="AY511" s="276" t="s">
        <v>251</v>
      </c>
    </row>
    <row r="512" s="15" customFormat="1">
      <c r="A512" s="15"/>
      <c r="B512" s="277"/>
      <c r="C512" s="278"/>
      <c r="D512" s="257" t="s">
        <v>260</v>
      </c>
      <c r="E512" s="279" t="s">
        <v>1</v>
      </c>
      <c r="F512" s="280" t="s">
        <v>264</v>
      </c>
      <c r="G512" s="278"/>
      <c r="H512" s="281">
        <v>2</v>
      </c>
      <c r="I512" s="282"/>
      <c r="J512" s="278"/>
      <c r="K512" s="278"/>
      <c r="L512" s="283"/>
      <c r="M512" s="284"/>
      <c r="N512" s="285"/>
      <c r="O512" s="285"/>
      <c r="P512" s="285"/>
      <c r="Q512" s="285"/>
      <c r="R512" s="285"/>
      <c r="S512" s="285"/>
      <c r="T512" s="286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87" t="s">
        <v>260</v>
      </c>
      <c r="AU512" s="287" t="s">
        <v>86</v>
      </c>
      <c r="AV512" s="15" t="s">
        <v>258</v>
      </c>
      <c r="AW512" s="15" t="s">
        <v>31</v>
      </c>
      <c r="AX512" s="15" t="s">
        <v>84</v>
      </c>
      <c r="AY512" s="287" t="s">
        <v>251</v>
      </c>
    </row>
    <row r="513" s="2" customFormat="1" ht="19.8" customHeight="1">
      <c r="A513" s="39"/>
      <c r="B513" s="40"/>
      <c r="C513" s="243" t="s">
        <v>759</v>
      </c>
      <c r="D513" s="243" t="s">
        <v>253</v>
      </c>
      <c r="E513" s="244" t="s">
        <v>2963</v>
      </c>
      <c r="F513" s="245" t="s">
        <v>2964</v>
      </c>
      <c r="G513" s="246" t="s">
        <v>369</v>
      </c>
      <c r="H513" s="247">
        <v>15</v>
      </c>
      <c r="I513" s="248"/>
      <c r="J513" s="247">
        <f>ROUND(I513*H513,2)</f>
        <v>0</v>
      </c>
      <c r="K513" s="245" t="s">
        <v>257</v>
      </c>
      <c r="L513" s="45"/>
      <c r="M513" s="249" t="s">
        <v>1</v>
      </c>
      <c r="N513" s="250" t="s">
        <v>41</v>
      </c>
      <c r="O513" s="92"/>
      <c r="P513" s="251">
        <f>O513*H513</f>
        <v>0</v>
      </c>
      <c r="Q513" s="251">
        <v>0.022720000000000001</v>
      </c>
      <c r="R513" s="251">
        <f>Q513*H513</f>
        <v>0.34079999999999999</v>
      </c>
      <c r="S513" s="251">
        <v>0</v>
      </c>
      <c r="T513" s="252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53" t="s">
        <v>344</v>
      </c>
      <c r="AT513" s="253" t="s">
        <v>253</v>
      </c>
      <c r="AU513" s="253" t="s">
        <v>86</v>
      </c>
      <c r="AY513" s="18" t="s">
        <v>251</v>
      </c>
      <c r="BE513" s="254">
        <f>IF(N513="základní",J513,0)</f>
        <v>0</v>
      </c>
      <c r="BF513" s="254">
        <f>IF(N513="snížená",J513,0)</f>
        <v>0</v>
      </c>
      <c r="BG513" s="254">
        <f>IF(N513="zákl. přenesená",J513,0)</f>
        <v>0</v>
      </c>
      <c r="BH513" s="254">
        <f>IF(N513="sníž. přenesená",J513,0)</f>
        <v>0</v>
      </c>
      <c r="BI513" s="254">
        <f>IF(N513="nulová",J513,0)</f>
        <v>0</v>
      </c>
      <c r="BJ513" s="18" t="s">
        <v>84</v>
      </c>
      <c r="BK513" s="254">
        <f>ROUND(I513*H513,2)</f>
        <v>0</v>
      </c>
      <c r="BL513" s="18" t="s">
        <v>344</v>
      </c>
      <c r="BM513" s="253" t="s">
        <v>2965</v>
      </c>
    </row>
    <row r="514" s="13" customFormat="1">
      <c r="A514" s="13"/>
      <c r="B514" s="255"/>
      <c r="C514" s="256"/>
      <c r="D514" s="257" t="s">
        <v>260</v>
      </c>
      <c r="E514" s="258" t="s">
        <v>1</v>
      </c>
      <c r="F514" s="259" t="s">
        <v>2703</v>
      </c>
      <c r="G514" s="256"/>
      <c r="H514" s="258" t="s">
        <v>1</v>
      </c>
      <c r="I514" s="260"/>
      <c r="J514" s="256"/>
      <c r="K514" s="256"/>
      <c r="L514" s="261"/>
      <c r="M514" s="262"/>
      <c r="N514" s="263"/>
      <c r="O514" s="263"/>
      <c r="P514" s="263"/>
      <c r="Q514" s="263"/>
      <c r="R514" s="263"/>
      <c r="S514" s="263"/>
      <c r="T514" s="26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65" t="s">
        <v>260</v>
      </c>
      <c r="AU514" s="265" t="s">
        <v>86</v>
      </c>
      <c r="AV514" s="13" t="s">
        <v>84</v>
      </c>
      <c r="AW514" s="13" t="s">
        <v>31</v>
      </c>
      <c r="AX514" s="13" t="s">
        <v>76</v>
      </c>
      <c r="AY514" s="265" t="s">
        <v>251</v>
      </c>
    </row>
    <row r="515" s="13" customFormat="1">
      <c r="A515" s="13"/>
      <c r="B515" s="255"/>
      <c r="C515" s="256"/>
      <c r="D515" s="257" t="s">
        <v>260</v>
      </c>
      <c r="E515" s="258" t="s">
        <v>1</v>
      </c>
      <c r="F515" s="259" t="s">
        <v>2956</v>
      </c>
      <c r="G515" s="256"/>
      <c r="H515" s="258" t="s">
        <v>1</v>
      </c>
      <c r="I515" s="260"/>
      <c r="J515" s="256"/>
      <c r="K515" s="256"/>
      <c r="L515" s="261"/>
      <c r="M515" s="262"/>
      <c r="N515" s="263"/>
      <c r="O515" s="263"/>
      <c r="P515" s="263"/>
      <c r="Q515" s="263"/>
      <c r="R515" s="263"/>
      <c r="S515" s="263"/>
      <c r="T515" s="26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65" t="s">
        <v>260</v>
      </c>
      <c r="AU515" s="265" t="s">
        <v>86</v>
      </c>
      <c r="AV515" s="13" t="s">
        <v>84</v>
      </c>
      <c r="AW515" s="13" t="s">
        <v>31</v>
      </c>
      <c r="AX515" s="13" t="s">
        <v>76</v>
      </c>
      <c r="AY515" s="265" t="s">
        <v>251</v>
      </c>
    </row>
    <row r="516" s="14" customFormat="1">
      <c r="A516" s="14"/>
      <c r="B516" s="266"/>
      <c r="C516" s="267"/>
      <c r="D516" s="257" t="s">
        <v>260</v>
      </c>
      <c r="E516" s="268" t="s">
        <v>1</v>
      </c>
      <c r="F516" s="269" t="s">
        <v>339</v>
      </c>
      <c r="G516" s="267"/>
      <c r="H516" s="270">
        <v>15</v>
      </c>
      <c r="I516" s="271"/>
      <c r="J516" s="267"/>
      <c r="K516" s="267"/>
      <c r="L516" s="272"/>
      <c r="M516" s="273"/>
      <c r="N516" s="274"/>
      <c r="O516" s="274"/>
      <c r="P516" s="274"/>
      <c r="Q516" s="274"/>
      <c r="R516" s="274"/>
      <c r="S516" s="274"/>
      <c r="T516" s="275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76" t="s">
        <v>260</v>
      </c>
      <c r="AU516" s="276" t="s">
        <v>86</v>
      </c>
      <c r="AV516" s="14" t="s">
        <v>86</v>
      </c>
      <c r="AW516" s="14" t="s">
        <v>31</v>
      </c>
      <c r="AX516" s="14" t="s">
        <v>76</v>
      </c>
      <c r="AY516" s="276" t="s">
        <v>251</v>
      </c>
    </row>
    <row r="517" s="15" customFormat="1">
      <c r="A517" s="15"/>
      <c r="B517" s="277"/>
      <c r="C517" s="278"/>
      <c r="D517" s="257" t="s">
        <v>260</v>
      </c>
      <c r="E517" s="279" t="s">
        <v>1</v>
      </c>
      <c r="F517" s="280" t="s">
        <v>264</v>
      </c>
      <c r="G517" s="278"/>
      <c r="H517" s="281">
        <v>15</v>
      </c>
      <c r="I517" s="282"/>
      <c r="J517" s="278"/>
      <c r="K517" s="278"/>
      <c r="L517" s="283"/>
      <c r="M517" s="284"/>
      <c r="N517" s="285"/>
      <c r="O517" s="285"/>
      <c r="P517" s="285"/>
      <c r="Q517" s="285"/>
      <c r="R517" s="285"/>
      <c r="S517" s="285"/>
      <c r="T517" s="286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87" t="s">
        <v>260</v>
      </c>
      <c r="AU517" s="287" t="s">
        <v>86</v>
      </c>
      <c r="AV517" s="15" t="s">
        <v>258</v>
      </c>
      <c r="AW517" s="15" t="s">
        <v>31</v>
      </c>
      <c r="AX517" s="15" t="s">
        <v>84</v>
      </c>
      <c r="AY517" s="287" t="s">
        <v>251</v>
      </c>
    </row>
    <row r="518" s="2" customFormat="1" ht="19.8" customHeight="1">
      <c r="A518" s="39"/>
      <c r="B518" s="40"/>
      <c r="C518" s="243" t="s">
        <v>764</v>
      </c>
      <c r="D518" s="243" t="s">
        <v>253</v>
      </c>
      <c r="E518" s="244" t="s">
        <v>2966</v>
      </c>
      <c r="F518" s="245" t="s">
        <v>2967</v>
      </c>
      <c r="G518" s="246" t="s">
        <v>369</v>
      </c>
      <c r="H518" s="247">
        <v>3</v>
      </c>
      <c r="I518" s="248"/>
      <c r="J518" s="247">
        <f>ROUND(I518*H518,2)</f>
        <v>0</v>
      </c>
      <c r="K518" s="245" t="s">
        <v>257</v>
      </c>
      <c r="L518" s="45"/>
      <c r="M518" s="249" t="s">
        <v>1</v>
      </c>
      <c r="N518" s="250" t="s">
        <v>41</v>
      </c>
      <c r="O518" s="92"/>
      <c r="P518" s="251">
        <f>O518*H518</f>
        <v>0</v>
      </c>
      <c r="Q518" s="251">
        <v>0.02614</v>
      </c>
      <c r="R518" s="251">
        <f>Q518*H518</f>
        <v>0.078420000000000004</v>
      </c>
      <c r="S518" s="251">
        <v>0</v>
      </c>
      <c r="T518" s="252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53" t="s">
        <v>344</v>
      </c>
      <c r="AT518" s="253" t="s">
        <v>253</v>
      </c>
      <c r="AU518" s="253" t="s">
        <v>86</v>
      </c>
      <c r="AY518" s="18" t="s">
        <v>251</v>
      </c>
      <c r="BE518" s="254">
        <f>IF(N518="základní",J518,0)</f>
        <v>0</v>
      </c>
      <c r="BF518" s="254">
        <f>IF(N518="snížená",J518,0)</f>
        <v>0</v>
      </c>
      <c r="BG518" s="254">
        <f>IF(N518="zákl. přenesená",J518,0)</f>
        <v>0</v>
      </c>
      <c r="BH518" s="254">
        <f>IF(N518="sníž. přenesená",J518,0)</f>
        <v>0</v>
      </c>
      <c r="BI518" s="254">
        <f>IF(N518="nulová",J518,0)</f>
        <v>0</v>
      </c>
      <c r="BJ518" s="18" t="s">
        <v>84</v>
      </c>
      <c r="BK518" s="254">
        <f>ROUND(I518*H518,2)</f>
        <v>0</v>
      </c>
      <c r="BL518" s="18" t="s">
        <v>344</v>
      </c>
      <c r="BM518" s="253" t="s">
        <v>2968</v>
      </c>
    </row>
    <row r="519" s="13" customFormat="1">
      <c r="A519" s="13"/>
      <c r="B519" s="255"/>
      <c r="C519" s="256"/>
      <c r="D519" s="257" t="s">
        <v>260</v>
      </c>
      <c r="E519" s="258" t="s">
        <v>1</v>
      </c>
      <c r="F519" s="259" t="s">
        <v>2703</v>
      </c>
      <c r="G519" s="256"/>
      <c r="H519" s="258" t="s">
        <v>1</v>
      </c>
      <c r="I519" s="260"/>
      <c r="J519" s="256"/>
      <c r="K519" s="256"/>
      <c r="L519" s="261"/>
      <c r="M519" s="262"/>
      <c r="N519" s="263"/>
      <c r="O519" s="263"/>
      <c r="P519" s="263"/>
      <c r="Q519" s="263"/>
      <c r="R519" s="263"/>
      <c r="S519" s="263"/>
      <c r="T519" s="26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65" t="s">
        <v>260</v>
      </c>
      <c r="AU519" s="265" t="s">
        <v>86</v>
      </c>
      <c r="AV519" s="13" t="s">
        <v>84</v>
      </c>
      <c r="AW519" s="13" t="s">
        <v>31</v>
      </c>
      <c r="AX519" s="13" t="s">
        <v>76</v>
      </c>
      <c r="AY519" s="265" t="s">
        <v>251</v>
      </c>
    </row>
    <row r="520" s="13" customFormat="1">
      <c r="A520" s="13"/>
      <c r="B520" s="255"/>
      <c r="C520" s="256"/>
      <c r="D520" s="257" t="s">
        <v>260</v>
      </c>
      <c r="E520" s="258" t="s">
        <v>1</v>
      </c>
      <c r="F520" s="259" t="s">
        <v>2956</v>
      </c>
      <c r="G520" s="256"/>
      <c r="H520" s="258" t="s">
        <v>1</v>
      </c>
      <c r="I520" s="260"/>
      <c r="J520" s="256"/>
      <c r="K520" s="256"/>
      <c r="L520" s="261"/>
      <c r="M520" s="262"/>
      <c r="N520" s="263"/>
      <c r="O520" s="263"/>
      <c r="P520" s="263"/>
      <c r="Q520" s="263"/>
      <c r="R520" s="263"/>
      <c r="S520" s="263"/>
      <c r="T520" s="26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65" t="s">
        <v>260</v>
      </c>
      <c r="AU520" s="265" t="s">
        <v>86</v>
      </c>
      <c r="AV520" s="13" t="s">
        <v>84</v>
      </c>
      <c r="AW520" s="13" t="s">
        <v>31</v>
      </c>
      <c r="AX520" s="13" t="s">
        <v>76</v>
      </c>
      <c r="AY520" s="265" t="s">
        <v>251</v>
      </c>
    </row>
    <row r="521" s="14" customFormat="1">
      <c r="A521" s="14"/>
      <c r="B521" s="266"/>
      <c r="C521" s="267"/>
      <c r="D521" s="257" t="s">
        <v>260</v>
      </c>
      <c r="E521" s="268" t="s">
        <v>1</v>
      </c>
      <c r="F521" s="269" t="s">
        <v>271</v>
      </c>
      <c r="G521" s="267"/>
      <c r="H521" s="270">
        <v>3</v>
      </c>
      <c r="I521" s="271"/>
      <c r="J521" s="267"/>
      <c r="K521" s="267"/>
      <c r="L521" s="272"/>
      <c r="M521" s="273"/>
      <c r="N521" s="274"/>
      <c r="O521" s="274"/>
      <c r="P521" s="274"/>
      <c r="Q521" s="274"/>
      <c r="R521" s="274"/>
      <c r="S521" s="274"/>
      <c r="T521" s="275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76" t="s">
        <v>260</v>
      </c>
      <c r="AU521" s="276" t="s">
        <v>86</v>
      </c>
      <c r="AV521" s="14" t="s">
        <v>86</v>
      </c>
      <c r="AW521" s="14" t="s">
        <v>31</v>
      </c>
      <c r="AX521" s="14" t="s">
        <v>76</v>
      </c>
      <c r="AY521" s="276" t="s">
        <v>251</v>
      </c>
    </row>
    <row r="522" s="15" customFormat="1">
      <c r="A522" s="15"/>
      <c r="B522" s="277"/>
      <c r="C522" s="278"/>
      <c r="D522" s="257" t="s">
        <v>260</v>
      </c>
      <c r="E522" s="279" t="s">
        <v>1</v>
      </c>
      <c r="F522" s="280" t="s">
        <v>264</v>
      </c>
      <c r="G522" s="278"/>
      <c r="H522" s="281">
        <v>3</v>
      </c>
      <c r="I522" s="282"/>
      <c r="J522" s="278"/>
      <c r="K522" s="278"/>
      <c r="L522" s="283"/>
      <c r="M522" s="284"/>
      <c r="N522" s="285"/>
      <c r="O522" s="285"/>
      <c r="P522" s="285"/>
      <c r="Q522" s="285"/>
      <c r="R522" s="285"/>
      <c r="S522" s="285"/>
      <c r="T522" s="286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87" t="s">
        <v>260</v>
      </c>
      <c r="AU522" s="287" t="s">
        <v>86</v>
      </c>
      <c r="AV522" s="15" t="s">
        <v>258</v>
      </c>
      <c r="AW522" s="15" t="s">
        <v>31</v>
      </c>
      <c r="AX522" s="15" t="s">
        <v>84</v>
      </c>
      <c r="AY522" s="287" t="s">
        <v>251</v>
      </c>
    </row>
    <row r="523" s="2" customFormat="1" ht="19.8" customHeight="1">
      <c r="A523" s="39"/>
      <c r="B523" s="40"/>
      <c r="C523" s="243" t="s">
        <v>769</v>
      </c>
      <c r="D523" s="243" t="s">
        <v>253</v>
      </c>
      <c r="E523" s="244" t="s">
        <v>2969</v>
      </c>
      <c r="F523" s="245" t="s">
        <v>2970</v>
      </c>
      <c r="G523" s="246" t="s">
        <v>369</v>
      </c>
      <c r="H523" s="247">
        <v>21</v>
      </c>
      <c r="I523" s="248"/>
      <c r="J523" s="247">
        <f>ROUND(I523*H523,2)</f>
        <v>0</v>
      </c>
      <c r="K523" s="245" t="s">
        <v>257</v>
      </c>
      <c r="L523" s="45"/>
      <c r="M523" s="249" t="s">
        <v>1</v>
      </c>
      <c r="N523" s="250" t="s">
        <v>41</v>
      </c>
      <c r="O523" s="92"/>
      <c r="P523" s="251">
        <f>O523*H523</f>
        <v>0</v>
      </c>
      <c r="Q523" s="251">
        <v>0.029559999999999999</v>
      </c>
      <c r="R523" s="251">
        <f>Q523*H523</f>
        <v>0.62075999999999998</v>
      </c>
      <c r="S523" s="251">
        <v>0</v>
      </c>
      <c r="T523" s="252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53" t="s">
        <v>344</v>
      </c>
      <c r="AT523" s="253" t="s">
        <v>253</v>
      </c>
      <c r="AU523" s="253" t="s">
        <v>86</v>
      </c>
      <c r="AY523" s="18" t="s">
        <v>251</v>
      </c>
      <c r="BE523" s="254">
        <f>IF(N523="základní",J523,0)</f>
        <v>0</v>
      </c>
      <c r="BF523" s="254">
        <f>IF(N523="snížená",J523,0)</f>
        <v>0</v>
      </c>
      <c r="BG523" s="254">
        <f>IF(N523="zákl. přenesená",J523,0)</f>
        <v>0</v>
      </c>
      <c r="BH523" s="254">
        <f>IF(N523="sníž. přenesená",J523,0)</f>
        <v>0</v>
      </c>
      <c r="BI523" s="254">
        <f>IF(N523="nulová",J523,0)</f>
        <v>0</v>
      </c>
      <c r="BJ523" s="18" t="s">
        <v>84</v>
      </c>
      <c r="BK523" s="254">
        <f>ROUND(I523*H523,2)</f>
        <v>0</v>
      </c>
      <c r="BL523" s="18" t="s">
        <v>344</v>
      </c>
      <c r="BM523" s="253" t="s">
        <v>2971</v>
      </c>
    </row>
    <row r="524" s="13" customFormat="1">
      <c r="A524" s="13"/>
      <c r="B524" s="255"/>
      <c r="C524" s="256"/>
      <c r="D524" s="257" t="s">
        <v>260</v>
      </c>
      <c r="E524" s="258" t="s">
        <v>1</v>
      </c>
      <c r="F524" s="259" t="s">
        <v>2703</v>
      </c>
      <c r="G524" s="256"/>
      <c r="H524" s="258" t="s">
        <v>1</v>
      </c>
      <c r="I524" s="260"/>
      <c r="J524" s="256"/>
      <c r="K524" s="256"/>
      <c r="L524" s="261"/>
      <c r="M524" s="262"/>
      <c r="N524" s="263"/>
      <c r="O524" s="263"/>
      <c r="P524" s="263"/>
      <c r="Q524" s="263"/>
      <c r="R524" s="263"/>
      <c r="S524" s="263"/>
      <c r="T524" s="26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65" t="s">
        <v>260</v>
      </c>
      <c r="AU524" s="265" t="s">
        <v>86</v>
      </c>
      <c r="AV524" s="13" t="s">
        <v>84</v>
      </c>
      <c r="AW524" s="13" t="s">
        <v>31</v>
      </c>
      <c r="AX524" s="13" t="s">
        <v>76</v>
      </c>
      <c r="AY524" s="265" t="s">
        <v>251</v>
      </c>
    </row>
    <row r="525" s="13" customFormat="1">
      <c r="A525" s="13"/>
      <c r="B525" s="255"/>
      <c r="C525" s="256"/>
      <c r="D525" s="257" t="s">
        <v>260</v>
      </c>
      <c r="E525" s="258" t="s">
        <v>1</v>
      </c>
      <c r="F525" s="259" t="s">
        <v>2956</v>
      </c>
      <c r="G525" s="256"/>
      <c r="H525" s="258" t="s">
        <v>1</v>
      </c>
      <c r="I525" s="260"/>
      <c r="J525" s="256"/>
      <c r="K525" s="256"/>
      <c r="L525" s="261"/>
      <c r="M525" s="262"/>
      <c r="N525" s="263"/>
      <c r="O525" s="263"/>
      <c r="P525" s="263"/>
      <c r="Q525" s="263"/>
      <c r="R525" s="263"/>
      <c r="S525" s="263"/>
      <c r="T525" s="26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65" t="s">
        <v>260</v>
      </c>
      <c r="AU525" s="265" t="s">
        <v>86</v>
      </c>
      <c r="AV525" s="13" t="s">
        <v>84</v>
      </c>
      <c r="AW525" s="13" t="s">
        <v>31</v>
      </c>
      <c r="AX525" s="13" t="s">
        <v>76</v>
      </c>
      <c r="AY525" s="265" t="s">
        <v>251</v>
      </c>
    </row>
    <row r="526" s="14" customFormat="1">
      <c r="A526" s="14"/>
      <c r="B526" s="266"/>
      <c r="C526" s="267"/>
      <c r="D526" s="257" t="s">
        <v>260</v>
      </c>
      <c r="E526" s="268" t="s">
        <v>1</v>
      </c>
      <c r="F526" s="269" t="s">
        <v>7</v>
      </c>
      <c r="G526" s="267"/>
      <c r="H526" s="270">
        <v>21</v>
      </c>
      <c r="I526" s="271"/>
      <c r="J526" s="267"/>
      <c r="K526" s="267"/>
      <c r="L526" s="272"/>
      <c r="M526" s="273"/>
      <c r="N526" s="274"/>
      <c r="O526" s="274"/>
      <c r="P526" s="274"/>
      <c r="Q526" s="274"/>
      <c r="R526" s="274"/>
      <c r="S526" s="274"/>
      <c r="T526" s="275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76" t="s">
        <v>260</v>
      </c>
      <c r="AU526" s="276" t="s">
        <v>86</v>
      </c>
      <c r="AV526" s="14" t="s">
        <v>86</v>
      </c>
      <c r="AW526" s="14" t="s">
        <v>31</v>
      </c>
      <c r="AX526" s="14" t="s">
        <v>76</v>
      </c>
      <c r="AY526" s="276" t="s">
        <v>251</v>
      </c>
    </row>
    <row r="527" s="15" customFormat="1">
      <c r="A527" s="15"/>
      <c r="B527" s="277"/>
      <c r="C527" s="278"/>
      <c r="D527" s="257" t="s">
        <v>260</v>
      </c>
      <c r="E527" s="279" t="s">
        <v>1</v>
      </c>
      <c r="F527" s="280" t="s">
        <v>264</v>
      </c>
      <c r="G527" s="278"/>
      <c r="H527" s="281">
        <v>21</v>
      </c>
      <c r="I527" s="282"/>
      <c r="J527" s="278"/>
      <c r="K527" s="278"/>
      <c r="L527" s="283"/>
      <c r="M527" s="284"/>
      <c r="N527" s="285"/>
      <c r="O527" s="285"/>
      <c r="P527" s="285"/>
      <c r="Q527" s="285"/>
      <c r="R527" s="285"/>
      <c r="S527" s="285"/>
      <c r="T527" s="286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87" t="s">
        <v>260</v>
      </c>
      <c r="AU527" s="287" t="s">
        <v>86</v>
      </c>
      <c r="AV527" s="15" t="s">
        <v>258</v>
      </c>
      <c r="AW527" s="15" t="s">
        <v>31</v>
      </c>
      <c r="AX527" s="15" t="s">
        <v>84</v>
      </c>
      <c r="AY527" s="287" t="s">
        <v>251</v>
      </c>
    </row>
    <row r="528" s="2" customFormat="1" ht="19.8" customHeight="1">
      <c r="A528" s="39"/>
      <c r="B528" s="40"/>
      <c r="C528" s="243" t="s">
        <v>776</v>
      </c>
      <c r="D528" s="243" t="s">
        <v>253</v>
      </c>
      <c r="E528" s="244" t="s">
        <v>2972</v>
      </c>
      <c r="F528" s="245" t="s">
        <v>2973</v>
      </c>
      <c r="G528" s="246" t="s">
        <v>369</v>
      </c>
      <c r="H528" s="247">
        <v>2</v>
      </c>
      <c r="I528" s="248"/>
      <c r="J528" s="247">
        <f>ROUND(I528*H528,2)</f>
        <v>0</v>
      </c>
      <c r="K528" s="245" t="s">
        <v>257</v>
      </c>
      <c r="L528" s="45"/>
      <c r="M528" s="249" t="s">
        <v>1</v>
      </c>
      <c r="N528" s="250" t="s">
        <v>41</v>
      </c>
      <c r="O528" s="92"/>
      <c r="P528" s="251">
        <f>O528*H528</f>
        <v>0</v>
      </c>
      <c r="Q528" s="251">
        <v>0.012460000000000001</v>
      </c>
      <c r="R528" s="251">
        <f>Q528*H528</f>
        <v>0.024920000000000001</v>
      </c>
      <c r="S528" s="251">
        <v>0</v>
      </c>
      <c r="T528" s="252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53" t="s">
        <v>344</v>
      </c>
      <c r="AT528" s="253" t="s">
        <v>253</v>
      </c>
      <c r="AU528" s="253" t="s">
        <v>86</v>
      </c>
      <c r="AY528" s="18" t="s">
        <v>251</v>
      </c>
      <c r="BE528" s="254">
        <f>IF(N528="základní",J528,0)</f>
        <v>0</v>
      </c>
      <c r="BF528" s="254">
        <f>IF(N528="snížená",J528,0)</f>
        <v>0</v>
      </c>
      <c r="BG528" s="254">
        <f>IF(N528="zákl. přenesená",J528,0)</f>
        <v>0</v>
      </c>
      <c r="BH528" s="254">
        <f>IF(N528="sníž. přenesená",J528,0)</f>
        <v>0</v>
      </c>
      <c r="BI528" s="254">
        <f>IF(N528="nulová",J528,0)</f>
        <v>0</v>
      </c>
      <c r="BJ528" s="18" t="s">
        <v>84</v>
      </c>
      <c r="BK528" s="254">
        <f>ROUND(I528*H528,2)</f>
        <v>0</v>
      </c>
      <c r="BL528" s="18" t="s">
        <v>344</v>
      </c>
      <c r="BM528" s="253" t="s">
        <v>2974</v>
      </c>
    </row>
    <row r="529" s="13" customFormat="1">
      <c r="A529" s="13"/>
      <c r="B529" s="255"/>
      <c r="C529" s="256"/>
      <c r="D529" s="257" t="s">
        <v>260</v>
      </c>
      <c r="E529" s="258" t="s">
        <v>1</v>
      </c>
      <c r="F529" s="259" t="s">
        <v>2703</v>
      </c>
      <c r="G529" s="256"/>
      <c r="H529" s="258" t="s">
        <v>1</v>
      </c>
      <c r="I529" s="260"/>
      <c r="J529" s="256"/>
      <c r="K529" s="256"/>
      <c r="L529" s="261"/>
      <c r="M529" s="262"/>
      <c r="N529" s="263"/>
      <c r="O529" s="263"/>
      <c r="P529" s="263"/>
      <c r="Q529" s="263"/>
      <c r="R529" s="263"/>
      <c r="S529" s="263"/>
      <c r="T529" s="26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65" t="s">
        <v>260</v>
      </c>
      <c r="AU529" s="265" t="s">
        <v>86</v>
      </c>
      <c r="AV529" s="13" t="s">
        <v>84</v>
      </c>
      <c r="AW529" s="13" t="s">
        <v>31</v>
      </c>
      <c r="AX529" s="13" t="s">
        <v>76</v>
      </c>
      <c r="AY529" s="265" t="s">
        <v>251</v>
      </c>
    </row>
    <row r="530" s="13" customFormat="1">
      <c r="A530" s="13"/>
      <c r="B530" s="255"/>
      <c r="C530" s="256"/>
      <c r="D530" s="257" t="s">
        <v>260</v>
      </c>
      <c r="E530" s="258" t="s">
        <v>1</v>
      </c>
      <c r="F530" s="259" t="s">
        <v>2956</v>
      </c>
      <c r="G530" s="256"/>
      <c r="H530" s="258" t="s">
        <v>1</v>
      </c>
      <c r="I530" s="260"/>
      <c r="J530" s="256"/>
      <c r="K530" s="256"/>
      <c r="L530" s="261"/>
      <c r="M530" s="262"/>
      <c r="N530" s="263"/>
      <c r="O530" s="263"/>
      <c r="P530" s="263"/>
      <c r="Q530" s="263"/>
      <c r="R530" s="263"/>
      <c r="S530" s="263"/>
      <c r="T530" s="26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65" t="s">
        <v>260</v>
      </c>
      <c r="AU530" s="265" t="s">
        <v>86</v>
      </c>
      <c r="AV530" s="13" t="s">
        <v>84</v>
      </c>
      <c r="AW530" s="13" t="s">
        <v>31</v>
      </c>
      <c r="AX530" s="13" t="s">
        <v>76</v>
      </c>
      <c r="AY530" s="265" t="s">
        <v>251</v>
      </c>
    </row>
    <row r="531" s="14" customFormat="1">
      <c r="A531" s="14"/>
      <c r="B531" s="266"/>
      <c r="C531" s="267"/>
      <c r="D531" s="257" t="s">
        <v>260</v>
      </c>
      <c r="E531" s="268" t="s">
        <v>1</v>
      </c>
      <c r="F531" s="269" t="s">
        <v>86</v>
      </c>
      <c r="G531" s="267"/>
      <c r="H531" s="270">
        <v>2</v>
      </c>
      <c r="I531" s="271"/>
      <c r="J531" s="267"/>
      <c r="K531" s="267"/>
      <c r="L531" s="272"/>
      <c r="M531" s="273"/>
      <c r="N531" s="274"/>
      <c r="O531" s="274"/>
      <c r="P531" s="274"/>
      <c r="Q531" s="274"/>
      <c r="R531" s="274"/>
      <c r="S531" s="274"/>
      <c r="T531" s="275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76" t="s">
        <v>260</v>
      </c>
      <c r="AU531" s="276" t="s">
        <v>86</v>
      </c>
      <c r="AV531" s="14" t="s">
        <v>86</v>
      </c>
      <c r="AW531" s="14" t="s">
        <v>31</v>
      </c>
      <c r="AX531" s="14" t="s">
        <v>76</v>
      </c>
      <c r="AY531" s="276" t="s">
        <v>251</v>
      </c>
    </row>
    <row r="532" s="15" customFormat="1">
      <c r="A532" s="15"/>
      <c r="B532" s="277"/>
      <c r="C532" s="278"/>
      <c r="D532" s="257" t="s">
        <v>260</v>
      </c>
      <c r="E532" s="279" t="s">
        <v>1</v>
      </c>
      <c r="F532" s="280" t="s">
        <v>264</v>
      </c>
      <c r="G532" s="278"/>
      <c r="H532" s="281">
        <v>2</v>
      </c>
      <c r="I532" s="282"/>
      <c r="J532" s="278"/>
      <c r="K532" s="278"/>
      <c r="L532" s="283"/>
      <c r="M532" s="284"/>
      <c r="N532" s="285"/>
      <c r="O532" s="285"/>
      <c r="P532" s="285"/>
      <c r="Q532" s="285"/>
      <c r="R532" s="285"/>
      <c r="S532" s="285"/>
      <c r="T532" s="286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87" t="s">
        <v>260</v>
      </c>
      <c r="AU532" s="287" t="s">
        <v>86</v>
      </c>
      <c r="AV532" s="15" t="s">
        <v>258</v>
      </c>
      <c r="AW532" s="15" t="s">
        <v>31</v>
      </c>
      <c r="AX532" s="15" t="s">
        <v>84</v>
      </c>
      <c r="AY532" s="287" t="s">
        <v>251</v>
      </c>
    </row>
    <row r="533" s="2" customFormat="1" ht="19.8" customHeight="1">
      <c r="A533" s="39"/>
      <c r="B533" s="40"/>
      <c r="C533" s="243" t="s">
        <v>781</v>
      </c>
      <c r="D533" s="243" t="s">
        <v>253</v>
      </c>
      <c r="E533" s="244" t="s">
        <v>2975</v>
      </c>
      <c r="F533" s="245" t="s">
        <v>2976</v>
      </c>
      <c r="G533" s="246" t="s">
        <v>369</v>
      </c>
      <c r="H533" s="247">
        <v>1</v>
      </c>
      <c r="I533" s="248"/>
      <c r="J533" s="247">
        <f>ROUND(I533*H533,2)</f>
        <v>0</v>
      </c>
      <c r="K533" s="245" t="s">
        <v>257</v>
      </c>
      <c r="L533" s="45"/>
      <c r="M533" s="249" t="s">
        <v>1</v>
      </c>
      <c r="N533" s="250" t="s">
        <v>41</v>
      </c>
      <c r="O533" s="92"/>
      <c r="P533" s="251">
        <f>O533*H533</f>
        <v>0</v>
      </c>
      <c r="Q533" s="251">
        <v>0.016539999999999999</v>
      </c>
      <c r="R533" s="251">
        <f>Q533*H533</f>
        <v>0.016539999999999999</v>
      </c>
      <c r="S533" s="251">
        <v>0</v>
      </c>
      <c r="T533" s="252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53" t="s">
        <v>344</v>
      </c>
      <c r="AT533" s="253" t="s">
        <v>253</v>
      </c>
      <c r="AU533" s="253" t="s">
        <v>86</v>
      </c>
      <c r="AY533" s="18" t="s">
        <v>251</v>
      </c>
      <c r="BE533" s="254">
        <f>IF(N533="základní",J533,0)</f>
        <v>0</v>
      </c>
      <c r="BF533" s="254">
        <f>IF(N533="snížená",J533,0)</f>
        <v>0</v>
      </c>
      <c r="BG533" s="254">
        <f>IF(N533="zákl. přenesená",J533,0)</f>
        <v>0</v>
      </c>
      <c r="BH533" s="254">
        <f>IF(N533="sníž. přenesená",J533,0)</f>
        <v>0</v>
      </c>
      <c r="BI533" s="254">
        <f>IF(N533="nulová",J533,0)</f>
        <v>0</v>
      </c>
      <c r="BJ533" s="18" t="s">
        <v>84</v>
      </c>
      <c r="BK533" s="254">
        <f>ROUND(I533*H533,2)</f>
        <v>0</v>
      </c>
      <c r="BL533" s="18" t="s">
        <v>344</v>
      </c>
      <c r="BM533" s="253" t="s">
        <v>2977</v>
      </c>
    </row>
    <row r="534" s="13" customFormat="1">
      <c r="A534" s="13"/>
      <c r="B534" s="255"/>
      <c r="C534" s="256"/>
      <c r="D534" s="257" t="s">
        <v>260</v>
      </c>
      <c r="E534" s="258" t="s">
        <v>1</v>
      </c>
      <c r="F534" s="259" t="s">
        <v>2703</v>
      </c>
      <c r="G534" s="256"/>
      <c r="H534" s="258" t="s">
        <v>1</v>
      </c>
      <c r="I534" s="260"/>
      <c r="J534" s="256"/>
      <c r="K534" s="256"/>
      <c r="L534" s="261"/>
      <c r="M534" s="262"/>
      <c r="N534" s="263"/>
      <c r="O534" s="263"/>
      <c r="P534" s="263"/>
      <c r="Q534" s="263"/>
      <c r="R534" s="263"/>
      <c r="S534" s="263"/>
      <c r="T534" s="264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65" t="s">
        <v>260</v>
      </c>
      <c r="AU534" s="265" t="s">
        <v>86</v>
      </c>
      <c r="AV534" s="13" t="s">
        <v>84</v>
      </c>
      <c r="AW534" s="13" t="s">
        <v>31</v>
      </c>
      <c r="AX534" s="13" t="s">
        <v>76</v>
      </c>
      <c r="AY534" s="265" t="s">
        <v>251</v>
      </c>
    </row>
    <row r="535" s="13" customFormat="1">
      <c r="A535" s="13"/>
      <c r="B535" s="255"/>
      <c r="C535" s="256"/>
      <c r="D535" s="257" t="s">
        <v>260</v>
      </c>
      <c r="E535" s="258" t="s">
        <v>1</v>
      </c>
      <c r="F535" s="259" t="s">
        <v>2956</v>
      </c>
      <c r="G535" s="256"/>
      <c r="H535" s="258" t="s">
        <v>1</v>
      </c>
      <c r="I535" s="260"/>
      <c r="J535" s="256"/>
      <c r="K535" s="256"/>
      <c r="L535" s="261"/>
      <c r="M535" s="262"/>
      <c r="N535" s="263"/>
      <c r="O535" s="263"/>
      <c r="P535" s="263"/>
      <c r="Q535" s="263"/>
      <c r="R535" s="263"/>
      <c r="S535" s="263"/>
      <c r="T535" s="26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65" t="s">
        <v>260</v>
      </c>
      <c r="AU535" s="265" t="s">
        <v>86</v>
      </c>
      <c r="AV535" s="13" t="s">
        <v>84</v>
      </c>
      <c r="AW535" s="13" t="s">
        <v>31</v>
      </c>
      <c r="AX535" s="13" t="s">
        <v>76</v>
      </c>
      <c r="AY535" s="265" t="s">
        <v>251</v>
      </c>
    </row>
    <row r="536" s="14" customFormat="1">
      <c r="A536" s="14"/>
      <c r="B536" s="266"/>
      <c r="C536" s="267"/>
      <c r="D536" s="257" t="s">
        <v>260</v>
      </c>
      <c r="E536" s="268" t="s">
        <v>1</v>
      </c>
      <c r="F536" s="269" t="s">
        <v>84</v>
      </c>
      <c r="G536" s="267"/>
      <c r="H536" s="270">
        <v>1</v>
      </c>
      <c r="I536" s="271"/>
      <c r="J536" s="267"/>
      <c r="K536" s="267"/>
      <c r="L536" s="272"/>
      <c r="M536" s="273"/>
      <c r="N536" s="274"/>
      <c r="O536" s="274"/>
      <c r="P536" s="274"/>
      <c r="Q536" s="274"/>
      <c r="R536" s="274"/>
      <c r="S536" s="274"/>
      <c r="T536" s="275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76" t="s">
        <v>260</v>
      </c>
      <c r="AU536" s="276" t="s">
        <v>86</v>
      </c>
      <c r="AV536" s="14" t="s">
        <v>86</v>
      </c>
      <c r="AW536" s="14" t="s">
        <v>31</v>
      </c>
      <c r="AX536" s="14" t="s">
        <v>76</v>
      </c>
      <c r="AY536" s="276" t="s">
        <v>251</v>
      </c>
    </row>
    <row r="537" s="15" customFormat="1">
      <c r="A537" s="15"/>
      <c r="B537" s="277"/>
      <c r="C537" s="278"/>
      <c r="D537" s="257" t="s">
        <v>260</v>
      </c>
      <c r="E537" s="279" t="s">
        <v>1</v>
      </c>
      <c r="F537" s="280" t="s">
        <v>264</v>
      </c>
      <c r="G537" s="278"/>
      <c r="H537" s="281">
        <v>1</v>
      </c>
      <c r="I537" s="282"/>
      <c r="J537" s="278"/>
      <c r="K537" s="278"/>
      <c r="L537" s="283"/>
      <c r="M537" s="284"/>
      <c r="N537" s="285"/>
      <c r="O537" s="285"/>
      <c r="P537" s="285"/>
      <c r="Q537" s="285"/>
      <c r="R537" s="285"/>
      <c r="S537" s="285"/>
      <c r="T537" s="286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87" t="s">
        <v>260</v>
      </c>
      <c r="AU537" s="287" t="s">
        <v>86</v>
      </c>
      <c r="AV537" s="15" t="s">
        <v>258</v>
      </c>
      <c r="AW537" s="15" t="s">
        <v>31</v>
      </c>
      <c r="AX537" s="15" t="s">
        <v>84</v>
      </c>
      <c r="AY537" s="287" t="s">
        <v>251</v>
      </c>
    </row>
    <row r="538" s="2" customFormat="1" ht="19.8" customHeight="1">
      <c r="A538" s="39"/>
      <c r="B538" s="40"/>
      <c r="C538" s="243" t="s">
        <v>786</v>
      </c>
      <c r="D538" s="243" t="s">
        <v>253</v>
      </c>
      <c r="E538" s="244" t="s">
        <v>2978</v>
      </c>
      <c r="F538" s="245" t="s">
        <v>2979</v>
      </c>
      <c r="G538" s="246" t="s">
        <v>369</v>
      </c>
      <c r="H538" s="247">
        <v>1</v>
      </c>
      <c r="I538" s="248"/>
      <c r="J538" s="247">
        <f>ROUND(I538*H538,2)</f>
        <v>0</v>
      </c>
      <c r="K538" s="245" t="s">
        <v>257</v>
      </c>
      <c r="L538" s="45"/>
      <c r="M538" s="249" t="s">
        <v>1</v>
      </c>
      <c r="N538" s="250" t="s">
        <v>41</v>
      </c>
      <c r="O538" s="92"/>
      <c r="P538" s="251">
        <f>O538*H538</f>
        <v>0</v>
      </c>
      <c r="Q538" s="251">
        <v>0.021319999999999999</v>
      </c>
      <c r="R538" s="251">
        <f>Q538*H538</f>
        <v>0.021319999999999999</v>
      </c>
      <c r="S538" s="251">
        <v>0</v>
      </c>
      <c r="T538" s="252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53" t="s">
        <v>344</v>
      </c>
      <c r="AT538" s="253" t="s">
        <v>253</v>
      </c>
      <c r="AU538" s="253" t="s">
        <v>86</v>
      </c>
      <c r="AY538" s="18" t="s">
        <v>251</v>
      </c>
      <c r="BE538" s="254">
        <f>IF(N538="základní",J538,0)</f>
        <v>0</v>
      </c>
      <c r="BF538" s="254">
        <f>IF(N538="snížená",J538,0)</f>
        <v>0</v>
      </c>
      <c r="BG538" s="254">
        <f>IF(N538="zákl. přenesená",J538,0)</f>
        <v>0</v>
      </c>
      <c r="BH538" s="254">
        <f>IF(N538="sníž. přenesená",J538,0)</f>
        <v>0</v>
      </c>
      <c r="BI538" s="254">
        <f>IF(N538="nulová",J538,0)</f>
        <v>0</v>
      </c>
      <c r="BJ538" s="18" t="s">
        <v>84</v>
      </c>
      <c r="BK538" s="254">
        <f>ROUND(I538*H538,2)</f>
        <v>0</v>
      </c>
      <c r="BL538" s="18" t="s">
        <v>344</v>
      </c>
      <c r="BM538" s="253" t="s">
        <v>2980</v>
      </c>
    </row>
    <row r="539" s="13" customFormat="1">
      <c r="A539" s="13"/>
      <c r="B539" s="255"/>
      <c r="C539" s="256"/>
      <c r="D539" s="257" t="s">
        <v>260</v>
      </c>
      <c r="E539" s="258" t="s">
        <v>1</v>
      </c>
      <c r="F539" s="259" t="s">
        <v>2703</v>
      </c>
      <c r="G539" s="256"/>
      <c r="H539" s="258" t="s">
        <v>1</v>
      </c>
      <c r="I539" s="260"/>
      <c r="J539" s="256"/>
      <c r="K539" s="256"/>
      <c r="L539" s="261"/>
      <c r="M539" s="262"/>
      <c r="N539" s="263"/>
      <c r="O539" s="263"/>
      <c r="P539" s="263"/>
      <c r="Q539" s="263"/>
      <c r="R539" s="263"/>
      <c r="S539" s="263"/>
      <c r="T539" s="26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65" t="s">
        <v>260</v>
      </c>
      <c r="AU539" s="265" t="s">
        <v>86</v>
      </c>
      <c r="AV539" s="13" t="s">
        <v>84</v>
      </c>
      <c r="AW539" s="13" t="s">
        <v>31</v>
      </c>
      <c r="AX539" s="13" t="s">
        <v>76</v>
      </c>
      <c r="AY539" s="265" t="s">
        <v>251</v>
      </c>
    </row>
    <row r="540" s="13" customFormat="1">
      <c r="A540" s="13"/>
      <c r="B540" s="255"/>
      <c r="C540" s="256"/>
      <c r="D540" s="257" t="s">
        <v>260</v>
      </c>
      <c r="E540" s="258" t="s">
        <v>1</v>
      </c>
      <c r="F540" s="259" t="s">
        <v>2956</v>
      </c>
      <c r="G540" s="256"/>
      <c r="H540" s="258" t="s">
        <v>1</v>
      </c>
      <c r="I540" s="260"/>
      <c r="J540" s="256"/>
      <c r="K540" s="256"/>
      <c r="L540" s="261"/>
      <c r="M540" s="262"/>
      <c r="N540" s="263"/>
      <c r="O540" s="263"/>
      <c r="P540" s="263"/>
      <c r="Q540" s="263"/>
      <c r="R540" s="263"/>
      <c r="S540" s="263"/>
      <c r="T540" s="26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65" t="s">
        <v>260</v>
      </c>
      <c r="AU540" s="265" t="s">
        <v>86</v>
      </c>
      <c r="AV540" s="13" t="s">
        <v>84</v>
      </c>
      <c r="AW540" s="13" t="s">
        <v>31</v>
      </c>
      <c r="AX540" s="13" t="s">
        <v>76</v>
      </c>
      <c r="AY540" s="265" t="s">
        <v>251</v>
      </c>
    </row>
    <row r="541" s="14" customFormat="1">
      <c r="A541" s="14"/>
      <c r="B541" s="266"/>
      <c r="C541" s="267"/>
      <c r="D541" s="257" t="s">
        <v>260</v>
      </c>
      <c r="E541" s="268" t="s">
        <v>1</v>
      </c>
      <c r="F541" s="269" t="s">
        <v>84</v>
      </c>
      <c r="G541" s="267"/>
      <c r="H541" s="270">
        <v>1</v>
      </c>
      <c r="I541" s="271"/>
      <c r="J541" s="267"/>
      <c r="K541" s="267"/>
      <c r="L541" s="272"/>
      <c r="M541" s="273"/>
      <c r="N541" s="274"/>
      <c r="O541" s="274"/>
      <c r="P541" s="274"/>
      <c r="Q541" s="274"/>
      <c r="R541" s="274"/>
      <c r="S541" s="274"/>
      <c r="T541" s="275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76" t="s">
        <v>260</v>
      </c>
      <c r="AU541" s="276" t="s">
        <v>86</v>
      </c>
      <c r="AV541" s="14" t="s">
        <v>86</v>
      </c>
      <c r="AW541" s="14" t="s">
        <v>31</v>
      </c>
      <c r="AX541" s="14" t="s">
        <v>76</v>
      </c>
      <c r="AY541" s="276" t="s">
        <v>251</v>
      </c>
    </row>
    <row r="542" s="15" customFormat="1">
      <c r="A542" s="15"/>
      <c r="B542" s="277"/>
      <c r="C542" s="278"/>
      <c r="D542" s="257" t="s">
        <v>260</v>
      </c>
      <c r="E542" s="279" t="s">
        <v>1</v>
      </c>
      <c r="F542" s="280" t="s">
        <v>264</v>
      </c>
      <c r="G542" s="278"/>
      <c r="H542" s="281">
        <v>1</v>
      </c>
      <c r="I542" s="282"/>
      <c r="J542" s="278"/>
      <c r="K542" s="278"/>
      <c r="L542" s="283"/>
      <c r="M542" s="284"/>
      <c r="N542" s="285"/>
      <c r="O542" s="285"/>
      <c r="P542" s="285"/>
      <c r="Q542" s="285"/>
      <c r="R542" s="285"/>
      <c r="S542" s="285"/>
      <c r="T542" s="286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87" t="s">
        <v>260</v>
      </c>
      <c r="AU542" s="287" t="s">
        <v>86</v>
      </c>
      <c r="AV542" s="15" t="s">
        <v>258</v>
      </c>
      <c r="AW542" s="15" t="s">
        <v>31</v>
      </c>
      <c r="AX542" s="15" t="s">
        <v>84</v>
      </c>
      <c r="AY542" s="287" t="s">
        <v>251</v>
      </c>
    </row>
    <row r="543" s="2" customFormat="1" ht="19.8" customHeight="1">
      <c r="A543" s="39"/>
      <c r="B543" s="40"/>
      <c r="C543" s="243" t="s">
        <v>790</v>
      </c>
      <c r="D543" s="243" t="s">
        <v>253</v>
      </c>
      <c r="E543" s="244" t="s">
        <v>2981</v>
      </c>
      <c r="F543" s="245" t="s">
        <v>2982</v>
      </c>
      <c r="G543" s="246" t="s">
        <v>369</v>
      </c>
      <c r="H543" s="247">
        <v>2</v>
      </c>
      <c r="I543" s="248"/>
      <c r="J543" s="247">
        <f>ROUND(I543*H543,2)</f>
        <v>0</v>
      </c>
      <c r="K543" s="245" t="s">
        <v>257</v>
      </c>
      <c r="L543" s="45"/>
      <c r="M543" s="249" t="s">
        <v>1</v>
      </c>
      <c r="N543" s="250" t="s">
        <v>41</v>
      </c>
      <c r="O543" s="92"/>
      <c r="P543" s="251">
        <f>O543*H543</f>
        <v>0</v>
      </c>
      <c r="Q543" s="251">
        <v>0.026100000000000002</v>
      </c>
      <c r="R543" s="251">
        <f>Q543*H543</f>
        <v>0.052200000000000003</v>
      </c>
      <c r="S543" s="251">
        <v>0</v>
      </c>
      <c r="T543" s="252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53" t="s">
        <v>344</v>
      </c>
      <c r="AT543" s="253" t="s">
        <v>253</v>
      </c>
      <c r="AU543" s="253" t="s">
        <v>86</v>
      </c>
      <c r="AY543" s="18" t="s">
        <v>251</v>
      </c>
      <c r="BE543" s="254">
        <f>IF(N543="základní",J543,0)</f>
        <v>0</v>
      </c>
      <c r="BF543" s="254">
        <f>IF(N543="snížená",J543,0)</f>
        <v>0</v>
      </c>
      <c r="BG543" s="254">
        <f>IF(N543="zákl. přenesená",J543,0)</f>
        <v>0</v>
      </c>
      <c r="BH543" s="254">
        <f>IF(N543="sníž. přenesená",J543,0)</f>
        <v>0</v>
      </c>
      <c r="BI543" s="254">
        <f>IF(N543="nulová",J543,0)</f>
        <v>0</v>
      </c>
      <c r="BJ543" s="18" t="s">
        <v>84</v>
      </c>
      <c r="BK543" s="254">
        <f>ROUND(I543*H543,2)</f>
        <v>0</v>
      </c>
      <c r="BL543" s="18" t="s">
        <v>344</v>
      </c>
      <c r="BM543" s="253" t="s">
        <v>2983</v>
      </c>
    </row>
    <row r="544" s="13" customFormat="1">
      <c r="A544" s="13"/>
      <c r="B544" s="255"/>
      <c r="C544" s="256"/>
      <c r="D544" s="257" t="s">
        <v>260</v>
      </c>
      <c r="E544" s="258" t="s">
        <v>1</v>
      </c>
      <c r="F544" s="259" t="s">
        <v>2703</v>
      </c>
      <c r="G544" s="256"/>
      <c r="H544" s="258" t="s">
        <v>1</v>
      </c>
      <c r="I544" s="260"/>
      <c r="J544" s="256"/>
      <c r="K544" s="256"/>
      <c r="L544" s="261"/>
      <c r="M544" s="262"/>
      <c r="N544" s="263"/>
      <c r="O544" s="263"/>
      <c r="P544" s="263"/>
      <c r="Q544" s="263"/>
      <c r="R544" s="263"/>
      <c r="S544" s="263"/>
      <c r="T544" s="26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65" t="s">
        <v>260</v>
      </c>
      <c r="AU544" s="265" t="s">
        <v>86</v>
      </c>
      <c r="AV544" s="13" t="s">
        <v>84</v>
      </c>
      <c r="AW544" s="13" t="s">
        <v>31</v>
      </c>
      <c r="AX544" s="13" t="s">
        <v>76</v>
      </c>
      <c r="AY544" s="265" t="s">
        <v>251</v>
      </c>
    </row>
    <row r="545" s="13" customFormat="1">
      <c r="A545" s="13"/>
      <c r="B545" s="255"/>
      <c r="C545" s="256"/>
      <c r="D545" s="257" t="s">
        <v>260</v>
      </c>
      <c r="E545" s="258" t="s">
        <v>1</v>
      </c>
      <c r="F545" s="259" t="s">
        <v>2956</v>
      </c>
      <c r="G545" s="256"/>
      <c r="H545" s="258" t="s">
        <v>1</v>
      </c>
      <c r="I545" s="260"/>
      <c r="J545" s="256"/>
      <c r="K545" s="256"/>
      <c r="L545" s="261"/>
      <c r="M545" s="262"/>
      <c r="N545" s="263"/>
      <c r="O545" s="263"/>
      <c r="P545" s="263"/>
      <c r="Q545" s="263"/>
      <c r="R545" s="263"/>
      <c r="S545" s="263"/>
      <c r="T545" s="26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65" t="s">
        <v>260</v>
      </c>
      <c r="AU545" s="265" t="s">
        <v>86</v>
      </c>
      <c r="AV545" s="13" t="s">
        <v>84</v>
      </c>
      <c r="AW545" s="13" t="s">
        <v>31</v>
      </c>
      <c r="AX545" s="13" t="s">
        <v>76</v>
      </c>
      <c r="AY545" s="265" t="s">
        <v>251</v>
      </c>
    </row>
    <row r="546" s="14" customFormat="1">
      <c r="A546" s="14"/>
      <c r="B546" s="266"/>
      <c r="C546" s="267"/>
      <c r="D546" s="257" t="s">
        <v>260</v>
      </c>
      <c r="E546" s="268" t="s">
        <v>1</v>
      </c>
      <c r="F546" s="269" t="s">
        <v>86</v>
      </c>
      <c r="G546" s="267"/>
      <c r="H546" s="270">
        <v>2</v>
      </c>
      <c r="I546" s="271"/>
      <c r="J546" s="267"/>
      <c r="K546" s="267"/>
      <c r="L546" s="272"/>
      <c r="M546" s="273"/>
      <c r="N546" s="274"/>
      <c r="O546" s="274"/>
      <c r="P546" s="274"/>
      <c r="Q546" s="274"/>
      <c r="R546" s="274"/>
      <c r="S546" s="274"/>
      <c r="T546" s="275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76" t="s">
        <v>260</v>
      </c>
      <c r="AU546" s="276" t="s">
        <v>86</v>
      </c>
      <c r="AV546" s="14" t="s">
        <v>86</v>
      </c>
      <c r="AW546" s="14" t="s">
        <v>31</v>
      </c>
      <c r="AX546" s="14" t="s">
        <v>76</v>
      </c>
      <c r="AY546" s="276" t="s">
        <v>251</v>
      </c>
    </row>
    <row r="547" s="15" customFormat="1">
      <c r="A547" s="15"/>
      <c r="B547" s="277"/>
      <c r="C547" s="278"/>
      <c r="D547" s="257" t="s">
        <v>260</v>
      </c>
      <c r="E547" s="279" t="s">
        <v>1</v>
      </c>
      <c r="F547" s="280" t="s">
        <v>264</v>
      </c>
      <c r="G547" s="278"/>
      <c r="H547" s="281">
        <v>2</v>
      </c>
      <c r="I547" s="282"/>
      <c r="J547" s="278"/>
      <c r="K547" s="278"/>
      <c r="L547" s="283"/>
      <c r="M547" s="284"/>
      <c r="N547" s="285"/>
      <c r="O547" s="285"/>
      <c r="P547" s="285"/>
      <c r="Q547" s="285"/>
      <c r="R547" s="285"/>
      <c r="S547" s="285"/>
      <c r="T547" s="286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87" t="s">
        <v>260</v>
      </c>
      <c r="AU547" s="287" t="s">
        <v>86</v>
      </c>
      <c r="AV547" s="15" t="s">
        <v>258</v>
      </c>
      <c r="AW547" s="15" t="s">
        <v>31</v>
      </c>
      <c r="AX547" s="15" t="s">
        <v>84</v>
      </c>
      <c r="AY547" s="287" t="s">
        <v>251</v>
      </c>
    </row>
    <row r="548" s="2" customFormat="1" ht="19.8" customHeight="1">
      <c r="A548" s="39"/>
      <c r="B548" s="40"/>
      <c r="C548" s="243" t="s">
        <v>794</v>
      </c>
      <c r="D548" s="243" t="s">
        <v>253</v>
      </c>
      <c r="E548" s="244" t="s">
        <v>2984</v>
      </c>
      <c r="F548" s="245" t="s">
        <v>2985</v>
      </c>
      <c r="G548" s="246" t="s">
        <v>369</v>
      </c>
      <c r="H548" s="247">
        <v>10</v>
      </c>
      <c r="I548" s="248"/>
      <c r="J548" s="247">
        <f>ROUND(I548*H548,2)</f>
        <v>0</v>
      </c>
      <c r="K548" s="245" t="s">
        <v>257</v>
      </c>
      <c r="L548" s="45"/>
      <c r="M548" s="249" t="s">
        <v>1</v>
      </c>
      <c r="N548" s="250" t="s">
        <v>41</v>
      </c>
      <c r="O548" s="92"/>
      <c r="P548" s="251">
        <f>O548*H548</f>
        <v>0</v>
      </c>
      <c r="Q548" s="251">
        <v>0.030880000000000001</v>
      </c>
      <c r="R548" s="251">
        <f>Q548*H548</f>
        <v>0.30880000000000002</v>
      </c>
      <c r="S548" s="251">
        <v>0</v>
      </c>
      <c r="T548" s="252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53" t="s">
        <v>344</v>
      </c>
      <c r="AT548" s="253" t="s">
        <v>253</v>
      </c>
      <c r="AU548" s="253" t="s">
        <v>86</v>
      </c>
      <c r="AY548" s="18" t="s">
        <v>251</v>
      </c>
      <c r="BE548" s="254">
        <f>IF(N548="základní",J548,0)</f>
        <v>0</v>
      </c>
      <c r="BF548" s="254">
        <f>IF(N548="snížená",J548,0)</f>
        <v>0</v>
      </c>
      <c r="BG548" s="254">
        <f>IF(N548="zákl. přenesená",J548,0)</f>
        <v>0</v>
      </c>
      <c r="BH548" s="254">
        <f>IF(N548="sníž. přenesená",J548,0)</f>
        <v>0</v>
      </c>
      <c r="BI548" s="254">
        <f>IF(N548="nulová",J548,0)</f>
        <v>0</v>
      </c>
      <c r="BJ548" s="18" t="s">
        <v>84</v>
      </c>
      <c r="BK548" s="254">
        <f>ROUND(I548*H548,2)</f>
        <v>0</v>
      </c>
      <c r="BL548" s="18" t="s">
        <v>344</v>
      </c>
      <c r="BM548" s="253" t="s">
        <v>2986</v>
      </c>
    </row>
    <row r="549" s="13" customFormat="1">
      <c r="A549" s="13"/>
      <c r="B549" s="255"/>
      <c r="C549" s="256"/>
      <c r="D549" s="257" t="s">
        <v>260</v>
      </c>
      <c r="E549" s="258" t="s">
        <v>1</v>
      </c>
      <c r="F549" s="259" t="s">
        <v>2703</v>
      </c>
      <c r="G549" s="256"/>
      <c r="H549" s="258" t="s">
        <v>1</v>
      </c>
      <c r="I549" s="260"/>
      <c r="J549" s="256"/>
      <c r="K549" s="256"/>
      <c r="L549" s="261"/>
      <c r="M549" s="262"/>
      <c r="N549" s="263"/>
      <c r="O549" s="263"/>
      <c r="P549" s="263"/>
      <c r="Q549" s="263"/>
      <c r="R549" s="263"/>
      <c r="S549" s="263"/>
      <c r="T549" s="26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65" t="s">
        <v>260</v>
      </c>
      <c r="AU549" s="265" t="s">
        <v>86</v>
      </c>
      <c r="AV549" s="13" t="s">
        <v>84</v>
      </c>
      <c r="AW549" s="13" t="s">
        <v>31</v>
      </c>
      <c r="AX549" s="13" t="s">
        <v>76</v>
      </c>
      <c r="AY549" s="265" t="s">
        <v>251</v>
      </c>
    </row>
    <row r="550" s="13" customFormat="1">
      <c r="A550" s="13"/>
      <c r="B550" s="255"/>
      <c r="C550" s="256"/>
      <c r="D550" s="257" t="s">
        <v>260</v>
      </c>
      <c r="E550" s="258" t="s">
        <v>1</v>
      </c>
      <c r="F550" s="259" t="s">
        <v>2956</v>
      </c>
      <c r="G550" s="256"/>
      <c r="H550" s="258" t="s">
        <v>1</v>
      </c>
      <c r="I550" s="260"/>
      <c r="J550" s="256"/>
      <c r="K550" s="256"/>
      <c r="L550" s="261"/>
      <c r="M550" s="262"/>
      <c r="N550" s="263"/>
      <c r="O550" s="263"/>
      <c r="P550" s="263"/>
      <c r="Q550" s="263"/>
      <c r="R550" s="263"/>
      <c r="S550" s="263"/>
      <c r="T550" s="26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65" t="s">
        <v>260</v>
      </c>
      <c r="AU550" s="265" t="s">
        <v>86</v>
      </c>
      <c r="AV550" s="13" t="s">
        <v>84</v>
      </c>
      <c r="AW550" s="13" t="s">
        <v>31</v>
      </c>
      <c r="AX550" s="13" t="s">
        <v>76</v>
      </c>
      <c r="AY550" s="265" t="s">
        <v>251</v>
      </c>
    </row>
    <row r="551" s="14" customFormat="1">
      <c r="A551" s="14"/>
      <c r="B551" s="266"/>
      <c r="C551" s="267"/>
      <c r="D551" s="257" t="s">
        <v>260</v>
      </c>
      <c r="E551" s="268" t="s">
        <v>1</v>
      </c>
      <c r="F551" s="269" t="s">
        <v>312</v>
      </c>
      <c r="G551" s="267"/>
      <c r="H551" s="270">
        <v>10</v>
      </c>
      <c r="I551" s="271"/>
      <c r="J551" s="267"/>
      <c r="K551" s="267"/>
      <c r="L551" s="272"/>
      <c r="M551" s="273"/>
      <c r="N551" s="274"/>
      <c r="O551" s="274"/>
      <c r="P551" s="274"/>
      <c r="Q551" s="274"/>
      <c r="R551" s="274"/>
      <c r="S551" s="274"/>
      <c r="T551" s="275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76" t="s">
        <v>260</v>
      </c>
      <c r="AU551" s="276" t="s">
        <v>86</v>
      </c>
      <c r="AV551" s="14" t="s">
        <v>86</v>
      </c>
      <c r="AW551" s="14" t="s">
        <v>31</v>
      </c>
      <c r="AX551" s="14" t="s">
        <v>76</v>
      </c>
      <c r="AY551" s="276" t="s">
        <v>251</v>
      </c>
    </row>
    <row r="552" s="15" customFormat="1">
      <c r="A552" s="15"/>
      <c r="B552" s="277"/>
      <c r="C552" s="278"/>
      <c r="D552" s="257" t="s">
        <v>260</v>
      </c>
      <c r="E552" s="279" t="s">
        <v>1</v>
      </c>
      <c r="F552" s="280" t="s">
        <v>264</v>
      </c>
      <c r="G552" s="278"/>
      <c r="H552" s="281">
        <v>10</v>
      </c>
      <c r="I552" s="282"/>
      <c r="J552" s="278"/>
      <c r="K552" s="278"/>
      <c r="L552" s="283"/>
      <c r="M552" s="284"/>
      <c r="N552" s="285"/>
      <c r="O552" s="285"/>
      <c r="P552" s="285"/>
      <c r="Q552" s="285"/>
      <c r="R552" s="285"/>
      <c r="S552" s="285"/>
      <c r="T552" s="286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87" t="s">
        <v>260</v>
      </c>
      <c r="AU552" s="287" t="s">
        <v>86</v>
      </c>
      <c r="AV552" s="15" t="s">
        <v>258</v>
      </c>
      <c r="AW552" s="15" t="s">
        <v>31</v>
      </c>
      <c r="AX552" s="15" t="s">
        <v>84</v>
      </c>
      <c r="AY552" s="287" t="s">
        <v>251</v>
      </c>
    </row>
    <row r="553" s="2" customFormat="1" ht="19.8" customHeight="1">
      <c r="A553" s="39"/>
      <c r="B553" s="40"/>
      <c r="C553" s="243" t="s">
        <v>798</v>
      </c>
      <c r="D553" s="243" t="s">
        <v>253</v>
      </c>
      <c r="E553" s="244" t="s">
        <v>2987</v>
      </c>
      <c r="F553" s="245" t="s">
        <v>2988</v>
      </c>
      <c r="G553" s="246" t="s">
        <v>369</v>
      </c>
      <c r="H553" s="247">
        <v>7</v>
      </c>
      <c r="I553" s="248"/>
      <c r="J553" s="247">
        <f>ROUND(I553*H553,2)</f>
        <v>0</v>
      </c>
      <c r="K553" s="245" t="s">
        <v>257</v>
      </c>
      <c r="L553" s="45"/>
      <c r="M553" s="249" t="s">
        <v>1</v>
      </c>
      <c r="N553" s="250" t="s">
        <v>41</v>
      </c>
      <c r="O553" s="92"/>
      <c r="P553" s="251">
        <f>O553*H553</f>
        <v>0</v>
      </c>
      <c r="Q553" s="251">
        <v>0.035659999999999997</v>
      </c>
      <c r="R553" s="251">
        <f>Q553*H553</f>
        <v>0.24961999999999998</v>
      </c>
      <c r="S553" s="251">
        <v>0</v>
      </c>
      <c r="T553" s="252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53" t="s">
        <v>344</v>
      </c>
      <c r="AT553" s="253" t="s">
        <v>253</v>
      </c>
      <c r="AU553" s="253" t="s">
        <v>86</v>
      </c>
      <c r="AY553" s="18" t="s">
        <v>251</v>
      </c>
      <c r="BE553" s="254">
        <f>IF(N553="základní",J553,0)</f>
        <v>0</v>
      </c>
      <c r="BF553" s="254">
        <f>IF(N553="snížená",J553,0)</f>
        <v>0</v>
      </c>
      <c r="BG553" s="254">
        <f>IF(N553="zákl. přenesená",J553,0)</f>
        <v>0</v>
      </c>
      <c r="BH553" s="254">
        <f>IF(N553="sníž. přenesená",J553,0)</f>
        <v>0</v>
      </c>
      <c r="BI553" s="254">
        <f>IF(N553="nulová",J553,0)</f>
        <v>0</v>
      </c>
      <c r="BJ553" s="18" t="s">
        <v>84</v>
      </c>
      <c r="BK553" s="254">
        <f>ROUND(I553*H553,2)</f>
        <v>0</v>
      </c>
      <c r="BL553" s="18" t="s">
        <v>344</v>
      </c>
      <c r="BM553" s="253" t="s">
        <v>2989</v>
      </c>
    </row>
    <row r="554" s="13" customFormat="1">
      <c r="A554" s="13"/>
      <c r="B554" s="255"/>
      <c r="C554" s="256"/>
      <c r="D554" s="257" t="s">
        <v>260</v>
      </c>
      <c r="E554" s="258" t="s">
        <v>1</v>
      </c>
      <c r="F554" s="259" t="s">
        <v>2703</v>
      </c>
      <c r="G554" s="256"/>
      <c r="H554" s="258" t="s">
        <v>1</v>
      </c>
      <c r="I554" s="260"/>
      <c r="J554" s="256"/>
      <c r="K554" s="256"/>
      <c r="L554" s="261"/>
      <c r="M554" s="262"/>
      <c r="N554" s="263"/>
      <c r="O554" s="263"/>
      <c r="P554" s="263"/>
      <c r="Q554" s="263"/>
      <c r="R554" s="263"/>
      <c r="S554" s="263"/>
      <c r="T554" s="264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65" t="s">
        <v>260</v>
      </c>
      <c r="AU554" s="265" t="s">
        <v>86</v>
      </c>
      <c r="AV554" s="13" t="s">
        <v>84</v>
      </c>
      <c r="AW554" s="13" t="s">
        <v>31</v>
      </c>
      <c r="AX554" s="13" t="s">
        <v>76</v>
      </c>
      <c r="AY554" s="265" t="s">
        <v>251</v>
      </c>
    </row>
    <row r="555" s="13" customFormat="1">
      <c r="A555" s="13"/>
      <c r="B555" s="255"/>
      <c r="C555" s="256"/>
      <c r="D555" s="257" t="s">
        <v>260</v>
      </c>
      <c r="E555" s="258" t="s">
        <v>1</v>
      </c>
      <c r="F555" s="259" t="s">
        <v>2956</v>
      </c>
      <c r="G555" s="256"/>
      <c r="H555" s="258" t="s">
        <v>1</v>
      </c>
      <c r="I555" s="260"/>
      <c r="J555" s="256"/>
      <c r="K555" s="256"/>
      <c r="L555" s="261"/>
      <c r="M555" s="262"/>
      <c r="N555" s="263"/>
      <c r="O555" s="263"/>
      <c r="P555" s="263"/>
      <c r="Q555" s="263"/>
      <c r="R555" s="263"/>
      <c r="S555" s="263"/>
      <c r="T555" s="26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65" t="s">
        <v>260</v>
      </c>
      <c r="AU555" s="265" t="s">
        <v>86</v>
      </c>
      <c r="AV555" s="13" t="s">
        <v>84</v>
      </c>
      <c r="AW555" s="13" t="s">
        <v>31</v>
      </c>
      <c r="AX555" s="13" t="s">
        <v>76</v>
      </c>
      <c r="AY555" s="265" t="s">
        <v>251</v>
      </c>
    </row>
    <row r="556" s="14" customFormat="1">
      <c r="A556" s="14"/>
      <c r="B556" s="266"/>
      <c r="C556" s="267"/>
      <c r="D556" s="257" t="s">
        <v>260</v>
      </c>
      <c r="E556" s="268" t="s">
        <v>1</v>
      </c>
      <c r="F556" s="269" t="s">
        <v>294</v>
      </c>
      <c r="G556" s="267"/>
      <c r="H556" s="270">
        <v>7</v>
      </c>
      <c r="I556" s="271"/>
      <c r="J556" s="267"/>
      <c r="K556" s="267"/>
      <c r="L556" s="272"/>
      <c r="M556" s="273"/>
      <c r="N556" s="274"/>
      <c r="O556" s="274"/>
      <c r="P556" s="274"/>
      <c r="Q556" s="274"/>
      <c r="R556" s="274"/>
      <c r="S556" s="274"/>
      <c r="T556" s="275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76" t="s">
        <v>260</v>
      </c>
      <c r="AU556" s="276" t="s">
        <v>86</v>
      </c>
      <c r="AV556" s="14" t="s">
        <v>86</v>
      </c>
      <c r="AW556" s="14" t="s">
        <v>31</v>
      </c>
      <c r="AX556" s="14" t="s">
        <v>76</v>
      </c>
      <c r="AY556" s="276" t="s">
        <v>251</v>
      </c>
    </row>
    <row r="557" s="15" customFormat="1">
      <c r="A557" s="15"/>
      <c r="B557" s="277"/>
      <c r="C557" s="278"/>
      <c r="D557" s="257" t="s">
        <v>260</v>
      </c>
      <c r="E557" s="279" t="s">
        <v>1</v>
      </c>
      <c r="F557" s="280" t="s">
        <v>264</v>
      </c>
      <c r="G557" s="278"/>
      <c r="H557" s="281">
        <v>7</v>
      </c>
      <c r="I557" s="282"/>
      <c r="J557" s="278"/>
      <c r="K557" s="278"/>
      <c r="L557" s="283"/>
      <c r="M557" s="284"/>
      <c r="N557" s="285"/>
      <c r="O557" s="285"/>
      <c r="P557" s="285"/>
      <c r="Q557" s="285"/>
      <c r="R557" s="285"/>
      <c r="S557" s="285"/>
      <c r="T557" s="286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87" t="s">
        <v>260</v>
      </c>
      <c r="AU557" s="287" t="s">
        <v>86</v>
      </c>
      <c r="AV557" s="15" t="s">
        <v>258</v>
      </c>
      <c r="AW557" s="15" t="s">
        <v>31</v>
      </c>
      <c r="AX557" s="15" t="s">
        <v>84</v>
      </c>
      <c r="AY557" s="287" t="s">
        <v>251</v>
      </c>
    </row>
    <row r="558" s="2" customFormat="1" ht="19.8" customHeight="1">
      <c r="A558" s="39"/>
      <c r="B558" s="40"/>
      <c r="C558" s="243" t="s">
        <v>805</v>
      </c>
      <c r="D558" s="243" t="s">
        <v>253</v>
      </c>
      <c r="E558" s="244" t="s">
        <v>2990</v>
      </c>
      <c r="F558" s="245" t="s">
        <v>2991</v>
      </c>
      <c r="G558" s="246" t="s">
        <v>369</v>
      </c>
      <c r="H558" s="247">
        <v>13</v>
      </c>
      <c r="I558" s="248"/>
      <c r="J558" s="247">
        <f>ROUND(I558*H558,2)</f>
        <v>0</v>
      </c>
      <c r="K558" s="245" t="s">
        <v>257</v>
      </c>
      <c r="L558" s="45"/>
      <c r="M558" s="249" t="s">
        <v>1</v>
      </c>
      <c r="N558" s="250" t="s">
        <v>41</v>
      </c>
      <c r="O558" s="92"/>
      <c r="P558" s="251">
        <f>O558*H558</f>
        <v>0</v>
      </c>
      <c r="Q558" s="251">
        <v>0.040439999999999997</v>
      </c>
      <c r="R558" s="251">
        <f>Q558*H558</f>
        <v>0.52571999999999997</v>
      </c>
      <c r="S558" s="251">
        <v>0</v>
      </c>
      <c r="T558" s="252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53" t="s">
        <v>344</v>
      </c>
      <c r="AT558" s="253" t="s">
        <v>253</v>
      </c>
      <c r="AU558" s="253" t="s">
        <v>86</v>
      </c>
      <c r="AY558" s="18" t="s">
        <v>251</v>
      </c>
      <c r="BE558" s="254">
        <f>IF(N558="základní",J558,0)</f>
        <v>0</v>
      </c>
      <c r="BF558" s="254">
        <f>IF(N558="snížená",J558,0)</f>
        <v>0</v>
      </c>
      <c r="BG558" s="254">
        <f>IF(N558="zákl. přenesená",J558,0)</f>
        <v>0</v>
      </c>
      <c r="BH558" s="254">
        <f>IF(N558="sníž. přenesená",J558,0)</f>
        <v>0</v>
      </c>
      <c r="BI558" s="254">
        <f>IF(N558="nulová",J558,0)</f>
        <v>0</v>
      </c>
      <c r="BJ558" s="18" t="s">
        <v>84</v>
      </c>
      <c r="BK558" s="254">
        <f>ROUND(I558*H558,2)</f>
        <v>0</v>
      </c>
      <c r="BL558" s="18" t="s">
        <v>344</v>
      </c>
      <c r="BM558" s="253" t="s">
        <v>2992</v>
      </c>
    </row>
    <row r="559" s="13" customFormat="1">
      <c r="A559" s="13"/>
      <c r="B559" s="255"/>
      <c r="C559" s="256"/>
      <c r="D559" s="257" t="s">
        <v>260</v>
      </c>
      <c r="E559" s="258" t="s">
        <v>1</v>
      </c>
      <c r="F559" s="259" t="s">
        <v>2703</v>
      </c>
      <c r="G559" s="256"/>
      <c r="H559" s="258" t="s">
        <v>1</v>
      </c>
      <c r="I559" s="260"/>
      <c r="J559" s="256"/>
      <c r="K559" s="256"/>
      <c r="L559" s="261"/>
      <c r="M559" s="262"/>
      <c r="N559" s="263"/>
      <c r="O559" s="263"/>
      <c r="P559" s="263"/>
      <c r="Q559" s="263"/>
      <c r="R559" s="263"/>
      <c r="S559" s="263"/>
      <c r="T559" s="264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65" t="s">
        <v>260</v>
      </c>
      <c r="AU559" s="265" t="s">
        <v>86</v>
      </c>
      <c r="AV559" s="13" t="s">
        <v>84</v>
      </c>
      <c r="AW559" s="13" t="s">
        <v>31</v>
      </c>
      <c r="AX559" s="13" t="s">
        <v>76</v>
      </c>
      <c r="AY559" s="265" t="s">
        <v>251</v>
      </c>
    </row>
    <row r="560" s="13" customFormat="1">
      <c r="A560" s="13"/>
      <c r="B560" s="255"/>
      <c r="C560" s="256"/>
      <c r="D560" s="257" t="s">
        <v>260</v>
      </c>
      <c r="E560" s="258" t="s">
        <v>1</v>
      </c>
      <c r="F560" s="259" t="s">
        <v>2956</v>
      </c>
      <c r="G560" s="256"/>
      <c r="H560" s="258" t="s">
        <v>1</v>
      </c>
      <c r="I560" s="260"/>
      <c r="J560" s="256"/>
      <c r="K560" s="256"/>
      <c r="L560" s="261"/>
      <c r="M560" s="262"/>
      <c r="N560" s="263"/>
      <c r="O560" s="263"/>
      <c r="P560" s="263"/>
      <c r="Q560" s="263"/>
      <c r="R560" s="263"/>
      <c r="S560" s="263"/>
      <c r="T560" s="26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65" t="s">
        <v>260</v>
      </c>
      <c r="AU560" s="265" t="s">
        <v>86</v>
      </c>
      <c r="AV560" s="13" t="s">
        <v>84</v>
      </c>
      <c r="AW560" s="13" t="s">
        <v>31</v>
      </c>
      <c r="AX560" s="13" t="s">
        <v>76</v>
      </c>
      <c r="AY560" s="265" t="s">
        <v>251</v>
      </c>
    </row>
    <row r="561" s="14" customFormat="1">
      <c r="A561" s="14"/>
      <c r="B561" s="266"/>
      <c r="C561" s="267"/>
      <c r="D561" s="257" t="s">
        <v>260</v>
      </c>
      <c r="E561" s="268" t="s">
        <v>1</v>
      </c>
      <c r="F561" s="269" t="s">
        <v>330</v>
      </c>
      <c r="G561" s="267"/>
      <c r="H561" s="270">
        <v>13</v>
      </c>
      <c r="I561" s="271"/>
      <c r="J561" s="267"/>
      <c r="K561" s="267"/>
      <c r="L561" s="272"/>
      <c r="M561" s="273"/>
      <c r="N561" s="274"/>
      <c r="O561" s="274"/>
      <c r="P561" s="274"/>
      <c r="Q561" s="274"/>
      <c r="R561" s="274"/>
      <c r="S561" s="274"/>
      <c r="T561" s="275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76" t="s">
        <v>260</v>
      </c>
      <c r="AU561" s="276" t="s">
        <v>86</v>
      </c>
      <c r="AV561" s="14" t="s">
        <v>86</v>
      </c>
      <c r="AW561" s="14" t="s">
        <v>31</v>
      </c>
      <c r="AX561" s="14" t="s">
        <v>76</v>
      </c>
      <c r="AY561" s="276" t="s">
        <v>251</v>
      </c>
    </row>
    <row r="562" s="15" customFormat="1">
      <c r="A562" s="15"/>
      <c r="B562" s="277"/>
      <c r="C562" s="278"/>
      <c r="D562" s="257" t="s">
        <v>260</v>
      </c>
      <c r="E562" s="279" t="s">
        <v>1</v>
      </c>
      <c r="F562" s="280" t="s">
        <v>264</v>
      </c>
      <c r="G562" s="278"/>
      <c r="H562" s="281">
        <v>13</v>
      </c>
      <c r="I562" s="282"/>
      <c r="J562" s="278"/>
      <c r="K562" s="278"/>
      <c r="L562" s="283"/>
      <c r="M562" s="284"/>
      <c r="N562" s="285"/>
      <c r="O562" s="285"/>
      <c r="P562" s="285"/>
      <c r="Q562" s="285"/>
      <c r="R562" s="285"/>
      <c r="S562" s="285"/>
      <c r="T562" s="286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87" t="s">
        <v>260</v>
      </c>
      <c r="AU562" s="287" t="s">
        <v>86</v>
      </c>
      <c r="AV562" s="15" t="s">
        <v>258</v>
      </c>
      <c r="AW562" s="15" t="s">
        <v>31</v>
      </c>
      <c r="AX562" s="15" t="s">
        <v>84</v>
      </c>
      <c r="AY562" s="287" t="s">
        <v>251</v>
      </c>
    </row>
    <row r="563" s="2" customFormat="1" ht="19.8" customHeight="1">
      <c r="A563" s="39"/>
      <c r="B563" s="40"/>
      <c r="C563" s="243" t="s">
        <v>811</v>
      </c>
      <c r="D563" s="243" t="s">
        <v>253</v>
      </c>
      <c r="E563" s="244" t="s">
        <v>2993</v>
      </c>
      <c r="F563" s="245" t="s">
        <v>2994</v>
      </c>
      <c r="G563" s="246" t="s">
        <v>369</v>
      </c>
      <c r="H563" s="247">
        <v>5</v>
      </c>
      <c r="I563" s="248"/>
      <c r="J563" s="247">
        <f>ROUND(I563*H563,2)</f>
        <v>0</v>
      </c>
      <c r="K563" s="245" t="s">
        <v>257</v>
      </c>
      <c r="L563" s="45"/>
      <c r="M563" s="249" t="s">
        <v>1</v>
      </c>
      <c r="N563" s="250" t="s">
        <v>41</v>
      </c>
      <c r="O563" s="92"/>
      <c r="P563" s="251">
        <f>O563*H563</f>
        <v>0</v>
      </c>
      <c r="Q563" s="251">
        <v>0.020400000000000001</v>
      </c>
      <c r="R563" s="251">
        <f>Q563*H563</f>
        <v>0.10200000000000001</v>
      </c>
      <c r="S563" s="251">
        <v>0</v>
      </c>
      <c r="T563" s="252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53" t="s">
        <v>344</v>
      </c>
      <c r="AT563" s="253" t="s">
        <v>253</v>
      </c>
      <c r="AU563" s="253" t="s">
        <v>86</v>
      </c>
      <c r="AY563" s="18" t="s">
        <v>251</v>
      </c>
      <c r="BE563" s="254">
        <f>IF(N563="základní",J563,0)</f>
        <v>0</v>
      </c>
      <c r="BF563" s="254">
        <f>IF(N563="snížená",J563,0)</f>
        <v>0</v>
      </c>
      <c r="BG563" s="254">
        <f>IF(N563="zákl. přenesená",J563,0)</f>
        <v>0</v>
      </c>
      <c r="BH563" s="254">
        <f>IF(N563="sníž. přenesená",J563,0)</f>
        <v>0</v>
      </c>
      <c r="BI563" s="254">
        <f>IF(N563="nulová",J563,0)</f>
        <v>0</v>
      </c>
      <c r="BJ563" s="18" t="s">
        <v>84</v>
      </c>
      <c r="BK563" s="254">
        <f>ROUND(I563*H563,2)</f>
        <v>0</v>
      </c>
      <c r="BL563" s="18" t="s">
        <v>344</v>
      </c>
      <c r="BM563" s="253" t="s">
        <v>2995</v>
      </c>
    </row>
    <row r="564" s="13" customFormat="1">
      <c r="A564" s="13"/>
      <c r="B564" s="255"/>
      <c r="C564" s="256"/>
      <c r="D564" s="257" t="s">
        <v>260</v>
      </c>
      <c r="E564" s="258" t="s">
        <v>1</v>
      </c>
      <c r="F564" s="259" t="s">
        <v>2703</v>
      </c>
      <c r="G564" s="256"/>
      <c r="H564" s="258" t="s">
        <v>1</v>
      </c>
      <c r="I564" s="260"/>
      <c r="J564" s="256"/>
      <c r="K564" s="256"/>
      <c r="L564" s="261"/>
      <c r="M564" s="262"/>
      <c r="N564" s="263"/>
      <c r="O564" s="263"/>
      <c r="P564" s="263"/>
      <c r="Q564" s="263"/>
      <c r="R564" s="263"/>
      <c r="S564" s="263"/>
      <c r="T564" s="264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65" t="s">
        <v>260</v>
      </c>
      <c r="AU564" s="265" t="s">
        <v>86</v>
      </c>
      <c r="AV564" s="13" t="s">
        <v>84</v>
      </c>
      <c r="AW564" s="13" t="s">
        <v>31</v>
      </c>
      <c r="AX564" s="13" t="s">
        <v>76</v>
      </c>
      <c r="AY564" s="265" t="s">
        <v>251</v>
      </c>
    </row>
    <row r="565" s="13" customFormat="1">
      <c r="A565" s="13"/>
      <c r="B565" s="255"/>
      <c r="C565" s="256"/>
      <c r="D565" s="257" t="s">
        <v>260</v>
      </c>
      <c r="E565" s="258" t="s">
        <v>1</v>
      </c>
      <c r="F565" s="259" t="s">
        <v>2956</v>
      </c>
      <c r="G565" s="256"/>
      <c r="H565" s="258" t="s">
        <v>1</v>
      </c>
      <c r="I565" s="260"/>
      <c r="J565" s="256"/>
      <c r="K565" s="256"/>
      <c r="L565" s="261"/>
      <c r="M565" s="262"/>
      <c r="N565" s="263"/>
      <c r="O565" s="263"/>
      <c r="P565" s="263"/>
      <c r="Q565" s="263"/>
      <c r="R565" s="263"/>
      <c r="S565" s="263"/>
      <c r="T565" s="26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65" t="s">
        <v>260</v>
      </c>
      <c r="AU565" s="265" t="s">
        <v>86</v>
      </c>
      <c r="AV565" s="13" t="s">
        <v>84</v>
      </c>
      <c r="AW565" s="13" t="s">
        <v>31</v>
      </c>
      <c r="AX565" s="13" t="s">
        <v>76</v>
      </c>
      <c r="AY565" s="265" t="s">
        <v>251</v>
      </c>
    </row>
    <row r="566" s="14" customFormat="1">
      <c r="A566" s="14"/>
      <c r="B566" s="266"/>
      <c r="C566" s="267"/>
      <c r="D566" s="257" t="s">
        <v>260</v>
      </c>
      <c r="E566" s="268" t="s">
        <v>1</v>
      </c>
      <c r="F566" s="269" t="s">
        <v>280</v>
      </c>
      <c r="G566" s="267"/>
      <c r="H566" s="270">
        <v>5</v>
      </c>
      <c r="I566" s="271"/>
      <c r="J566" s="267"/>
      <c r="K566" s="267"/>
      <c r="L566" s="272"/>
      <c r="M566" s="273"/>
      <c r="N566" s="274"/>
      <c r="O566" s="274"/>
      <c r="P566" s="274"/>
      <c r="Q566" s="274"/>
      <c r="R566" s="274"/>
      <c r="S566" s="274"/>
      <c r="T566" s="275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76" t="s">
        <v>260</v>
      </c>
      <c r="AU566" s="276" t="s">
        <v>86</v>
      </c>
      <c r="AV566" s="14" t="s">
        <v>86</v>
      </c>
      <c r="AW566" s="14" t="s">
        <v>31</v>
      </c>
      <c r="AX566" s="14" t="s">
        <v>76</v>
      </c>
      <c r="AY566" s="276" t="s">
        <v>251</v>
      </c>
    </row>
    <row r="567" s="15" customFormat="1">
      <c r="A567" s="15"/>
      <c r="B567" s="277"/>
      <c r="C567" s="278"/>
      <c r="D567" s="257" t="s">
        <v>260</v>
      </c>
      <c r="E567" s="279" t="s">
        <v>1</v>
      </c>
      <c r="F567" s="280" t="s">
        <v>264</v>
      </c>
      <c r="G567" s="278"/>
      <c r="H567" s="281">
        <v>5</v>
      </c>
      <c r="I567" s="282"/>
      <c r="J567" s="278"/>
      <c r="K567" s="278"/>
      <c r="L567" s="283"/>
      <c r="M567" s="284"/>
      <c r="N567" s="285"/>
      <c r="O567" s="285"/>
      <c r="P567" s="285"/>
      <c r="Q567" s="285"/>
      <c r="R567" s="285"/>
      <c r="S567" s="285"/>
      <c r="T567" s="286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87" t="s">
        <v>260</v>
      </c>
      <c r="AU567" s="287" t="s">
        <v>86</v>
      </c>
      <c r="AV567" s="15" t="s">
        <v>258</v>
      </c>
      <c r="AW567" s="15" t="s">
        <v>31</v>
      </c>
      <c r="AX567" s="15" t="s">
        <v>84</v>
      </c>
      <c r="AY567" s="287" t="s">
        <v>251</v>
      </c>
    </row>
    <row r="568" s="2" customFormat="1" ht="19.8" customHeight="1">
      <c r="A568" s="39"/>
      <c r="B568" s="40"/>
      <c r="C568" s="243" t="s">
        <v>815</v>
      </c>
      <c r="D568" s="243" t="s">
        <v>253</v>
      </c>
      <c r="E568" s="244" t="s">
        <v>2996</v>
      </c>
      <c r="F568" s="245" t="s">
        <v>2997</v>
      </c>
      <c r="G568" s="246" t="s">
        <v>369</v>
      </c>
      <c r="H568" s="247">
        <v>1</v>
      </c>
      <c r="I568" s="248"/>
      <c r="J568" s="247">
        <f>ROUND(I568*H568,2)</f>
        <v>0</v>
      </c>
      <c r="K568" s="245" t="s">
        <v>257</v>
      </c>
      <c r="L568" s="45"/>
      <c r="M568" s="249" t="s">
        <v>1</v>
      </c>
      <c r="N568" s="250" t="s">
        <v>41</v>
      </c>
      <c r="O568" s="92"/>
      <c r="P568" s="251">
        <f>O568*H568</f>
        <v>0</v>
      </c>
      <c r="Q568" s="251">
        <v>0.0304</v>
      </c>
      <c r="R568" s="251">
        <f>Q568*H568</f>
        <v>0.0304</v>
      </c>
      <c r="S568" s="251">
        <v>0</v>
      </c>
      <c r="T568" s="252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53" t="s">
        <v>344</v>
      </c>
      <c r="AT568" s="253" t="s">
        <v>253</v>
      </c>
      <c r="AU568" s="253" t="s">
        <v>86</v>
      </c>
      <c r="AY568" s="18" t="s">
        <v>251</v>
      </c>
      <c r="BE568" s="254">
        <f>IF(N568="základní",J568,0)</f>
        <v>0</v>
      </c>
      <c r="BF568" s="254">
        <f>IF(N568="snížená",J568,0)</f>
        <v>0</v>
      </c>
      <c r="BG568" s="254">
        <f>IF(N568="zákl. přenesená",J568,0)</f>
        <v>0</v>
      </c>
      <c r="BH568" s="254">
        <f>IF(N568="sníž. přenesená",J568,0)</f>
        <v>0</v>
      </c>
      <c r="BI568" s="254">
        <f>IF(N568="nulová",J568,0)</f>
        <v>0</v>
      </c>
      <c r="BJ568" s="18" t="s">
        <v>84</v>
      </c>
      <c r="BK568" s="254">
        <f>ROUND(I568*H568,2)</f>
        <v>0</v>
      </c>
      <c r="BL568" s="18" t="s">
        <v>344</v>
      </c>
      <c r="BM568" s="253" t="s">
        <v>2998</v>
      </c>
    </row>
    <row r="569" s="13" customFormat="1">
      <c r="A569" s="13"/>
      <c r="B569" s="255"/>
      <c r="C569" s="256"/>
      <c r="D569" s="257" t="s">
        <v>260</v>
      </c>
      <c r="E569" s="258" t="s">
        <v>1</v>
      </c>
      <c r="F569" s="259" t="s">
        <v>2703</v>
      </c>
      <c r="G569" s="256"/>
      <c r="H569" s="258" t="s">
        <v>1</v>
      </c>
      <c r="I569" s="260"/>
      <c r="J569" s="256"/>
      <c r="K569" s="256"/>
      <c r="L569" s="261"/>
      <c r="M569" s="262"/>
      <c r="N569" s="263"/>
      <c r="O569" s="263"/>
      <c r="P569" s="263"/>
      <c r="Q569" s="263"/>
      <c r="R569" s="263"/>
      <c r="S569" s="263"/>
      <c r="T569" s="264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65" t="s">
        <v>260</v>
      </c>
      <c r="AU569" s="265" t="s">
        <v>86</v>
      </c>
      <c r="AV569" s="13" t="s">
        <v>84</v>
      </c>
      <c r="AW569" s="13" t="s">
        <v>31</v>
      </c>
      <c r="AX569" s="13" t="s">
        <v>76</v>
      </c>
      <c r="AY569" s="265" t="s">
        <v>251</v>
      </c>
    </row>
    <row r="570" s="13" customFormat="1">
      <c r="A570" s="13"/>
      <c r="B570" s="255"/>
      <c r="C570" s="256"/>
      <c r="D570" s="257" t="s">
        <v>260</v>
      </c>
      <c r="E570" s="258" t="s">
        <v>1</v>
      </c>
      <c r="F570" s="259" t="s">
        <v>2956</v>
      </c>
      <c r="G570" s="256"/>
      <c r="H570" s="258" t="s">
        <v>1</v>
      </c>
      <c r="I570" s="260"/>
      <c r="J570" s="256"/>
      <c r="K570" s="256"/>
      <c r="L570" s="261"/>
      <c r="M570" s="262"/>
      <c r="N570" s="263"/>
      <c r="O570" s="263"/>
      <c r="P570" s="263"/>
      <c r="Q570" s="263"/>
      <c r="R570" s="263"/>
      <c r="S570" s="263"/>
      <c r="T570" s="26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65" t="s">
        <v>260</v>
      </c>
      <c r="AU570" s="265" t="s">
        <v>86</v>
      </c>
      <c r="AV570" s="13" t="s">
        <v>84</v>
      </c>
      <c r="AW570" s="13" t="s">
        <v>31</v>
      </c>
      <c r="AX570" s="13" t="s">
        <v>76</v>
      </c>
      <c r="AY570" s="265" t="s">
        <v>251</v>
      </c>
    </row>
    <row r="571" s="14" customFormat="1">
      <c r="A571" s="14"/>
      <c r="B571" s="266"/>
      <c r="C571" s="267"/>
      <c r="D571" s="257" t="s">
        <v>260</v>
      </c>
      <c r="E571" s="268" t="s">
        <v>1</v>
      </c>
      <c r="F571" s="269" t="s">
        <v>84</v>
      </c>
      <c r="G571" s="267"/>
      <c r="H571" s="270">
        <v>1</v>
      </c>
      <c r="I571" s="271"/>
      <c r="J571" s="267"/>
      <c r="K571" s="267"/>
      <c r="L571" s="272"/>
      <c r="M571" s="273"/>
      <c r="N571" s="274"/>
      <c r="O571" s="274"/>
      <c r="P571" s="274"/>
      <c r="Q571" s="274"/>
      <c r="R571" s="274"/>
      <c r="S571" s="274"/>
      <c r="T571" s="275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76" t="s">
        <v>260</v>
      </c>
      <c r="AU571" s="276" t="s">
        <v>86</v>
      </c>
      <c r="AV571" s="14" t="s">
        <v>86</v>
      </c>
      <c r="AW571" s="14" t="s">
        <v>31</v>
      </c>
      <c r="AX571" s="14" t="s">
        <v>76</v>
      </c>
      <c r="AY571" s="276" t="s">
        <v>251</v>
      </c>
    </row>
    <row r="572" s="15" customFormat="1">
      <c r="A572" s="15"/>
      <c r="B572" s="277"/>
      <c r="C572" s="278"/>
      <c r="D572" s="257" t="s">
        <v>260</v>
      </c>
      <c r="E572" s="279" t="s">
        <v>1</v>
      </c>
      <c r="F572" s="280" t="s">
        <v>264</v>
      </c>
      <c r="G572" s="278"/>
      <c r="H572" s="281">
        <v>1</v>
      </c>
      <c r="I572" s="282"/>
      <c r="J572" s="278"/>
      <c r="K572" s="278"/>
      <c r="L572" s="283"/>
      <c r="M572" s="284"/>
      <c r="N572" s="285"/>
      <c r="O572" s="285"/>
      <c r="P572" s="285"/>
      <c r="Q572" s="285"/>
      <c r="R572" s="285"/>
      <c r="S572" s="285"/>
      <c r="T572" s="286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87" t="s">
        <v>260</v>
      </c>
      <c r="AU572" s="287" t="s">
        <v>86</v>
      </c>
      <c r="AV572" s="15" t="s">
        <v>258</v>
      </c>
      <c r="AW572" s="15" t="s">
        <v>31</v>
      </c>
      <c r="AX572" s="15" t="s">
        <v>84</v>
      </c>
      <c r="AY572" s="287" t="s">
        <v>251</v>
      </c>
    </row>
    <row r="573" s="2" customFormat="1" ht="19.8" customHeight="1">
      <c r="A573" s="39"/>
      <c r="B573" s="40"/>
      <c r="C573" s="243" t="s">
        <v>820</v>
      </c>
      <c r="D573" s="243" t="s">
        <v>253</v>
      </c>
      <c r="E573" s="244" t="s">
        <v>2999</v>
      </c>
      <c r="F573" s="245" t="s">
        <v>3000</v>
      </c>
      <c r="G573" s="246" t="s">
        <v>369</v>
      </c>
      <c r="H573" s="247">
        <v>1</v>
      </c>
      <c r="I573" s="248"/>
      <c r="J573" s="247">
        <f>ROUND(I573*H573,2)</f>
        <v>0</v>
      </c>
      <c r="K573" s="245" t="s">
        <v>257</v>
      </c>
      <c r="L573" s="45"/>
      <c r="M573" s="249" t="s">
        <v>1</v>
      </c>
      <c r="N573" s="250" t="s">
        <v>41</v>
      </c>
      <c r="O573" s="92"/>
      <c r="P573" s="251">
        <f>O573*H573</f>
        <v>0</v>
      </c>
      <c r="Q573" s="251">
        <v>0.039800000000000002</v>
      </c>
      <c r="R573" s="251">
        <f>Q573*H573</f>
        <v>0.039800000000000002</v>
      </c>
      <c r="S573" s="251">
        <v>0</v>
      </c>
      <c r="T573" s="252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53" t="s">
        <v>344</v>
      </c>
      <c r="AT573" s="253" t="s">
        <v>253</v>
      </c>
      <c r="AU573" s="253" t="s">
        <v>86</v>
      </c>
      <c r="AY573" s="18" t="s">
        <v>251</v>
      </c>
      <c r="BE573" s="254">
        <f>IF(N573="základní",J573,0)</f>
        <v>0</v>
      </c>
      <c r="BF573" s="254">
        <f>IF(N573="snížená",J573,0)</f>
        <v>0</v>
      </c>
      <c r="BG573" s="254">
        <f>IF(N573="zákl. přenesená",J573,0)</f>
        <v>0</v>
      </c>
      <c r="BH573" s="254">
        <f>IF(N573="sníž. přenesená",J573,0)</f>
        <v>0</v>
      </c>
      <c r="BI573" s="254">
        <f>IF(N573="nulová",J573,0)</f>
        <v>0</v>
      </c>
      <c r="BJ573" s="18" t="s">
        <v>84</v>
      </c>
      <c r="BK573" s="254">
        <f>ROUND(I573*H573,2)</f>
        <v>0</v>
      </c>
      <c r="BL573" s="18" t="s">
        <v>344</v>
      </c>
      <c r="BM573" s="253" t="s">
        <v>3001</v>
      </c>
    </row>
    <row r="574" s="13" customFormat="1">
      <c r="A574" s="13"/>
      <c r="B574" s="255"/>
      <c r="C574" s="256"/>
      <c r="D574" s="257" t="s">
        <v>260</v>
      </c>
      <c r="E574" s="258" t="s">
        <v>1</v>
      </c>
      <c r="F574" s="259" t="s">
        <v>2703</v>
      </c>
      <c r="G574" s="256"/>
      <c r="H574" s="258" t="s">
        <v>1</v>
      </c>
      <c r="I574" s="260"/>
      <c r="J574" s="256"/>
      <c r="K574" s="256"/>
      <c r="L574" s="261"/>
      <c r="M574" s="262"/>
      <c r="N574" s="263"/>
      <c r="O574" s="263"/>
      <c r="P574" s="263"/>
      <c r="Q574" s="263"/>
      <c r="R574" s="263"/>
      <c r="S574" s="263"/>
      <c r="T574" s="264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65" t="s">
        <v>260</v>
      </c>
      <c r="AU574" s="265" t="s">
        <v>86</v>
      </c>
      <c r="AV574" s="13" t="s">
        <v>84</v>
      </c>
      <c r="AW574" s="13" t="s">
        <v>31</v>
      </c>
      <c r="AX574" s="13" t="s">
        <v>76</v>
      </c>
      <c r="AY574" s="265" t="s">
        <v>251</v>
      </c>
    </row>
    <row r="575" s="13" customFormat="1">
      <c r="A575" s="13"/>
      <c r="B575" s="255"/>
      <c r="C575" s="256"/>
      <c r="D575" s="257" t="s">
        <v>260</v>
      </c>
      <c r="E575" s="258" t="s">
        <v>1</v>
      </c>
      <c r="F575" s="259" t="s">
        <v>2956</v>
      </c>
      <c r="G575" s="256"/>
      <c r="H575" s="258" t="s">
        <v>1</v>
      </c>
      <c r="I575" s="260"/>
      <c r="J575" s="256"/>
      <c r="K575" s="256"/>
      <c r="L575" s="261"/>
      <c r="M575" s="262"/>
      <c r="N575" s="263"/>
      <c r="O575" s="263"/>
      <c r="P575" s="263"/>
      <c r="Q575" s="263"/>
      <c r="R575" s="263"/>
      <c r="S575" s="263"/>
      <c r="T575" s="264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65" t="s">
        <v>260</v>
      </c>
      <c r="AU575" s="265" t="s">
        <v>86</v>
      </c>
      <c r="AV575" s="13" t="s">
        <v>84</v>
      </c>
      <c r="AW575" s="13" t="s">
        <v>31</v>
      </c>
      <c r="AX575" s="13" t="s">
        <v>76</v>
      </c>
      <c r="AY575" s="265" t="s">
        <v>251</v>
      </c>
    </row>
    <row r="576" s="14" customFormat="1">
      <c r="A576" s="14"/>
      <c r="B576" s="266"/>
      <c r="C576" s="267"/>
      <c r="D576" s="257" t="s">
        <v>260</v>
      </c>
      <c r="E576" s="268" t="s">
        <v>1</v>
      </c>
      <c r="F576" s="269" t="s">
        <v>84</v>
      </c>
      <c r="G576" s="267"/>
      <c r="H576" s="270">
        <v>1</v>
      </c>
      <c r="I576" s="271"/>
      <c r="J576" s="267"/>
      <c r="K576" s="267"/>
      <c r="L576" s="272"/>
      <c r="M576" s="273"/>
      <c r="N576" s="274"/>
      <c r="O576" s="274"/>
      <c r="P576" s="274"/>
      <c r="Q576" s="274"/>
      <c r="R576" s="274"/>
      <c r="S576" s="274"/>
      <c r="T576" s="275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76" t="s">
        <v>260</v>
      </c>
      <c r="AU576" s="276" t="s">
        <v>86</v>
      </c>
      <c r="AV576" s="14" t="s">
        <v>86</v>
      </c>
      <c r="AW576" s="14" t="s">
        <v>31</v>
      </c>
      <c r="AX576" s="14" t="s">
        <v>76</v>
      </c>
      <c r="AY576" s="276" t="s">
        <v>251</v>
      </c>
    </row>
    <row r="577" s="15" customFormat="1">
      <c r="A577" s="15"/>
      <c r="B577" s="277"/>
      <c r="C577" s="278"/>
      <c r="D577" s="257" t="s">
        <v>260</v>
      </c>
      <c r="E577" s="279" t="s">
        <v>1</v>
      </c>
      <c r="F577" s="280" t="s">
        <v>264</v>
      </c>
      <c r="G577" s="278"/>
      <c r="H577" s="281">
        <v>1</v>
      </c>
      <c r="I577" s="282"/>
      <c r="J577" s="278"/>
      <c r="K577" s="278"/>
      <c r="L577" s="283"/>
      <c r="M577" s="284"/>
      <c r="N577" s="285"/>
      <c r="O577" s="285"/>
      <c r="P577" s="285"/>
      <c r="Q577" s="285"/>
      <c r="R577" s="285"/>
      <c r="S577" s="285"/>
      <c r="T577" s="286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87" t="s">
        <v>260</v>
      </c>
      <c r="AU577" s="287" t="s">
        <v>86</v>
      </c>
      <c r="AV577" s="15" t="s">
        <v>258</v>
      </c>
      <c r="AW577" s="15" t="s">
        <v>31</v>
      </c>
      <c r="AX577" s="15" t="s">
        <v>84</v>
      </c>
      <c r="AY577" s="287" t="s">
        <v>251</v>
      </c>
    </row>
    <row r="578" s="2" customFormat="1" ht="19.8" customHeight="1">
      <c r="A578" s="39"/>
      <c r="B578" s="40"/>
      <c r="C578" s="243" t="s">
        <v>826</v>
      </c>
      <c r="D578" s="243" t="s">
        <v>253</v>
      </c>
      <c r="E578" s="244" t="s">
        <v>3002</v>
      </c>
      <c r="F578" s="245" t="s">
        <v>3003</v>
      </c>
      <c r="G578" s="246" t="s">
        <v>369</v>
      </c>
      <c r="H578" s="247">
        <v>1</v>
      </c>
      <c r="I578" s="248"/>
      <c r="J578" s="247">
        <f>ROUND(I578*H578,2)</f>
        <v>0</v>
      </c>
      <c r="K578" s="245" t="s">
        <v>257</v>
      </c>
      <c r="L578" s="45"/>
      <c r="M578" s="249" t="s">
        <v>1</v>
      </c>
      <c r="N578" s="250" t="s">
        <v>41</v>
      </c>
      <c r="O578" s="92"/>
      <c r="P578" s="251">
        <f>O578*H578</f>
        <v>0</v>
      </c>
      <c r="Q578" s="251">
        <v>0.049200000000000001</v>
      </c>
      <c r="R578" s="251">
        <f>Q578*H578</f>
        <v>0.049200000000000001</v>
      </c>
      <c r="S578" s="251">
        <v>0</v>
      </c>
      <c r="T578" s="252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53" t="s">
        <v>344</v>
      </c>
      <c r="AT578" s="253" t="s">
        <v>253</v>
      </c>
      <c r="AU578" s="253" t="s">
        <v>86</v>
      </c>
      <c r="AY578" s="18" t="s">
        <v>251</v>
      </c>
      <c r="BE578" s="254">
        <f>IF(N578="základní",J578,0)</f>
        <v>0</v>
      </c>
      <c r="BF578" s="254">
        <f>IF(N578="snížená",J578,0)</f>
        <v>0</v>
      </c>
      <c r="BG578" s="254">
        <f>IF(N578="zákl. přenesená",J578,0)</f>
        <v>0</v>
      </c>
      <c r="BH578" s="254">
        <f>IF(N578="sníž. přenesená",J578,0)</f>
        <v>0</v>
      </c>
      <c r="BI578" s="254">
        <f>IF(N578="nulová",J578,0)</f>
        <v>0</v>
      </c>
      <c r="BJ578" s="18" t="s">
        <v>84</v>
      </c>
      <c r="BK578" s="254">
        <f>ROUND(I578*H578,2)</f>
        <v>0</v>
      </c>
      <c r="BL578" s="18" t="s">
        <v>344</v>
      </c>
      <c r="BM578" s="253" t="s">
        <v>3004</v>
      </c>
    </row>
    <row r="579" s="13" customFormat="1">
      <c r="A579" s="13"/>
      <c r="B579" s="255"/>
      <c r="C579" s="256"/>
      <c r="D579" s="257" t="s">
        <v>260</v>
      </c>
      <c r="E579" s="258" t="s">
        <v>1</v>
      </c>
      <c r="F579" s="259" t="s">
        <v>2703</v>
      </c>
      <c r="G579" s="256"/>
      <c r="H579" s="258" t="s">
        <v>1</v>
      </c>
      <c r="I579" s="260"/>
      <c r="J579" s="256"/>
      <c r="K579" s="256"/>
      <c r="L579" s="261"/>
      <c r="M579" s="262"/>
      <c r="N579" s="263"/>
      <c r="O579" s="263"/>
      <c r="P579" s="263"/>
      <c r="Q579" s="263"/>
      <c r="R579" s="263"/>
      <c r="S579" s="263"/>
      <c r="T579" s="264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65" t="s">
        <v>260</v>
      </c>
      <c r="AU579" s="265" t="s">
        <v>86</v>
      </c>
      <c r="AV579" s="13" t="s">
        <v>84</v>
      </c>
      <c r="AW579" s="13" t="s">
        <v>31</v>
      </c>
      <c r="AX579" s="13" t="s">
        <v>76</v>
      </c>
      <c r="AY579" s="265" t="s">
        <v>251</v>
      </c>
    </row>
    <row r="580" s="13" customFormat="1">
      <c r="A580" s="13"/>
      <c r="B580" s="255"/>
      <c r="C580" s="256"/>
      <c r="D580" s="257" t="s">
        <v>260</v>
      </c>
      <c r="E580" s="258" t="s">
        <v>1</v>
      </c>
      <c r="F580" s="259" t="s">
        <v>2956</v>
      </c>
      <c r="G580" s="256"/>
      <c r="H580" s="258" t="s">
        <v>1</v>
      </c>
      <c r="I580" s="260"/>
      <c r="J580" s="256"/>
      <c r="K580" s="256"/>
      <c r="L580" s="261"/>
      <c r="M580" s="262"/>
      <c r="N580" s="263"/>
      <c r="O580" s="263"/>
      <c r="P580" s="263"/>
      <c r="Q580" s="263"/>
      <c r="R580" s="263"/>
      <c r="S580" s="263"/>
      <c r="T580" s="264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65" t="s">
        <v>260</v>
      </c>
      <c r="AU580" s="265" t="s">
        <v>86</v>
      </c>
      <c r="AV580" s="13" t="s">
        <v>84</v>
      </c>
      <c r="AW580" s="13" t="s">
        <v>31</v>
      </c>
      <c r="AX580" s="13" t="s">
        <v>76</v>
      </c>
      <c r="AY580" s="265" t="s">
        <v>251</v>
      </c>
    </row>
    <row r="581" s="14" customFormat="1">
      <c r="A581" s="14"/>
      <c r="B581" s="266"/>
      <c r="C581" s="267"/>
      <c r="D581" s="257" t="s">
        <v>260</v>
      </c>
      <c r="E581" s="268" t="s">
        <v>1</v>
      </c>
      <c r="F581" s="269" t="s">
        <v>84</v>
      </c>
      <c r="G581" s="267"/>
      <c r="H581" s="270">
        <v>1</v>
      </c>
      <c r="I581" s="271"/>
      <c r="J581" s="267"/>
      <c r="K581" s="267"/>
      <c r="L581" s="272"/>
      <c r="M581" s="273"/>
      <c r="N581" s="274"/>
      <c r="O581" s="274"/>
      <c r="P581" s="274"/>
      <c r="Q581" s="274"/>
      <c r="R581" s="274"/>
      <c r="S581" s="274"/>
      <c r="T581" s="275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76" t="s">
        <v>260</v>
      </c>
      <c r="AU581" s="276" t="s">
        <v>86</v>
      </c>
      <c r="AV581" s="14" t="s">
        <v>86</v>
      </c>
      <c r="AW581" s="14" t="s">
        <v>31</v>
      </c>
      <c r="AX581" s="14" t="s">
        <v>76</v>
      </c>
      <c r="AY581" s="276" t="s">
        <v>251</v>
      </c>
    </row>
    <row r="582" s="15" customFormat="1">
      <c r="A582" s="15"/>
      <c r="B582" s="277"/>
      <c r="C582" s="278"/>
      <c r="D582" s="257" t="s">
        <v>260</v>
      </c>
      <c r="E582" s="279" t="s">
        <v>1</v>
      </c>
      <c r="F582" s="280" t="s">
        <v>264</v>
      </c>
      <c r="G582" s="278"/>
      <c r="H582" s="281">
        <v>1</v>
      </c>
      <c r="I582" s="282"/>
      <c r="J582" s="278"/>
      <c r="K582" s="278"/>
      <c r="L582" s="283"/>
      <c r="M582" s="284"/>
      <c r="N582" s="285"/>
      <c r="O582" s="285"/>
      <c r="P582" s="285"/>
      <c r="Q582" s="285"/>
      <c r="R582" s="285"/>
      <c r="S582" s="285"/>
      <c r="T582" s="286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87" t="s">
        <v>260</v>
      </c>
      <c r="AU582" s="287" t="s">
        <v>86</v>
      </c>
      <c r="AV582" s="15" t="s">
        <v>258</v>
      </c>
      <c r="AW582" s="15" t="s">
        <v>31</v>
      </c>
      <c r="AX582" s="15" t="s">
        <v>84</v>
      </c>
      <c r="AY582" s="287" t="s">
        <v>251</v>
      </c>
    </row>
    <row r="583" s="2" customFormat="1" ht="19.8" customHeight="1">
      <c r="A583" s="39"/>
      <c r="B583" s="40"/>
      <c r="C583" s="243" t="s">
        <v>831</v>
      </c>
      <c r="D583" s="243" t="s">
        <v>253</v>
      </c>
      <c r="E583" s="244" t="s">
        <v>3005</v>
      </c>
      <c r="F583" s="245" t="s">
        <v>3006</v>
      </c>
      <c r="G583" s="246" t="s">
        <v>369</v>
      </c>
      <c r="H583" s="247">
        <v>2</v>
      </c>
      <c r="I583" s="248"/>
      <c r="J583" s="247">
        <f>ROUND(I583*H583,2)</f>
        <v>0</v>
      </c>
      <c r="K583" s="245" t="s">
        <v>257</v>
      </c>
      <c r="L583" s="45"/>
      <c r="M583" s="249" t="s">
        <v>1</v>
      </c>
      <c r="N583" s="250" t="s">
        <v>41</v>
      </c>
      <c r="O583" s="92"/>
      <c r="P583" s="251">
        <f>O583*H583</f>
        <v>0</v>
      </c>
      <c r="Q583" s="251">
        <v>0.058599999999999999</v>
      </c>
      <c r="R583" s="251">
        <f>Q583*H583</f>
        <v>0.1172</v>
      </c>
      <c r="S583" s="251">
        <v>0</v>
      </c>
      <c r="T583" s="252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53" t="s">
        <v>344</v>
      </c>
      <c r="AT583" s="253" t="s">
        <v>253</v>
      </c>
      <c r="AU583" s="253" t="s">
        <v>86</v>
      </c>
      <c r="AY583" s="18" t="s">
        <v>251</v>
      </c>
      <c r="BE583" s="254">
        <f>IF(N583="základní",J583,0)</f>
        <v>0</v>
      </c>
      <c r="BF583" s="254">
        <f>IF(N583="snížená",J583,0)</f>
        <v>0</v>
      </c>
      <c r="BG583" s="254">
        <f>IF(N583="zákl. přenesená",J583,0)</f>
        <v>0</v>
      </c>
      <c r="BH583" s="254">
        <f>IF(N583="sníž. přenesená",J583,0)</f>
        <v>0</v>
      </c>
      <c r="BI583" s="254">
        <f>IF(N583="nulová",J583,0)</f>
        <v>0</v>
      </c>
      <c r="BJ583" s="18" t="s">
        <v>84</v>
      </c>
      <c r="BK583" s="254">
        <f>ROUND(I583*H583,2)</f>
        <v>0</v>
      </c>
      <c r="BL583" s="18" t="s">
        <v>344</v>
      </c>
      <c r="BM583" s="253" t="s">
        <v>3007</v>
      </c>
    </row>
    <row r="584" s="13" customFormat="1">
      <c r="A584" s="13"/>
      <c r="B584" s="255"/>
      <c r="C584" s="256"/>
      <c r="D584" s="257" t="s">
        <v>260</v>
      </c>
      <c r="E584" s="258" t="s">
        <v>1</v>
      </c>
      <c r="F584" s="259" t="s">
        <v>2703</v>
      </c>
      <c r="G584" s="256"/>
      <c r="H584" s="258" t="s">
        <v>1</v>
      </c>
      <c r="I584" s="260"/>
      <c r="J584" s="256"/>
      <c r="K584" s="256"/>
      <c r="L584" s="261"/>
      <c r="M584" s="262"/>
      <c r="N584" s="263"/>
      <c r="O584" s="263"/>
      <c r="P584" s="263"/>
      <c r="Q584" s="263"/>
      <c r="R584" s="263"/>
      <c r="S584" s="263"/>
      <c r="T584" s="264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65" t="s">
        <v>260</v>
      </c>
      <c r="AU584" s="265" t="s">
        <v>86</v>
      </c>
      <c r="AV584" s="13" t="s">
        <v>84</v>
      </c>
      <c r="AW584" s="13" t="s">
        <v>31</v>
      </c>
      <c r="AX584" s="13" t="s">
        <v>76</v>
      </c>
      <c r="AY584" s="265" t="s">
        <v>251</v>
      </c>
    </row>
    <row r="585" s="13" customFormat="1">
      <c r="A585" s="13"/>
      <c r="B585" s="255"/>
      <c r="C585" s="256"/>
      <c r="D585" s="257" t="s">
        <v>260</v>
      </c>
      <c r="E585" s="258" t="s">
        <v>1</v>
      </c>
      <c r="F585" s="259" t="s">
        <v>2956</v>
      </c>
      <c r="G585" s="256"/>
      <c r="H585" s="258" t="s">
        <v>1</v>
      </c>
      <c r="I585" s="260"/>
      <c r="J585" s="256"/>
      <c r="K585" s="256"/>
      <c r="L585" s="261"/>
      <c r="M585" s="262"/>
      <c r="N585" s="263"/>
      <c r="O585" s="263"/>
      <c r="P585" s="263"/>
      <c r="Q585" s="263"/>
      <c r="R585" s="263"/>
      <c r="S585" s="263"/>
      <c r="T585" s="26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65" t="s">
        <v>260</v>
      </c>
      <c r="AU585" s="265" t="s">
        <v>86</v>
      </c>
      <c r="AV585" s="13" t="s">
        <v>84</v>
      </c>
      <c r="AW585" s="13" t="s">
        <v>31</v>
      </c>
      <c r="AX585" s="13" t="s">
        <v>76</v>
      </c>
      <c r="AY585" s="265" t="s">
        <v>251</v>
      </c>
    </row>
    <row r="586" s="14" customFormat="1">
      <c r="A586" s="14"/>
      <c r="B586" s="266"/>
      <c r="C586" s="267"/>
      <c r="D586" s="257" t="s">
        <v>260</v>
      </c>
      <c r="E586" s="268" t="s">
        <v>1</v>
      </c>
      <c r="F586" s="269" t="s">
        <v>86</v>
      </c>
      <c r="G586" s="267"/>
      <c r="H586" s="270">
        <v>2</v>
      </c>
      <c r="I586" s="271"/>
      <c r="J586" s="267"/>
      <c r="K586" s="267"/>
      <c r="L586" s="272"/>
      <c r="M586" s="273"/>
      <c r="N586" s="274"/>
      <c r="O586" s="274"/>
      <c r="P586" s="274"/>
      <c r="Q586" s="274"/>
      <c r="R586" s="274"/>
      <c r="S586" s="274"/>
      <c r="T586" s="275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76" t="s">
        <v>260</v>
      </c>
      <c r="AU586" s="276" t="s">
        <v>86</v>
      </c>
      <c r="AV586" s="14" t="s">
        <v>86</v>
      </c>
      <c r="AW586" s="14" t="s">
        <v>31</v>
      </c>
      <c r="AX586" s="14" t="s">
        <v>76</v>
      </c>
      <c r="AY586" s="276" t="s">
        <v>251</v>
      </c>
    </row>
    <row r="587" s="15" customFormat="1">
      <c r="A587" s="15"/>
      <c r="B587" s="277"/>
      <c r="C587" s="278"/>
      <c r="D587" s="257" t="s">
        <v>260</v>
      </c>
      <c r="E587" s="279" t="s">
        <v>1</v>
      </c>
      <c r="F587" s="280" t="s">
        <v>264</v>
      </c>
      <c r="G587" s="278"/>
      <c r="H587" s="281">
        <v>2</v>
      </c>
      <c r="I587" s="282"/>
      <c r="J587" s="278"/>
      <c r="K587" s="278"/>
      <c r="L587" s="283"/>
      <c r="M587" s="284"/>
      <c r="N587" s="285"/>
      <c r="O587" s="285"/>
      <c r="P587" s="285"/>
      <c r="Q587" s="285"/>
      <c r="R587" s="285"/>
      <c r="S587" s="285"/>
      <c r="T587" s="286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87" t="s">
        <v>260</v>
      </c>
      <c r="AU587" s="287" t="s">
        <v>86</v>
      </c>
      <c r="AV587" s="15" t="s">
        <v>258</v>
      </c>
      <c r="AW587" s="15" t="s">
        <v>31</v>
      </c>
      <c r="AX587" s="15" t="s">
        <v>84</v>
      </c>
      <c r="AY587" s="287" t="s">
        <v>251</v>
      </c>
    </row>
    <row r="588" s="2" customFormat="1" ht="19.8" customHeight="1">
      <c r="A588" s="39"/>
      <c r="B588" s="40"/>
      <c r="C588" s="243" t="s">
        <v>835</v>
      </c>
      <c r="D588" s="243" t="s">
        <v>253</v>
      </c>
      <c r="E588" s="244" t="s">
        <v>3008</v>
      </c>
      <c r="F588" s="245" t="s">
        <v>3009</v>
      </c>
      <c r="G588" s="246" t="s">
        <v>369</v>
      </c>
      <c r="H588" s="247">
        <v>1</v>
      </c>
      <c r="I588" s="248"/>
      <c r="J588" s="247">
        <f>ROUND(I588*H588,2)</f>
        <v>0</v>
      </c>
      <c r="K588" s="245" t="s">
        <v>257</v>
      </c>
      <c r="L588" s="45"/>
      <c r="M588" s="249" t="s">
        <v>1</v>
      </c>
      <c r="N588" s="250" t="s">
        <v>41</v>
      </c>
      <c r="O588" s="92"/>
      <c r="P588" s="251">
        <f>O588*H588</f>
        <v>0</v>
      </c>
      <c r="Q588" s="251">
        <v>0.0287</v>
      </c>
      <c r="R588" s="251">
        <f>Q588*H588</f>
        <v>0.0287</v>
      </c>
      <c r="S588" s="251">
        <v>0</v>
      </c>
      <c r="T588" s="252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53" t="s">
        <v>344</v>
      </c>
      <c r="AT588" s="253" t="s">
        <v>253</v>
      </c>
      <c r="AU588" s="253" t="s">
        <v>86</v>
      </c>
      <c r="AY588" s="18" t="s">
        <v>251</v>
      </c>
      <c r="BE588" s="254">
        <f>IF(N588="základní",J588,0)</f>
        <v>0</v>
      </c>
      <c r="BF588" s="254">
        <f>IF(N588="snížená",J588,0)</f>
        <v>0</v>
      </c>
      <c r="BG588" s="254">
        <f>IF(N588="zákl. přenesená",J588,0)</f>
        <v>0</v>
      </c>
      <c r="BH588" s="254">
        <f>IF(N588="sníž. přenesená",J588,0)</f>
        <v>0</v>
      </c>
      <c r="BI588" s="254">
        <f>IF(N588="nulová",J588,0)</f>
        <v>0</v>
      </c>
      <c r="BJ588" s="18" t="s">
        <v>84</v>
      </c>
      <c r="BK588" s="254">
        <f>ROUND(I588*H588,2)</f>
        <v>0</v>
      </c>
      <c r="BL588" s="18" t="s">
        <v>344</v>
      </c>
      <c r="BM588" s="253" t="s">
        <v>3010</v>
      </c>
    </row>
    <row r="589" s="13" customFormat="1">
      <c r="A589" s="13"/>
      <c r="B589" s="255"/>
      <c r="C589" s="256"/>
      <c r="D589" s="257" t="s">
        <v>260</v>
      </c>
      <c r="E589" s="258" t="s">
        <v>1</v>
      </c>
      <c r="F589" s="259" t="s">
        <v>2703</v>
      </c>
      <c r="G589" s="256"/>
      <c r="H589" s="258" t="s">
        <v>1</v>
      </c>
      <c r="I589" s="260"/>
      <c r="J589" s="256"/>
      <c r="K589" s="256"/>
      <c r="L589" s="261"/>
      <c r="M589" s="262"/>
      <c r="N589" s="263"/>
      <c r="O589" s="263"/>
      <c r="P589" s="263"/>
      <c r="Q589" s="263"/>
      <c r="R589" s="263"/>
      <c r="S589" s="263"/>
      <c r="T589" s="26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65" t="s">
        <v>260</v>
      </c>
      <c r="AU589" s="265" t="s">
        <v>86</v>
      </c>
      <c r="AV589" s="13" t="s">
        <v>84</v>
      </c>
      <c r="AW589" s="13" t="s">
        <v>31</v>
      </c>
      <c r="AX589" s="13" t="s">
        <v>76</v>
      </c>
      <c r="AY589" s="265" t="s">
        <v>251</v>
      </c>
    </row>
    <row r="590" s="13" customFormat="1">
      <c r="A590" s="13"/>
      <c r="B590" s="255"/>
      <c r="C590" s="256"/>
      <c r="D590" s="257" t="s">
        <v>260</v>
      </c>
      <c r="E590" s="258" t="s">
        <v>1</v>
      </c>
      <c r="F590" s="259" t="s">
        <v>2956</v>
      </c>
      <c r="G590" s="256"/>
      <c r="H590" s="258" t="s">
        <v>1</v>
      </c>
      <c r="I590" s="260"/>
      <c r="J590" s="256"/>
      <c r="K590" s="256"/>
      <c r="L590" s="261"/>
      <c r="M590" s="262"/>
      <c r="N590" s="263"/>
      <c r="O590" s="263"/>
      <c r="P590" s="263"/>
      <c r="Q590" s="263"/>
      <c r="R590" s="263"/>
      <c r="S590" s="263"/>
      <c r="T590" s="26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65" t="s">
        <v>260</v>
      </c>
      <c r="AU590" s="265" t="s">
        <v>86</v>
      </c>
      <c r="AV590" s="13" t="s">
        <v>84</v>
      </c>
      <c r="AW590" s="13" t="s">
        <v>31</v>
      </c>
      <c r="AX590" s="13" t="s">
        <v>76</v>
      </c>
      <c r="AY590" s="265" t="s">
        <v>251</v>
      </c>
    </row>
    <row r="591" s="14" customFormat="1">
      <c r="A591" s="14"/>
      <c r="B591" s="266"/>
      <c r="C591" s="267"/>
      <c r="D591" s="257" t="s">
        <v>260</v>
      </c>
      <c r="E591" s="268" t="s">
        <v>1</v>
      </c>
      <c r="F591" s="269" t="s">
        <v>84</v>
      </c>
      <c r="G591" s="267"/>
      <c r="H591" s="270">
        <v>1</v>
      </c>
      <c r="I591" s="271"/>
      <c r="J591" s="267"/>
      <c r="K591" s="267"/>
      <c r="L591" s="272"/>
      <c r="M591" s="273"/>
      <c r="N591" s="274"/>
      <c r="O591" s="274"/>
      <c r="P591" s="274"/>
      <c r="Q591" s="274"/>
      <c r="R591" s="274"/>
      <c r="S591" s="274"/>
      <c r="T591" s="275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76" t="s">
        <v>260</v>
      </c>
      <c r="AU591" s="276" t="s">
        <v>86</v>
      </c>
      <c r="AV591" s="14" t="s">
        <v>86</v>
      </c>
      <c r="AW591" s="14" t="s">
        <v>31</v>
      </c>
      <c r="AX591" s="14" t="s">
        <v>76</v>
      </c>
      <c r="AY591" s="276" t="s">
        <v>251</v>
      </c>
    </row>
    <row r="592" s="15" customFormat="1">
      <c r="A592" s="15"/>
      <c r="B592" s="277"/>
      <c r="C592" s="278"/>
      <c r="D592" s="257" t="s">
        <v>260</v>
      </c>
      <c r="E592" s="279" t="s">
        <v>1</v>
      </c>
      <c r="F592" s="280" t="s">
        <v>264</v>
      </c>
      <c r="G592" s="278"/>
      <c r="H592" s="281">
        <v>1</v>
      </c>
      <c r="I592" s="282"/>
      <c r="J592" s="278"/>
      <c r="K592" s="278"/>
      <c r="L592" s="283"/>
      <c r="M592" s="284"/>
      <c r="N592" s="285"/>
      <c r="O592" s="285"/>
      <c r="P592" s="285"/>
      <c r="Q592" s="285"/>
      <c r="R592" s="285"/>
      <c r="S592" s="285"/>
      <c r="T592" s="286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87" t="s">
        <v>260</v>
      </c>
      <c r="AU592" s="287" t="s">
        <v>86</v>
      </c>
      <c r="AV592" s="15" t="s">
        <v>258</v>
      </c>
      <c r="AW592" s="15" t="s">
        <v>31</v>
      </c>
      <c r="AX592" s="15" t="s">
        <v>84</v>
      </c>
      <c r="AY592" s="287" t="s">
        <v>251</v>
      </c>
    </row>
    <row r="593" s="2" customFormat="1" ht="19.8" customHeight="1">
      <c r="A593" s="39"/>
      <c r="B593" s="40"/>
      <c r="C593" s="243" t="s">
        <v>774</v>
      </c>
      <c r="D593" s="243" t="s">
        <v>253</v>
      </c>
      <c r="E593" s="244" t="s">
        <v>3011</v>
      </c>
      <c r="F593" s="245" t="s">
        <v>3012</v>
      </c>
      <c r="G593" s="246" t="s">
        <v>369</v>
      </c>
      <c r="H593" s="247">
        <v>1</v>
      </c>
      <c r="I593" s="248"/>
      <c r="J593" s="247">
        <f>ROUND(I593*H593,2)</f>
        <v>0</v>
      </c>
      <c r="K593" s="245" t="s">
        <v>257</v>
      </c>
      <c r="L593" s="45"/>
      <c r="M593" s="249" t="s">
        <v>1</v>
      </c>
      <c r="N593" s="250" t="s">
        <v>41</v>
      </c>
      <c r="O593" s="92"/>
      <c r="P593" s="251">
        <f>O593*H593</f>
        <v>0</v>
      </c>
      <c r="Q593" s="251">
        <v>0.034540000000000001</v>
      </c>
      <c r="R593" s="251">
        <f>Q593*H593</f>
        <v>0.034540000000000001</v>
      </c>
      <c r="S593" s="251">
        <v>0</v>
      </c>
      <c r="T593" s="252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53" t="s">
        <v>344</v>
      </c>
      <c r="AT593" s="253" t="s">
        <v>253</v>
      </c>
      <c r="AU593" s="253" t="s">
        <v>86</v>
      </c>
      <c r="AY593" s="18" t="s">
        <v>251</v>
      </c>
      <c r="BE593" s="254">
        <f>IF(N593="základní",J593,0)</f>
        <v>0</v>
      </c>
      <c r="BF593" s="254">
        <f>IF(N593="snížená",J593,0)</f>
        <v>0</v>
      </c>
      <c r="BG593" s="254">
        <f>IF(N593="zákl. přenesená",J593,0)</f>
        <v>0</v>
      </c>
      <c r="BH593" s="254">
        <f>IF(N593="sníž. přenesená",J593,0)</f>
        <v>0</v>
      </c>
      <c r="BI593" s="254">
        <f>IF(N593="nulová",J593,0)</f>
        <v>0</v>
      </c>
      <c r="BJ593" s="18" t="s">
        <v>84</v>
      </c>
      <c r="BK593" s="254">
        <f>ROUND(I593*H593,2)</f>
        <v>0</v>
      </c>
      <c r="BL593" s="18" t="s">
        <v>344</v>
      </c>
      <c r="BM593" s="253" t="s">
        <v>3013</v>
      </c>
    </row>
    <row r="594" s="13" customFormat="1">
      <c r="A594" s="13"/>
      <c r="B594" s="255"/>
      <c r="C594" s="256"/>
      <c r="D594" s="257" t="s">
        <v>260</v>
      </c>
      <c r="E594" s="258" t="s">
        <v>1</v>
      </c>
      <c r="F594" s="259" t="s">
        <v>2703</v>
      </c>
      <c r="G594" s="256"/>
      <c r="H594" s="258" t="s">
        <v>1</v>
      </c>
      <c r="I594" s="260"/>
      <c r="J594" s="256"/>
      <c r="K594" s="256"/>
      <c r="L594" s="261"/>
      <c r="M594" s="262"/>
      <c r="N594" s="263"/>
      <c r="O594" s="263"/>
      <c r="P594" s="263"/>
      <c r="Q594" s="263"/>
      <c r="R594" s="263"/>
      <c r="S594" s="263"/>
      <c r="T594" s="26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65" t="s">
        <v>260</v>
      </c>
      <c r="AU594" s="265" t="s">
        <v>86</v>
      </c>
      <c r="AV594" s="13" t="s">
        <v>84</v>
      </c>
      <c r="AW594" s="13" t="s">
        <v>31</v>
      </c>
      <c r="AX594" s="13" t="s">
        <v>76</v>
      </c>
      <c r="AY594" s="265" t="s">
        <v>251</v>
      </c>
    </row>
    <row r="595" s="13" customFormat="1">
      <c r="A595" s="13"/>
      <c r="B595" s="255"/>
      <c r="C595" s="256"/>
      <c r="D595" s="257" t="s">
        <v>260</v>
      </c>
      <c r="E595" s="258" t="s">
        <v>1</v>
      </c>
      <c r="F595" s="259" t="s">
        <v>2956</v>
      </c>
      <c r="G595" s="256"/>
      <c r="H595" s="258" t="s">
        <v>1</v>
      </c>
      <c r="I595" s="260"/>
      <c r="J595" s="256"/>
      <c r="K595" s="256"/>
      <c r="L595" s="261"/>
      <c r="M595" s="262"/>
      <c r="N595" s="263"/>
      <c r="O595" s="263"/>
      <c r="P595" s="263"/>
      <c r="Q595" s="263"/>
      <c r="R595" s="263"/>
      <c r="S595" s="263"/>
      <c r="T595" s="26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65" t="s">
        <v>260</v>
      </c>
      <c r="AU595" s="265" t="s">
        <v>86</v>
      </c>
      <c r="AV595" s="13" t="s">
        <v>84</v>
      </c>
      <c r="AW595" s="13" t="s">
        <v>31</v>
      </c>
      <c r="AX595" s="13" t="s">
        <v>76</v>
      </c>
      <c r="AY595" s="265" t="s">
        <v>251</v>
      </c>
    </row>
    <row r="596" s="14" customFormat="1">
      <c r="A596" s="14"/>
      <c r="B596" s="266"/>
      <c r="C596" s="267"/>
      <c r="D596" s="257" t="s">
        <v>260</v>
      </c>
      <c r="E596" s="268" t="s">
        <v>1</v>
      </c>
      <c r="F596" s="269" t="s">
        <v>84</v>
      </c>
      <c r="G596" s="267"/>
      <c r="H596" s="270">
        <v>1</v>
      </c>
      <c r="I596" s="271"/>
      <c r="J596" s="267"/>
      <c r="K596" s="267"/>
      <c r="L596" s="272"/>
      <c r="M596" s="273"/>
      <c r="N596" s="274"/>
      <c r="O596" s="274"/>
      <c r="P596" s="274"/>
      <c r="Q596" s="274"/>
      <c r="R596" s="274"/>
      <c r="S596" s="274"/>
      <c r="T596" s="275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76" t="s">
        <v>260</v>
      </c>
      <c r="AU596" s="276" t="s">
        <v>86</v>
      </c>
      <c r="AV596" s="14" t="s">
        <v>86</v>
      </c>
      <c r="AW596" s="14" t="s">
        <v>31</v>
      </c>
      <c r="AX596" s="14" t="s">
        <v>76</v>
      </c>
      <c r="AY596" s="276" t="s">
        <v>251</v>
      </c>
    </row>
    <row r="597" s="15" customFormat="1">
      <c r="A597" s="15"/>
      <c r="B597" s="277"/>
      <c r="C597" s="278"/>
      <c r="D597" s="257" t="s">
        <v>260</v>
      </c>
      <c r="E597" s="279" t="s">
        <v>1</v>
      </c>
      <c r="F597" s="280" t="s">
        <v>264</v>
      </c>
      <c r="G597" s="278"/>
      <c r="H597" s="281">
        <v>1</v>
      </c>
      <c r="I597" s="282"/>
      <c r="J597" s="278"/>
      <c r="K597" s="278"/>
      <c r="L597" s="283"/>
      <c r="M597" s="284"/>
      <c r="N597" s="285"/>
      <c r="O597" s="285"/>
      <c r="P597" s="285"/>
      <c r="Q597" s="285"/>
      <c r="R597" s="285"/>
      <c r="S597" s="285"/>
      <c r="T597" s="286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87" t="s">
        <v>260</v>
      </c>
      <c r="AU597" s="287" t="s">
        <v>86</v>
      </c>
      <c r="AV597" s="15" t="s">
        <v>258</v>
      </c>
      <c r="AW597" s="15" t="s">
        <v>31</v>
      </c>
      <c r="AX597" s="15" t="s">
        <v>84</v>
      </c>
      <c r="AY597" s="287" t="s">
        <v>251</v>
      </c>
    </row>
    <row r="598" s="2" customFormat="1" ht="19.8" customHeight="1">
      <c r="A598" s="39"/>
      <c r="B598" s="40"/>
      <c r="C598" s="243" t="s">
        <v>803</v>
      </c>
      <c r="D598" s="243" t="s">
        <v>253</v>
      </c>
      <c r="E598" s="244" t="s">
        <v>3014</v>
      </c>
      <c r="F598" s="245" t="s">
        <v>3015</v>
      </c>
      <c r="G598" s="246" t="s">
        <v>369</v>
      </c>
      <c r="H598" s="247">
        <v>1</v>
      </c>
      <c r="I598" s="248"/>
      <c r="J598" s="247">
        <f>ROUND(I598*H598,2)</f>
        <v>0</v>
      </c>
      <c r="K598" s="245" t="s">
        <v>257</v>
      </c>
      <c r="L598" s="45"/>
      <c r="M598" s="249" t="s">
        <v>1</v>
      </c>
      <c r="N598" s="250" t="s">
        <v>41</v>
      </c>
      <c r="O598" s="92"/>
      <c r="P598" s="251">
        <f>O598*H598</f>
        <v>0</v>
      </c>
      <c r="Q598" s="251">
        <v>0.088440000000000005</v>
      </c>
      <c r="R598" s="251">
        <f>Q598*H598</f>
        <v>0.088440000000000005</v>
      </c>
      <c r="S598" s="251">
        <v>0</v>
      </c>
      <c r="T598" s="252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53" t="s">
        <v>344</v>
      </c>
      <c r="AT598" s="253" t="s">
        <v>253</v>
      </c>
      <c r="AU598" s="253" t="s">
        <v>86</v>
      </c>
      <c r="AY598" s="18" t="s">
        <v>251</v>
      </c>
      <c r="BE598" s="254">
        <f>IF(N598="základní",J598,0)</f>
        <v>0</v>
      </c>
      <c r="BF598" s="254">
        <f>IF(N598="snížená",J598,0)</f>
        <v>0</v>
      </c>
      <c r="BG598" s="254">
        <f>IF(N598="zákl. přenesená",J598,0)</f>
        <v>0</v>
      </c>
      <c r="BH598" s="254">
        <f>IF(N598="sníž. přenesená",J598,0)</f>
        <v>0</v>
      </c>
      <c r="BI598" s="254">
        <f>IF(N598="nulová",J598,0)</f>
        <v>0</v>
      </c>
      <c r="BJ598" s="18" t="s">
        <v>84</v>
      </c>
      <c r="BK598" s="254">
        <f>ROUND(I598*H598,2)</f>
        <v>0</v>
      </c>
      <c r="BL598" s="18" t="s">
        <v>344</v>
      </c>
      <c r="BM598" s="253" t="s">
        <v>3016</v>
      </c>
    </row>
    <row r="599" s="13" customFormat="1">
      <c r="A599" s="13"/>
      <c r="B599" s="255"/>
      <c r="C599" s="256"/>
      <c r="D599" s="257" t="s">
        <v>260</v>
      </c>
      <c r="E599" s="258" t="s">
        <v>1</v>
      </c>
      <c r="F599" s="259" t="s">
        <v>2703</v>
      </c>
      <c r="G599" s="256"/>
      <c r="H599" s="258" t="s">
        <v>1</v>
      </c>
      <c r="I599" s="260"/>
      <c r="J599" s="256"/>
      <c r="K599" s="256"/>
      <c r="L599" s="261"/>
      <c r="M599" s="262"/>
      <c r="N599" s="263"/>
      <c r="O599" s="263"/>
      <c r="P599" s="263"/>
      <c r="Q599" s="263"/>
      <c r="R599" s="263"/>
      <c r="S599" s="263"/>
      <c r="T599" s="264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65" t="s">
        <v>260</v>
      </c>
      <c r="AU599" s="265" t="s">
        <v>86</v>
      </c>
      <c r="AV599" s="13" t="s">
        <v>84</v>
      </c>
      <c r="AW599" s="13" t="s">
        <v>31</v>
      </c>
      <c r="AX599" s="13" t="s">
        <v>76</v>
      </c>
      <c r="AY599" s="265" t="s">
        <v>251</v>
      </c>
    </row>
    <row r="600" s="13" customFormat="1">
      <c r="A600" s="13"/>
      <c r="B600" s="255"/>
      <c r="C600" s="256"/>
      <c r="D600" s="257" t="s">
        <v>260</v>
      </c>
      <c r="E600" s="258" t="s">
        <v>1</v>
      </c>
      <c r="F600" s="259" t="s">
        <v>2956</v>
      </c>
      <c r="G600" s="256"/>
      <c r="H600" s="258" t="s">
        <v>1</v>
      </c>
      <c r="I600" s="260"/>
      <c r="J600" s="256"/>
      <c r="K600" s="256"/>
      <c r="L600" s="261"/>
      <c r="M600" s="262"/>
      <c r="N600" s="263"/>
      <c r="O600" s="263"/>
      <c r="P600" s="263"/>
      <c r="Q600" s="263"/>
      <c r="R600" s="263"/>
      <c r="S600" s="263"/>
      <c r="T600" s="26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65" t="s">
        <v>260</v>
      </c>
      <c r="AU600" s="265" t="s">
        <v>86</v>
      </c>
      <c r="AV600" s="13" t="s">
        <v>84</v>
      </c>
      <c r="AW600" s="13" t="s">
        <v>31</v>
      </c>
      <c r="AX600" s="13" t="s">
        <v>76</v>
      </c>
      <c r="AY600" s="265" t="s">
        <v>251</v>
      </c>
    </row>
    <row r="601" s="14" customFormat="1">
      <c r="A601" s="14"/>
      <c r="B601" s="266"/>
      <c r="C601" s="267"/>
      <c r="D601" s="257" t="s">
        <v>260</v>
      </c>
      <c r="E601" s="268" t="s">
        <v>1</v>
      </c>
      <c r="F601" s="269" t="s">
        <v>84</v>
      </c>
      <c r="G601" s="267"/>
      <c r="H601" s="270">
        <v>1</v>
      </c>
      <c r="I601" s="271"/>
      <c r="J601" s="267"/>
      <c r="K601" s="267"/>
      <c r="L601" s="272"/>
      <c r="M601" s="273"/>
      <c r="N601" s="274"/>
      <c r="O601" s="274"/>
      <c r="P601" s="274"/>
      <c r="Q601" s="274"/>
      <c r="R601" s="274"/>
      <c r="S601" s="274"/>
      <c r="T601" s="275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76" t="s">
        <v>260</v>
      </c>
      <c r="AU601" s="276" t="s">
        <v>86</v>
      </c>
      <c r="AV601" s="14" t="s">
        <v>86</v>
      </c>
      <c r="AW601" s="14" t="s">
        <v>31</v>
      </c>
      <c r="AX601" s="14" t="s">
        <v>76</v>
      </c>
      <c r="AY601" s="276" t="s">
        <v>251</v>
      </c>
    </row>
    <row r="602" s="15" customFormat="1">
      <c r="A602" s="15"/>
      <c r="B602" s="277"/>
      <c r="C602" s="278"/>
      <c r="D602" s="257" t="s">
        <v>260</v>
      </c>
      <c r="E602" s="279" t="s">
        <v>1</v>
      </c>
      <c r="F602" s="280" t="s">
        <v>264</v>
      </c>
      <c r="G602" s="278"/>
      <c r="H602" s="281">
        <v>1</v>
      </c>
      <c r="I602" s="282"/>
      <c r="J602" s="278"/>
      <c r="K602" s="278"/>
      <c r="L602" s="283"/>
      <c r="M602" s="284"/>
      <c r="N602" s="285"/>
      <c r="O602" s="285"/>
      <c r="P602" s="285"/>
      <c r="Q602" s="285"/>
      <c r="R602" s="285"/>
      <c r="S602" s="285"/>
      <c r="T602" s="286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87" t="s">
        <v>260</v>
      </c>
      <c r="AU602" s="287" t="s">
        <v>86</v>
      </c>
      <c r="AV602" s="15" t="s">
        <v>258</v>
      </c>
      <c r="AW602" s="15" t="s">
        <v>31</v>
      </c>
      <c r="AX602" s="15" t="s">
        <v>84</v>
      </c>
      <c r="AY602" s="287" t="s">
        <v>251</v>
      </c>
    </row>
    <row r="603" s="2" customFormat="1" ht="14.4" customHeight="1">
      <c r="A603" s="39"/>
      <c r="B603" s="40"/>
      <c r="C603" s="243" t="s">
        <v>849</v>
      </c>
      <c r="D603" s="243" t="s">
        <v>253</v>
      </c>
      <c r="E603" s="244" t="s">
        <v>3017</v>
      </c>
      <c r="F603" s="245" t="s">
        <v>3018</v>
      </c>
      <c r="G603" s="246" t="s">
        <v>369</v>
      </c>
      <c r="H603" s="247">
        <v>4</v>
      </c>
      <c r="I603" s="248"/>
      <c r="J603" s="247">
        <f>ROUND(I603*H603,2)</f>
        <v>0</v>
      </c>
      <c r="K603" s="245" t="s">
        <v>257</v>
      </c>
      <c r="L603" s="45"/>
      <c r="M603" s="249" t="s">
        <v>1</v>
      </c>
      <c r="N603" s="250" t="s">
        <v>41</v>
      </c>
      <c r="O603" s="92"/>
      <c r="P603" s="251">
        <f>O603*H603</f>
        <v>0</v>
      </c>
      <c r="Q603" s="251">
        <v>5.0000000000000002E-05</v>
      </c>
      <c r="R603" s="251">
        <f>Q603*H603</f>
        <v>0.00020000000000000001</v>
      </c>
      <c r="S603" s="251">
        <v>0.01235</v>
      </c>
      <c r="T603" s="252">
        <f>S603*H603</f>
        <v>0.049399999999999999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53" t="s">
        <v>344</v>
      </c>
      <c r="AT603" s="253" t="s">
        <v>253</v>
      </c>
      <c r="AU603" s="253" t="s">
        <v>86</v>
      </c>
      <c r="AY603" s="18" t="s">
        <v>251</v>
      </c>
      <c r="BE603" s="254">
        <f>IF(N603="základní",J603,0)</f>
        <v>0</v>
      </c>
      <c r="BF603" s="254">
        <f>IF(N603="snížená",J603,0)</f>
        <v>0</v>
      </c>
      <c r="BG603" s="254">
        <f>IF(N603="zákl. přenesená",J603,0)</f>
        <v>0</v>
      </c>
      <c r="BH603" s="254">
        <f>IF(N603="sníž. přenesená",J603,0)</f>
        <v>0</v>
      </c>
      <c r="BI603" s="254">
        <f>IF(N603="nulová",J603,0)</f>
        <v>0</v>
      </c>
      <c r="BJ603" s="18" t="s">
        <v>84</v>
      </c>
      <c r="BK603" s="254">
        <f>ROUND(I603*H603,2)</f>
        <v>0</v>
      </c>
      <c r="BL603" s="18" t="s">
        <v>344</v>
      </c>
      <c r="BM603" s="253" t="s">
        <v>3019</v>
      </c>
    </row>
    <row r="604" s="13" customFormat="1">
      <c r="A604" s="13"/>
      <c r="B604" s="255"/>
      <c r="C604" s="256"/>
      <c r="D604" s="257" t="s">
        <v>260</v>
      </c>
      <c r="E604" s="258" t="s">
        <v>1</v>
      </c>
      <c r="F604" s="259" t="s">
        <v>2703</v>
      </c>
      <c r="G604" s="256"/>
      <c r="H604" s="258" t="s">
        <v>1</v>
      </c>
      <c r="I604" s="260"/>
      <c r="J604" s="256"/>
      <c r="K604" s="256"/>
      <c r="L604" s="261"/>
      <c r="M604" s="262"/>
      <c r="N604" s="263"/>
      <c r="O604" s="263"/>
      <c r="P604" s="263"/>
      <c r="Q604" s="263"/>
      <c r="R604" s="263"/>
      <c r="S604" s="263"/>
      <c r="T604" s="26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65" t="s">
        <v>260</v>
      </c>
      <c r="AU604" s="265" t="s">
        <v>86</v>
      </c>
      <c r="AV604" s="13" t="s">
        <v>84</v>
      </c>
      <c r="AW604" s="13" t="s">
        <v>31</v>
      </c>
      <c r="AX604" s="13" t="s">
        <v>76</v>
      </c>
      <c r="AY604" s="265" t="s">
        <v>251</v>
      </c>
    </row>
    <row r="605" s="13" customFormat="1">
      <c r="A605" s="13"/>
      <c r="B605" s="255"/>
      <c r="C605" s="256"/>
      <c r="D605" s="257" t="s">
        <v>260</v>
      </c>
      <c r="E605" s="258" t="s">
        <v>1</v>
      </c>
      <c r="F605" s="259" t="s">
        <v>2891</v>
      </c>
      <c r="G605" s="256"/>
      <c r="H605" s="258" t="s">
        <v>1</v>
      </c>
      <c r="I605" s="260"/>
      <c r="J605" s="256"/>
      <c r="K605" s="256"/>
      <c r="L605" s="261"/>
      <c r="M605" s="262"/>
      <c r="N605" s="263"/>
      <c r="O605" s="263"/>
      <c r="P605" s="263"/>
      <c r="Q605" s="263"/>
      <c r="R605" s="263"/>
      <c r="S605" s="263"/>
      <c r="T605" s="26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65" t="s">
        <v>260</v>
      </c>
      <c r="AU605" s="265" t="s">
        <v>86</v>
      </c>
      <c r="AV605" s="13" t="s">
        <v>84</v>
      </c>
      <c r="AW605" s="13" t="s">
        <v>31</v>
      </c>
      <c r="AX605" s="13" t="s">
        <v>76</v>
      </c>
      <c r="AY605" s="265" t="s">
        <v>251</v>
      </c>
    </row>
    <row r="606" s="14" customFormat="1">
      <c r="A606" s="14"/>
      <c r="B606" s="266"/>
      <c r="C606" s="267"/>
      <c r="D606" s="257" t="s">
        <v>260</v>
      </c>
      <c r="E606" s="268" t="s">
        <v>1</v>
      </c>
      <c r="F606" s="269" t="s">
        <v>3020</v>
      </c>
      <c r="G606" s="267"/>
      <c r="H606" s="270">
        <v>4</v>
      </c>
      <c r="I606" s="271"/>
      <c r="J606" s="267"/>
      <c r="K606" s="267"/>
      <c r="L606" s="272"/>
      <c r="M606" s="273"/>
      <c r="N606" s="274"/>
      <c r="O606" s="274"/>
      <c r="P606" s="274"/>
      <c r="Q606" s="274"/>
      <c r="R606" s="274"/>
      <c r="S606" s="274"/>
      <c r="T606" s="275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76" t="s">
        <v>260</v>
      </c>
      <c r="AU606" s="276" t="s">
        <v>86</v>
      </c>
      <c r="AV606" s="14" t="s">
        <v>86</v>
      </c>
      <c r="AW606" s="14" t="s">
        <v>31</v>
      </c>
      <c r="AX606" s="14" t="s">
        <v>76</v>
      </c>
      <c r="AY606" s="276" t="s">
        <v>251</v>
      </c>
    </row>
    <row r="607" s="15" customFormat="1">
      <c r="A607" s="15"/>
      <c r="B607" s="277"/>
      <c r="C607" s="278"/>
      <c r="D607" s="257" t="s">
        <v>260</v>
      </c>
      <c r="E607" s="279" t="s">
        <v>1</v>
      </c>
      <c r="F607" s="280" t="s">
        <v>264</v>
      </c>
      <c r="G607" s="278"/>
      <c r="H607" s="281">
        <v>4</v>
      </c>
      <c r="I607" s="282"/>
      <c r="J607" s="278"/>
      <c r="K607" s="278"/>
      <c r="L607" s="283"/>
      <c r="M607" s="284"/>
      <c r="N607" s="285"/>
      <c r="O607" s="285"/>
      <c r="P607" s="285"/>
      <c r="Q607" s="285"/>
      <c r="R607" s="285"/>
      <c r="S607" s="285"/>
      <c r="T607" s="286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87" t="s">
        <v>260</v>
      </c>
      <c r="AU607" s="287" t="s">
        <v>86</v>
      </c>
      <c r="AV607" s="15" t="s">
        <v>258</v>
      </c>
      <c r="AW607" s="15" t="s">
        <v>31</v>
      </c>
      <c r="AX607" s="15" t="s">
        <v>84</v>
      </c>
      <c r="AY607" s="287" t="s">
        <v>251</v>
      </c>
    </row>
    <row r="608" s="2" customFormat="1" ht="14.4" customHeight="1">
      <c r="A608" s="39"/>
      <c r="B608" s="40"/>
      <c r="C608" s="243" t="s">
        <v>853</v>
      </c>
      <c r="D608" s="243" t="s">
        <v>253</v>
      </c>
      <c r="E608" s="244" t="s">
        <v>3021</v>
      </c>
      <c r="F608" s="245" t="s">
        <v>3022</v>
      </c>
      <c r="G608" s="246" t="s">
        <v>369</v>
      </c>
      <c r="H608" s="247">
        <v>65</v>
      </c>
      <c r="I608" s="248"/>
      <c r="J608" s="247">
        <f>ROUND(I608*H608,2)</f>
        <v>0</v>
      </c>
      <c r="K608" s="245" t="s">
        <v>257</v>
      </c>
      <c r="L608" s="45"/>
      <c r="M608" s="249" t="s">
        <v>1</v>
      </c>
      <c r="N608" s="250" t="s">
        <v>41</v>
      </c>
      <c r="O608" s="92"/>
      <c r="P608" s="251">
        <f>O608*H608</f>
        <v>0</v>
      </c>
      <c r="Q608" s="251">
        <v>5.0000000000000002E-05</v>
      </c>
      <c r="R608" s="251">
        <f>Q608*H608</f>
        <v>0.0032500000000000003</v>
      </c>
      <c r="S608" s="251">
        <v>0.023259999999999999</v>
      </c>
      <c r="T608" s="252">
        <f>S608*H608</f>
        <v>1.5119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53" t="s">
        <v>344</v>
      </c>
      <c r="AT608" s="253" t="s">
        <v>253</v>
      </c>
      <c r="AU608" s="253" t="s">
        <v>86</v>
      </c>
      <c r="AY608" s="18" t="s">
        <v>251</v>
      </c>
      <c r="BE608" s="254">
        <f>IF(N608="základní",J608,0)</f>
        <v>0</v>
      </c>
      <c r="BF608" s="254">
        <f>IF(N608="snížená",J608,0)</f>
        <v>0</v>
      </c>
      <c r="BG608" s="254">
        <f>IF(N608="zákl. přenesená",J608,0)</f>
        <v>0</v>
      </c>
      <c r="BH608" s="254">
        <f>IF(N608="sníž. přenesená",J608,0)</f>
        <v>0</v>
      </c>
      <c r="BI608" s="254">
        <f>IF(N608="nulová",J608,0)</f>
        <v>0</v>
      </c>
      <c r="BJ608" s="18" t="s">
        <v>84</v>
      </c>
      <c r="BK608" s="254">
        <f>ROUND(I608*H608,2)</f>
        <v>0</v>
      </c>
      <c r="BL608" s="18" t="s">
        <v>344</v>
      </c>
      <c r="BM608" s="253" t="s">
        <v>3023</v>
      </c>
    </row>
    <row r="609" s="13" customFormat="1">
      <c r="A609" s="13"/>
      <c r="B609" s="255"/>
      <c r="C609" s="256"/>
      <c r="D609" s="257" t="s">
        <v>260</v>
      </c>
      <c r="E609" s="258" t="s">
        <v>1</v>
      </c>
      <c r="F609" s="259" t="s">
        <v>2703</v>
      </c>
      <c r="G609" s="256"/>
      <c r="H609" s="258" t="s">
        <v>1</v>
      </c>
      <c r="I609" s="260"/>
      <c r="J609" s="256"/>
      <c r="K609" s="256"/>
      <c r="L609" s="261"/>
      <c r="M609" s="262"/>
      <c r="N609" s="263"/>
      <c r="O609" s="263"/>
      <c r="P609" s="263"/>
      <c r="Q609" s="263"/>
      <c r="R609" s="263"/>
      <c r="S609" s="263"/>
      <c r="T609" s="264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65" t="s">
        <v>260</v>
      </c>
      <c r="AU609" s="265" t="s">
        <v>86</v>
      </c>
      <c r="AV609" s="13" t="s">
        <v>84</v>
      </c>
      <c r="AW609" s="13" t="s">
        <v>31</v>
      </c>
      <c r="AX609" s="13" t="s">
        <v>76</v>
      </c>
      <c r="AY609" s="265" t="s">
        <v>251</v>
      </c>
    </row>
    <row r="610" s="14" customFormat="1">
      <c r="A610" s="14"/>
      <c r="B610" s="266"/>
      <c r="C610" s="267"/>
      <c r="D610" s="257" t="s">
        <v>260</v>
      </c>
      <c r="E610" s="268" t="s">
        <v>1</v>
      </c>
      <c r="F610" s="269" t="s">
        <v>3024</v>
      </c>
      <c r="G610" s="267"/>
      <c r="H610" s="270">
        <v>65</v>
      </c>
      <c r="I610" s="271"/>
      <c r="J610" s="267"/>
      <c r="K610" s="267"/>
      <c r="L610" s="272"/>
      <c r="M610" s="273"/>
      <c r="N610" s="274"/>
      <c r="O610" s="274"/>
      <c r="P610" s="274"/>
      <c r="Q610" s="274"/>
      <c r="R610" s="274"/>
      <c r="S610" s="274"/>
      <c r="T610" s="275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76" t="s">
        <v>260</v>
      </c>
      <c r="AU610" s="276" t="s">
        <v>86</v>
      </c>
      <c r="AV610" s="14" t="s">
        <v>86</v>
      </c>
      <c r="AW610" s="14" t="s">
        <v>31</v>
      </c>
      <c r="AX610" s="14" t="s">
        <v>76</v>
      </c>
      <c r="AY610" s="276" t="s">
        <v>251</v>
      </c>
    </row>
    <row r="611" s="15" customFormat="1">
      <c r="A611" s="15"/>
      <c r="B611" s="277"/>
      <c r="C611" s="278"/>
      <c r="D611" s="257" t="s">
        <v>260</v>
      </c>
      <c r="E611" s="279" t="s">
        <v>1</v>
      </c>
      <c r="F611" s="280" t="s">
        <v>264</v>
      </c>
      <c r="G611" s="278"/>
      <c r="H611" s="281">
        <v>65</v>
      </c>
      <c r="I611" s="282"/>
      <c r="J611" s="278"/>
      <c r="K611" s="278"/>
      <c r="L611" s="283"/>
      <c r="M611" s="284"/>
      <c r="N611" s="285"/>
      <c r="O611" s="285"/>
      <c r="P611" s="285"/>
      <c r="Q611" s="285"/>
      <c r="R611" s="285"/>
      <c r="S611" s="285"/>
      <c r="T611" s="286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87" t="s">
        <v>260</v>
      </c>
      <c r="AU611" s="287" t="s">
        <v>86</v>
      </c>
      <c r="AV611" s="15" t="s">
        <v>258</v>
      </c>
      <c r="AW611" s="15" t="s">
        <v>31</v>
      </c>
      <c r="AX611" s="15" t="s">
        <v>84</v>
      </c>
      <c r="AY611" s="287" t="s">
        <v>251</v>
      </c>
    </row>
    <row r="612" s="2" customFormat="1" ht="14.4" customHeight="1">
      <c r="A612" s="39"/>
      <c r="B612" s="40"/>
      <c r="C612" s="243" t="s">
        <v>859</v>
      </c>
      <c r="D612" s="243" t="s">
        <v>253</v>
      </c>
      <c r="E612" s="244" t="s">
        <v>3025</v>
      </c>
      <c r="F612" s="245" t="s">
        <v>3026</v>
      </c>
      <c r="G612" s="246" t="s">
        <v>369</v>
      </c>
      <c r="H612" s="247">
        <v>9</v>
      </c>
      <c r="I612" s="248"/>
      <c r="J612" s="247">
        <f>ROUND(I612*H612,2)</f>
        <v>0</v>
      </c>
      <c r="K612" s="245" t="s">
        <v>257</v>
      </c>
      <c r="L612" s="45"/>
      <c r="M612" s="249" t="s">
        <v>1</v>
      </c>
      <c r="N612" s="250" t="s">
        <v>41</v>
      </c>
      <c r="O612" s="92"/>
      <c r="P612" s="251">
        <f>O612*H612</f>
        <v>0</v>
      </c>
      <c r="Q612" s="251">
        <v>8.0000000000000007E-05</v>
      </c>
      <c r="R612" s="251">
        <f>Q612*H612</f>
        <v>0.00072000000000000005</v>
      </c>
      <c r="S612" s="251">
        <v>0.024930000000000001</v>
      </c>
      <c r="T612" s="252">
        <f>S612*H612</f>
        <v>0.22437000000000001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53" t="s">
        <v>344</v>
      </c>
      <c r="AT612" s="253" t="s">
        <v>253</v>
      </c>
      <c r="AU612" s="253" t="s">
        <v>86</v>
      </c>
      <c r="AY612" s="18" t="s">
        <v>251</v>
      </c>
      <c r="BE612" s="254">
        <f>IF(N612="základní",J612,0)</f>
        <v>0</v>
      </c>
      <c r="BF612" s="254">
        <f>IF(N612="snížená",J612,0)</f>
        <v>0</v>
      </c>
      <c r="BG612" s="254">
        <f>IF(N612="zákl. přenesená",J612,0)</f>
        <v>0</v>
      </c>
      <c r="BH612" s="254">
        <f>IF(N612="sníž. přenesená",J612,0)</f>
        <v>0</v>
      </c>
      <c r="BI612" s="254">
        <f>IF(N612="nulová",J612,0)</f>
        <v>0</v>
      </c>
      <c r="BJ612" s="18" t="s">
        <v>84</v>
      </c>
      <c r="BK612" s="254">
        <f>ROUND(I612*H612,2)</f>
        <v>0</v>
      </c>
      <c r="BL612" s="18" t="s">
        <v>344</v>
      </c>
      <c r="BM612" s="253" t="s">
        <v>3027</v>
      </c>
    </row>
    <row r="613" s="13" customFormat="1">
      <c r="A613" s="13"/>
      <c r="B613" s="255"/>
      <c r="C613" s="256"/>
      <c r="D613" s="257" t="s">
        <v>260</v>
      </c>
      <c r="E613" s="258" t="s">
        <v>1</v>
      </c>
      <c r="F613" s="259" t="s">
        <v>2703</v>
      </c>
      <c r="G613" s="256"/>
      <c r="H613" s="258" t="s">
        <v>1</v>
      </c>
      <c r="I613" s="260"/>
      <c r="J613" s="256"/>
      <c r="K613" s="256"/>
      <c r="L613" s="261"/>
      <c r="M613" s="262"/>
      <c r="N613" s="263"/>
      <c r="O613" s="263"/>
      <c r="P613" s="263"/>
      <c r="Q613" s="263"/>
      <c r="R613" s="263"/>
      <c r="S613" s="263"/>
      <c r="T613" s="26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65" t="s">
        <v>260</v>
      </c>
      <c r="AU613" s="265" t="s">
        <v>86</v>
      </c>
      <c r="AV613" s="13" t="s">
        <v>84</v>
      </c>
      <c r="AW613" s="13" t="s">
        <v>31</v>
      </c>
      <c r="AX613" s="13" t="s">
        <v>76</v>
      </c>
      <c r="AY613" s="265" t="s">
        <v>251</v>
      </c>
    </row>
    <row r="614" s="14" customFormat="1">
      <c r="A614" s="14"/>
      <c r="B614" s="266"/>
      <c r="C614" s="267"/>
      <c r="D614" s="257" t="s">
        <v>260</v>
      </c>
      <c r="E614" s="268" t="s">
        <v>1</v>
      </c>
      <c r="F614" s="269" t="s">
        <v>280</v>
      </c>
      <c r="G614" s="267"/>
      <c r="H614" s="270">
        <v>5</v>
      </c>
      <c r="I614" s="271"/>
      <c r="J614" s="267"/>
      <c r="K614" s="267"/>
      <c r="L614" s="272"/>
      <c r="M614" s="273"/>
      <c r="N614" s="274"/>
      <c r="O614" s="274"/>
      <c r="P614" s="274"/>
      <c r="Q614" s="274"/>
      <c r="R614" s="274"/>
      <c r="S614" s="274"/>
      <c r="T614" s="275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76" t="s">
        <v>260</v>
      </c>
      <c r="AU614" s="276" t="s">
        <v>86</v>
      </c>
      <c r="AV614" s="14" t="s">
        <v>86</v>
      </c>
      <c r="AW614" s="14" t="s">
        <v>31</v>
      </c>
      <c r="AX614" s="14" t="s">
        <v>76</v>
      </c>
      <c r="AY614" s="276" t="s">
        <v>251</v>
      </c>
    </row>
    <row r="615" s="13" customFormat="1">
      <c r="A615" s="13"/>
      <c r="B615" s="255"/>
      <c r="C615" s="256"/>
      <c r="D615" s="257" t="s">
        <v>260</v>
      </c>
      <c r="E615" s="258" t="s">
        <v>1</v>
      </c>
      <c r="F615" s="259" t="s">
        <v>2891</v>
      </c>
      <c r="G615" s="256"/>
      <c r="H615" s="258" t="s">
        <v>1</v>
      </c>
      <c r="I615" s="260"/>
      <c r="J615" s="256"/>
      <c r="K615" s="256"/>
      <c r="L615" s="261"/>
      <c r="M615" s="262"/>
      <c r="N615" s="263"/>
      <c r="O615" s="263"/>
      <c r="P615" s="263"/>
      <c r="Q615" s="263"/>
      <c r="R615" s="263"/>
      <c r="S615" s="263"/>
      <c r="T615" s="26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65" t="s">
        <v>260</v>
      </c>
      <c r="AU615" s="265" t="s">
        <v>86</v>
      </c>
      <c r="AV615" s="13" t="s">
        <v>84</v>
      </c>
      <c r="AW615" s="13" t="s">
        <v>31</v>
      </c>
      <c r="AX615" s="13" t="s">
        <v>76</v>
      </c>
      <c r="AY615" s="265" t="s">
        <v>251</v>
      </c>
    </row>
    <row r="616" s="14" customFormat="1">
      <c r="A616" s="14"/>
      <c r="B616" s="266"/>
      <c r="C616" s="267"/>
      <c r="D616" s="257" t="s">
        <v>260</v>
      </c>
      <c r="E616" s="268" t="s">
        <v>1</v>
      </c>
      <c r="F616" s="269" t="s">
        <v>258</v>
      </c>
      <c r="G616" s="267"/>
      <c r="H616" s="270">
        <v>4</v>
      </c>
      <c r="I616" s="271"/>
      <c r="J616" s="267"/>
      <c r="K616" s="267"/>
      <c r="L616" s="272"/>
      <c r="M616" s="273"/>
      <c r="N616" s="274"/>
      <c r="O616" s="274"/>
      <c r="P616" s="274"/>
      <c r="Q616" s="274"/>
      <c r="R616" s="274"/>
      <c r="S616" s="274"/>
      <c r="T616" s="275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76" t="s">
        <v>260</v>
      </c>
      <c r="AU616" s="276" t="s">
        <v>86</v>
      </c>
      <c r="AV616" s="14" t="s">
        <v>86</v>
      </c>
      <c r="AW616" s="14" t="s">
        <v>31</v>
      </c>
      <c r="AX616" s="14" t="s">
        <v>76</v>
      </c>
      <c r="AY616" s="276" t="s">
        <v>251</v>
      </c>
    </row>
    <row r="617" s="15" customFormat="1">
      <c r="A617" s="15"/>
      <c r="B617" s="277"/>
      <c r="C617" s="278"/>
      <c r="D617" s="257" t="s">
        <v>260</v>
      </c>
      <c r="E617" s="279" t="s">
        <v>1</v>
      </c>
      <c r="F617" s="280" t="s">
        <v>264</v>
      </c>
      <c r="G617" s="278"/>
      <c r="H617" s="281">
        <v>9</v>
      </c>
      <c r="I617" s="282"/>
      <c r="J617" s="278"/>
      <c r="K617" s="278"/>
      <c r="L617" s="283"/>
      <c r="M617" s="284"/>
      <c r="N617" s="285"/>
      <c r="O617" s="285"/>
      <c r="P617" s="285"/>
      <c r="Q617" s="285"/>
      <c r="R617" s="285"/>
      <c r="S617" s="285"/>
      <c r="T617" s="286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87" t="s">
        <v>260</v>
      </c>
      <c r="AU617" s="287" t="s">
        <v>86</v>
      </c>
      <c r="AV617" s="15" t="s">
        <v>258</v>
      </c>
      <c r="AW617" s="15" t="s">
        <v>31</v>
      </c>
      <c r="AX617" s="15" t="s">
        <v>84</v>
      </c>
      <c r="AY617" s="287" t="s">
        <v>251</v>
      </c>
    </row>
    <row r="618" s="2" customFormat="1" ht="14.4" customHeight="1">
      <c r="A618" s="39"/>
      <c r="B618" s="40"/>
      <c r="C618" s="243" t="s">
        <v>866</v>
      </c>
      <c r="D618" s="243" t="s">
        <v>253</v>
      </c>
      <c r="E618" s="244" t="s">
        <v>3028</v>
      </c>
      <c r="F618" s="245" t="s">
        <v>3029</v>
      </c>
      <c r="G618" s="246" t="s">
        <v>369</v>
      </c>
      <c r="H618" s="247">
        <v>22</v>
      </c>
      <c r="I618" s="248"/>
      <c r="J618" s="247">
        <f>ROUND(I618*H618,2)</f>
        <v>0</v>
      </c>
      <c r="K618" s="245" t="s">
        <v>257</v>
      </c>
      <c r="L618" s="45"/>
      <c r="M618" s="249" t="s">
        <v>1</v>
      </c>
      <c r="N618" s="250" t="s">
        <v>41</v>
      </c>
      <c r="O618" s="92"/>
      <c r="P618" s="251">
        <f>O618*H618</f>
        <v>0</v>
      </c>
      <c r="Q618" s="251">
        <v>8.0000000000000007E-05</v>
      </c>
      <c r="R618" s="251">
        <f>Q618*H618</f>
        <v>0.0017600000000000001</v>
      </c>
      <c r="S618" s="251">
        <v>0.04675</v>
      </c>
      <c r="T618" s="252">
        <f>S618*H618</f>
        <v>1.0285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53" t="s">
        <v>344</v>
      </c>
      <c r="AT618" s="253" t="s">
        <v>253</v>
      </c>
      <c r="AU618" s="253" t="s">
        <v>86</v>
      </c>
      <c r="AY618" s="18" t="s">
        <v>251</v>
      </c>
      <c r="BE618" s="254">
        <f>IF(N618="základní",J618,0)</f>
        <v>0</v>
      </c>
      <c r="BF618" s="254">
        <f>IF(N618="snížená",J618,0)</f>
        <v>0</v>
      </c>
      <c r="BG618" s="254">
        <f>IF(N618="zákl. přenesená",J618,0)</f>
        <v>0</v>
      </c>
      <c r="BH618" s="254">
        <f>IF(N618="sníž. přenesená",J618,0)</f>
        <v>0</v>
      </c>
      <c r="BI618" s="254">
        <f>IF(N618="nulová",J618,0)</f>
        <v>0</v>
      </c>
      <c r="BJ618" s="18" t="s">
        <v>84</v>
      </c>
      <c r="BK618" s="254">
        <f>ROUND(I618*H618,2)</f>
        <v>0</v>
      </c>
      <c r="BL618" s="18" t="s">
        <v>344</v>
      </c>
      <c r="BM618" s="253" t="s">
        <v>3030</v>
      </c>
    </row>
    <row r="619" s="13" customFormat="1">
      <c r="A619" s="13"/>
      <c r="B619" s="255"/>
      <c r="C619" s="256"/>
      <c r="D619" s="257" t="s">
        <v>260</v>
      </c>
      <c r="E619" s="258" t="s">
        <v>1</v>
      </c>
      <c r="F619" s="259" t="s">
        <v>2703</v>
      </c>
      <c r="G619" s="256"/>
      <c r="H619" s="258" t="s">
        <v>1</v>
      </c>
      <c r="I619" s="260"/>
      <c r="J619" s="256"/>
      <c r="K619" s="256"/>
      <c r="L619" s="261"/>
      <c r="M619" s="262"/>
      <c r="N619" s="263"/>
      <c r="O619" s="263"/>
      <c r="P619" s="263"/>
      <c r="Q619" s="263"/>
      <c r="R619" s="263"/>
      <c r="S619" s="263"/>
      <c r="T619" s="264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65" t="s">
        <v>260</v>
      </c>
      <c r="AU619" s="265" t="s">
        <v>86</v>
      </c>
      <c r="AV619" s="13" t="s">
        <v>84</v>
      </c>
      <c r="AW619" s="13" t="s">
        <v>31</v>
      </c>
      <c r="AX619" s="13" t="s">
        <v>76</v>
      </c>
      <c r="AY619" s="265" t="s">
        <v>251</v>
      </c>
    </row>
    <row r="620" s="14" customFormat="1">
      <c r="A620" s="14"/>
      <c r="B620" s="266"/>
      <c r="C620" s="267"/>
      <c r="D620" s="257" t="s">
        <v>260</v>
      </c>
      <c r="E620" s="268" t="s">
        <v>1</v>
      </c>
      <c r="F620" s="269" t="s">
        <v>3031</v>
      </c>
      <c r="G620" s="267"/>
      <c r="H620" s="270">
        <v>20</v>
      </c>
      <c r="I620" s="271"/>
      <c r="J620" s="267"/>
      <c r="K620" s="267"/>
      <c r="L620" s="272"/>
      <c r="M620" s="273"/>
      <c r="N620" s="274"/>
      <c r="O620" s="274"/>
      <c r="P620" s="274"/>
      <c r="Q620" s="274"/>
      <c r="R620" s="274"/>
      <c r="S620" s="274"/>
      <c r="T620" s="275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76" t="s">
        <v>260</v>
      </c>
      <c r="AU620" s="276" t="s">
        <v>86</v>
      </c>
      <c r="AV620" s="14" t="s">
        <v>86</v>
      </c>
      <c r="AW620" s="14" t="s">
        <v>31</v>
      </c>
      <c r="AX620" s="14" t="s">
        <v>76</v>
      </c>
      <c r="AY620" s="276" t="s">
        <v>251</v>
      </c>
    </row>
    <row r="621" s="13" customFormat="1">
      <c r="A621" s="13"/>
      <c r="B621" s="255"/>
      <c r="C621" s="256"/>
      <c r="D621" s="257" t="s">
        <v>260</v>
      </c>
      <c r="E621" s="258" t="s">
        <v>1</v>
      </c>
      <c r="F621" s="259" t="s">
        <v>2891</v>
      </c>
      <c r="G621" s="256"/>
      <c r="H621" s="258" t="s">
        <v>1</v>
      </c>
      <c r="I621" s="260"/>
      <c r="J621" s="256"/>
      <c r="K621" s="256"/>
      <c r="L621" s="261"/>
      <c r="M621" s="262"/>
      <c r="N621" s="263"/>
      <c r="O621" s="263"/>
      <c r="P621" s="263"/>
      <c r="Q621" s="263"/>
      <c r="R621" s="263"/>
      <c r="S621" s="263"/>
      <c r="T621" s="26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65" t="s">
        <v>260</v>
      </c>
      <c r="AU621" s="265" t="s">
        <v>86</v>
      </c>
      <c r="AV621" s="13" t="s">
        <v>84</v>
      </c>
      <c r="AW621" s="13" t="s">
        <v>31</v>
      </c>
      <c r="AX621" s="13" t="s">
        <v>76</v>
      </c>
      <c r="AY621" s="265" t="s">
        <v>251</v>
      </c>
    </row>
    <row r="622" s="14" customFormat="1">
      <c r="A622" s="14"/>
      <c r="B622" s="266"/>
      <c r="C622" s="267"/>
      <c r="D622" s="257" t="s">
        <v>260</v>
      </c>
      <c r="E622" s="268" t="s">
        <v>1</v>
      </c>
      <c r="F622" s="269" t="s">
        <v>3032</v>
      </c>
      <c r="G622" s="267"/>
      <c r="H622" s="270">
        <v>2</v>
      </c>
      <c r="I622" s="271"/>
      <c r="J622" s="267"/>
      <c r="K622" s="267"/>
      <c r="L622" s="272"/>
      <c r="M622" s="273"/>
      <c r="N622" s="274"/>
      <c r="O622" s="274"/>
      <c r="P622" s="274"/>
      <c r="Q622" s="274"/>
      <c r="R622" s="274"/>
      <c r="S622" s="274"/>
      <c r="T622" s="275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76" t="s">
        <v>260</v>
      </c>
      <c r="AU622" s="276" t="s">
        <v>86</v>
      </c>
      <c r="AV622" s="14" t="s">
        <v>86</v>
      </c>
      <c r="AW622" s="14" t="s">
        <v>31</v>
      </c>
      <c r="AX622" s="14" t="s">
        <v>76</v>
      </c>
      <c r="AY622" s="276" t="s">
        <v>251</v>
      </c>
    </row>
    <row r="623" s="15" customFormat="1">
      <c r="A623" s="15"/>
      <c r="B623" s="277"/>
      <c r="C623" s="278"/>
      <c r="D623" s="257" t="s">
        <v>260</v>
      </c>
      <c r="E623" s="279" t="s">
        <v>1</v>
      </c>
      <c r="F623" s="280" t="s">
        <v>264</v>
      </c>
      <c r="G623" s="278"/>
      <c r="H623" s="281">
        <v>22</v>
      </c>
      <c r="I623" s="282"/>
      <c r="J623" s="278"/>
      <c r="K623" s="278"/>
      <c r="L623" s="283"/>
      <c r="M623" s="284"/>
      <c r="N623" s="285"/>
      <c r="O623" s="285"/>
      <c r="P623" s="285"/>
      <c r="Q623" s="285"/>
      <c r="R623" s="285"/>
      <c r="S623" s="285"/>
      <c r="T623" s="286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87" t="s">
        <v>260</v>
      </c>
      <c r="AU623" s="287" t="s">
        <v>86</v>
      </c>
      <c r="AV623" s="15" t="s">
        <v>258</v>
      </c>
      <c r="AW623" s="15" t="s">
        <v>31</v>
      </c>
      <c r="AX623" s="15" t="s">
        <v>84</v>
      </c>
      <c r="AY623" s="287" t="s">
        <v>251</v>
      </c>
    </row>
    <row r="624" s="2" customFormat="1" ht="14.4" customHeight="1">
      <c r="A624" s="39"/>
      <c r="B624" s="40"/>
      <c r="C624" s="243" t="s">
        <v>872</v>
      </c>
      <c r="D624" s="243" t="s">
        <v>253</v>
      </c>
      <c r="E624" s="244" t="s">
        <v>3033</v>
      </c>
      <c r="F624" s="245" t="s">
        <v>3034</v>
      </c>
      <c r="G624" s="246" t="s">
        <v>369</v>
      </c>
      <c r="H624" s="247">
        <v>4</v>
      </c>
      <c r="I624" s="248"/>
      <c r="J624" s="247">
        <f>ROUND(I624*H624,2)</f>
        <v>0</v>
      </c>
      <c r="K624" s="245" t="s">
        <v>257</v>
      </c>
      <c r="L624" s="45"/>
      <c r="M624" s="249" t="s">
        <v>1</v>
      </c>
      <c r="N624" s="250" t="s">
        <v>41</v>
      </c>
      <c r="O624" s="92"/>
      <c r="P624" s="251">
        <f>O624*H624</f>
        <v>0</v>
      </c>
      <c r="Q624" s="251">
        <v>0</v>
      </c>
      <c r="R624" s="251">
        <f>Q624*H624</f>
        <v>0</v>
      </c>
      <c r="S624" s="251">
        <v>0</v>
      </c>
      <c r="T624" s="252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53" t="s">
        <v>344</v>
      </c>
      <c r="AT624" s="253" t="s">
        <v>253</v>
      </c>
      <c r="AU624" s="253" t="s">
        <v>86</v>
      </c>
      <c r="AY624" s="18" t="s">
        <v>251</v>
      </c>
      <c r="BE624" s="254">
        <f>IF(N624="základní",J624,0)</f>
        <v>0</v>
      </c>
      <c r="BF624" s="254">
        <f>IF(N624="snížená",J624,0)</f>
        <v>0</v>
      </c>
      <c r="BG624" s="254">
        <f>IF(N624="zákl. přenesená",J624,0)</f>
        <v>0</v>
      </c>
      <c r="BH624" s="254">
        <f>IF(N624="sníž. přenesená",J624,0)</f>
        <v>0</v>
      </c>
      <c r="BI624" s="254">
        <f>IF(N624="nulová",J624,0)</f>
        <v>0</v>
      </c>
      <c r="BJ624" s="18" t="s">
        <v>84</v>
      </c>
      <c r="BK624" s="254">
        <f>ROUND(I624*H624,2)</f>
        <v>0</v>
      </c>
      <c r="BL624" s="18" t="s">
        <v>344</v>
      </c>
      <c r="BM624" s="253" t="s">
        <v>3035</v>
      </c>
    </row>
    <row r="625" s="13" customFormat="1">
      <c r="A625" s="13"/>
      <c r="B625" s="255"/>
      <c r="C625" s="256"/>
      <c r="D625" s="257" t="s">
        <v>260</v>
      </c>
      <c r="E625" s="258" t="s">
        <v>1</v>
      </c>
      <c r="F625" s="259" t="s">
        <v>2703</v>
      </c>
      <c r="G625" s="256"/>
      <c r="H625" s="258" t="s">
        <v>1</v>
      </c>
      <c r="I625" s="260"/>
      <c r="J625" s="256"/>
      <c r="K625" s="256"/>
      <c r="L625" s="261"/>
      <c r="M625" s="262"/>
      <c r="N625" s="263"/>
      <c r="O625" s="263"/>
      <c r="P625" s="263"/>
      <c r="Q625" s="263"/>
      <c r="R625" s="263"/>
      <c r="S625" s="263"/>
      <c r="T625" s="26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65" t="s">
        <v>260</v>
      </c>
      <c r="AU625" s="265" t="s">
        <v>86</v>
      </c>
      <c r="AV625" s="13" t="s">
        <v>84</v>
      </c>
      <c r="AW625" s="13" t="s">
        <v>31</v>
      </c>
      <c r="AX625" s="13" t="s">
        <v>76</v>
      </c>
      <c r="AY625" s="265" t="s">
        <v>251</v>
      </c>
    </row>
    <row r="626" s="13" customFormat="1">
      <c r="A626" s="13"/>
      <c r="B626" s="255"/>
      <c r="C626" s="256"/>
      <c r="D626" s="257" t="s">
        <v>260</v>
      </c>
      <c r="E626" s="258" t="s">
        <v>1</v>
      </c>
      <c r="F626" s="259" t="s">
        <v>2891</v>
      </c>
      <c r="G626" s="256"/>
      <c r="H626" s="258" t="s">
        <v>1</v>
      </c>
      <c r="I626" s="260"/>
      <c r="J626" s="256"/>
      <c r="K626" s="256"/>
      <c r="L626" s="261"/>
      <c r="M626" s="262"/>
      <c r="N626" s="263"/>
      <c r="O626" s="263"/>
      <c r="P626" s="263"/>
      <c r="Q626" s="263"/>
      <c r="R626" s="263"/>
      <c r="S626" s="263"/>
      <c r="T626" s="264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65" t="s">
        <v>260</v>
      </c>
      <c r="AU626" s="265" t="s">
        <v>86</v>
      </c>
      <c r="AV626" s="13" t="s">
        <v>84</v>
      </c>
      <c r="AW626" s="13" t="s">
        <v>31</v>
      </c>
      <c r="AX626" s="13" t="s">
        <v>76</v>
      </c>
      <c r="AY626" s="265" t="s">
        <v>251</v>
      </c>
    </row>
    <row r="627" s="14" customFormat="1">
      <c r="A627" s="14"/>
      <c r="B627" s="266"/>
      <c r="C627" s="267"/>
      <c r="D627" s="257" t="s">
        <v>260</v>
      </c>
      <c r="E627" s="268" t="s">
        <v>1</v>
      </c>
      <c r="F627" s="269" t="s">
        <v>3020</v>
      </c>
      <c r="G627" s="267"/>
      <c r="H627" s="270">
        <v>4</v>
      </c>
      <c r="I627" s="271"/>
      <c r="J627" s="267"/>
      <c r="K627" s="267"/>
      <c r="L627" s="272"/>
      <c r="M627" s="273"/>
      <c r="N627" s="274"/>
      <c r="O627" s="274"/>
      <c r="P627" s="274"/>
      <c r="Q627" s="274"/>
      <c r="R627" s="274"/>
      <c r="S627" s="274"/>
      <c r="T627" s="275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76" t="s">
        <v>260</v>
      </c>
      <c r="AU627" s="276" t="s">
        <v>86</v>
      </c>
      <c r="AV627" s="14" t="s">
        <v>86</v>
      </c>
      <c r="AW627" s="14" t="s">
        <v>31</v>
      </c>
      <c r="AX627" s="14" t="s">
        <v>76</v>
      </c>
      <c r="AY627" s="276" t="s">
        <v>251</v>
      </c>
    </row>
    <row r="628" s="15" customFormat="1">
      <c r="A628" s="15"/>
      <c r="B628" s="277"/>
      <c r="C628" s="278"/>
      <c r="D628" s="257" t="s">
        <v>260</v>
      </c>
      <c r="E628" s="279" t="s">
        <v>1</v>
      </c>
      <c r="F628" s="280" t="s">
        <v>264</v>
      </c>
      <c r="G628" s="278"/>
      <c r="H628" s="281">
        <v>4</v>
      </c>
      <c r="I628" s="282"/>
      <c r="J628" s="278"/>
      <c r="K628" s="278"/>
      <c r="L628" s="283"/>
      <c r="M628" s="284"/>
      <c r="N628" s="285"/>
      <c r="O628" s="285"/>
      <c r="P628" s="285"/>
      <c r="Q628" s="285"/>
      <c r="R628" s="285"/>
      <c r="S628" s="285"/>
      <c r="T628" s="286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87" t="s">
        <v>260</v>
      </c>
      <c r="AU628" s="287" t="s">
        <v>86</v>
      </c>
      <c r="AV628" s="15" t="s">
        <v>258</v>
      </c>
      <c r="AW628" s="15" t="s">
        <v>31</v>
      </c>
      <c r="AX628" s="15" t="s">
        <v>84</v>
      </c>
      <c r="AY628" s="287" t="s">
        <v>251</v>
      </c>
    </row>
    <row r="629" s="2" customFormat="1" ht="14.4" customHeight="1">
      <c r="A629" s="39"/>
      <c r="B629" s="40"/>
      <c r="C629" s="243" t="s">
        <v>888</v>
      </c>
      <c r="D629" s="243" t="s">
        <v>253</v>
      </c>
      <c r="E629" s="244" t="s">
        <v>3036</v>
      </c>
      <c r="F629" s="245" t="s">
        <v>3037</v>
      </c>
      <c r="G629" s="246" t="s">
        <v>369</v>
      </c>
      <c r="H629" s="247">
        <v>4</v>
      </c>
      <c r="I629" s="248"/>
      <c r="J629" s="247">
        <f>ROUND(I629*H629,2)</f>
        <v>0</v>
      </c>
      <c r="K629" s="245" t="s">
        <v>257</v>
      </c>
      <c r="L629" s="45"/>
      <c r="M629" s="249" t="s">
        <v>1</v>
      </c>
      <c r="N629" s="250" t="s">
        <v>41</v>
      </c>
      <c r="O629" s="92"/>
      <c r="P629" s="251">
        <f>O629*H629</f>
        <v>0</v>
      </c>
      <c r="Q629" s="251">
        <v>0</v>
      </c>
      <c r="R629" s="251">
        <f>Q629*H629</f>
        <v>0</v>
      </c>
      <c r="S629" s="251">
        <v>0</v>
      </c>
      <c r="T629" s="252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53" t="s">
        <v>344</v>
      </c>
      <c r="AT629" s="253" t="s">
        <v>253</v>
      </c>
      <c r="AU629" s="253" t="s">
        <v>86</v>
      </c>
      <c r="AY629" s="18" t="s">
        <v>251</v>
      </c>
      <c r="BE629" s="254">
        <f>IF(N629="základní",J629,0)</f>
        <v>0</v>
      </c>
      <c r="BF629" s="254">
        <f>IF(N629="snížená",J629,0)</f>
        <v>0</v>
      </c>
      <c r="BG629" s="254">
        <f>IF(N629="zákl. přenesená",J629,0)</f>
        <v>0</v>
      </c>
      <c r="BH629" s="254">
        <f>IF(N629="sníž. přenesená",J629,0)</f>
        <v>0</v>
      </c>
      <c r="BI629" s="254">
        <f>IF(N629="nulová",J629,0)</f>
        <v>0</v>
      </c>
      <c r="BJ629" s="18" t="s">
        <v>84</v>
      </c>
      <c r="BK629" s="254">
        <f>ROUND(I629*H629,2)</f>
        <v>0</v>
      </c>
      <c r="BL629" s="18" t="s">
        <v>344</v>
      </c>
      <c r="BM629" s="253" t="s">
        <v>3038</v>
      </c>
    </row>
    <row r="630" s="13" customFormat="1">
      <c r="A630" s="13"/>
      <c r="B630" s="255"/>
      <c r="C630" s="256"/>
      <c r="D630" s="257" t="s">
        <v>260</v>
      </c>
      <c r="E630" s="258" t="s">
        <v>1</v>
      </c>
      <c r="F630" s="259" t="s">
        <v>2703</v>
      </c>
      <c r="G630" s="256"/>
      <c r="H630" s="258" t="s">
        <v>1</v>
      </c>
      <c r="I630" s="260"/>
      <c r="J630" s="256"/>
      <c r="K630" s="256"/>
      <c r="L630" s="261"/>
      <c r="M630" s="262"/>
      <c r="N630" s="263"/>
      <c r="O630" s="263"/>
      <c r="P630" s="263"/>
      <c r="Q630" s="263"/>
      <c r="R630" s="263"/>
      <c r="S630" s="263"/>
      <c r="T630" s="264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65" t="s">
        <v>260</v>
      </c>
      <c r="AU630" s="265" t="s">
        <v>86</v>
      </c>
      <c r="AV630" s="13" t="s">
        <v>84</v>
      </c>
      <c r="AW630" s="13" t="s">
        <v>31</v>
      </c>
      <c r="AX630" s="13" t="s">
        <v>76</v>
      </c>
      <c r="AY630" s="265" t="s">
        <v>251</v>
      </c>
    </row>
    <row r="631" s="13" customFormat="1">
      <c r="A631" s="13"/>
      <c r="B631" s="255"/>
      <c r="C631" s="256"/>
      <c r="D631" s="257" t="s">
        <v>260</v>
      </c>
      <c r="E631" s="258" t="s">
        <v>1</v>
      </c>
      <c r="F631" s="259" t="s">
        <v>2891</v>
      </c>
      <c r="G631" s="256"/>
      <c r="H631" s="258" t="s">
        <v>1</v>
      </c>
      <c r="I631" s="260"/>
      <c r="J631" s="256"/>
      <c r="K631" s="256"/>
      <c r="L631" s="261"/>
      <c r="M631" s="262"/>
      <c r="N631" s="263"/>
      <c r="O631" s="263"/>
      <c r="P631" s="263"/>
      <c r="Q631" s="263"/>
      <c r="R631" s="263"/>
      <c r="S631" s="263"/>
      <c r="T631" s="264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65" t="s">
        <v>260</v>
      </c>
      <c r="AU631" s="265" t="s">
        <v>86</v>
      </c>
      <c r="AV631" s="13" t="s">
        <v>84</v>
      </c>
      <c r="AW631" s="13" t="s">
        <v>31</v>
      </c>
      <c r="AX631" s="13" t="s">
        <v>76</v>
      </c>
      <c r="AY631" s="265" t="s">
        <v>251</v>
      </c>
    </row>
    <row r="632" s="14" customFormat="1">
      <c r="A632" s="14"/>
      <c r="B632" s="266"/>
      <c r="C632" s="267"/>
      <c r="D632" s="257" t="s">
        <v>260</v>
      </c>
      <c r="E632" s="268" t="s">
        <v>1</v>
      </c>
      <c r="F632" s="269" t="s">
        <v>258</v>
      </c>
      <c r="G632" s="267"/>
      <c r="H632" s="270">
        <v>4</v>
      </c>
      <c r="I632" s="271"/>
      <c r="J632" s="267"/>
      <c r="K632" s="267"/>
      <c r="L632" s="272"/>
      <c r="M632" s="273"/>
      <c r="N632" s="274"/>
      <c r="O632" s="274"/>
      <c r="P632" s="274"/>
      <c r="Q632" s="274"/>
      <c r="R632" s="274"/>
      <c r="S632" s="274"/>
      <c r="T632" s="275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76" t="s">
        <v>260</v>
      </c>
      <c r="AU632" s="276" t="s">
        <v>86</v>
      </c>
      <c r="AV632" s="14" t="s">
        <v>86</v>
      </c>
      <c r="AW632" s="14" t="s">
        <v>31</v>
      </c>
      <c r="AX632" s="14" t="s">
        <v>76</v>
      </c>
      <c r="AY632" s="276" t="s">
        <v>251</v>
      </c>
    </row>
    <row r="633" s="15" customFormat="1">
      <c r="A633" s="15"/>
      <c r="B633" s="277"/>
      <c r="C633" s="278"/>
      <c r="D633" s="257" t="s">
        <v>260</v>
      </c>
      <c r="E633" s="279" t="s">
        <v>1</v>
      </c>
      <c r="F633" s="280" t="s">
        <v>264</v>
      </c>
      <c r="G633" s="278"/>
      <c r="H633" s="281">
        <v>4</v>
      </c>
      <c r="I633" s="282"/>
      <c r="J633" s="278"/>
      <c r="K633" s="278"/>
      <c r="L633" s="283"/>
      <c r="M633" s="284"/>
      <c r="N633" s="285"/>
      <c r="O633" s="285"/>
      <c r="P633" s="285"/>
      <c r="Q633" s="285"/>
      <c r="R633" s="285"/>
      <c r="S633" s="285"/>
      <c r="T633" s="286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87" t="s">
        <v>260</v>
      </c>
      <c r="AU633" s="287" t="s">
        <v>86</v>
      </c>
      <c r="AV633" s="15" t="s">
        <v>258</v>
      </c>
      <c r="AW633" s="15" t="s">
        <v>31</v>
      </c>
      <c r="AX633" s="15" t="s">
        <v>84</v>
      </c>
      <c r="AY633" s="287" t="s">
        <v>251</v>
      </c>
    </row>
    <row r="634" s="2" customFormat="1" ht="14.4" customHeight="1">
      <c r="A634" s="39"/>
      <c r="B634" s="40"/>
      <c r="C634" s="243" t="s">
        <v>895</v>
      </c>
      <c r="D634" s="243" t="s">
        <v>253</v>
      </c>
      <c r="E634" s="244" t="s">
        <v>3039</v>
      </c>
      <c r="F634" s="245" t="s">
        <v>3040</v>
      </c>
      <c r="G634" s="246" t="s">
        <v>369</v>
      </c>
      <c r="H634" s="247">
        <v>2</v>
      </c>
      <c r="I634" s="248"/>
      <c r="J634" s="247">
        <f>ROUND(I634*H634,2)</f>
        <v>0</v>
      </c>
      <c r="K634" s="245" t="s">
        <v>257</v>
      </c>
      <c r="L634" s="45"/>
      <c r="M634" s="249" t="s">
        <v>1</v>
      </c>
      <c r="N634" s="250" t="s">
        <v>41</v>
      </c>
      <c r="O634" s="92"/>
      <c r="P634" s="251">
        <f>O634*H634</f>
        <v>0</v>
      </c>
      <c r="Q634" s="251">
        <v>0</v>
      </c>
      <c r="R634" s="251">
        <f>Q634*H634</f>
        <v>0</v>
      </c>
      <c r="S634" s="251">
        <v>0</v>
      </c>
      <c r="T634" s="252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53" t="s">
        <v>344</v>
      </c>
      <c r="AT634" s="253" t="s">
        <v>253</v>
      </c>
      <c r="AU634" s="253" t="s">
        <v>86</v>
      </c>
      <c r="AY634" s="18" t="s">
        <v>251</v>
      </c>
      <c r="BE634" s="254">
        <f>IF(N634="základní",J634,0)</f>
        <v>0</v>
      </c>
      <c r="BF634" s="254">
        <f>IF(N634="snížená",J634,0)</f>
        <v>0</v>
      </c>
      <c r="BG634" s="254">
        <f>IF(N634="zákl. přenesená",J634,0)</f>
        <v>0</v>
      </c>
      <c r="BH634" s="254">
        <f>IF(N634="sníž. přenesená",J634,0)</f>
        <v>0</v>
      </c>
      <c r="BI634" s="254">
        <f>IF(N634="nulová",J634,0)</f>
        <v>0</v>
      </c>
      <c r="BJ634" s="18" t="s">
        <v>84</v>
      </c>
      <c r="BK634" s="254">
        <f>ROUND(I634*H634,2)</f>
        <v>0</v>
      </c>
      <c r="BL634" s="18" t="s">
        <v>344</v>
      </c>
      <c r="BM634" s="253" t="s">
        <v>3041</v>
      </c>
    </row>
    <row r="635" s="13" customFormat="1">
      <c r="A635" s="13"/>
      <c r="B635" s="255"/>
      <c r="C635" s="256"/>
      <c r="D635" s="257" t="s">
        <v>260</v>
      </c>
      <c r="E635" s="258" t="s">
        <v>1</v>
      </c>
      <c r="F635" s="259" t="s">
        <v>2703</v>
      </c>
      <c r="G635" s="256"/>
      <c r="H635" s="258" t="s">
        <v>1</v>
      </c>
      <c r="I635" s="260"/>
      <c r="J635" s="256"/>
      <c r="K635" s="256"/>
      <c r="L635" s="261"/>
      <c r="M635" s="262"/>
      <c r="N635" s="263"/>
      <c r="O635" s="263"/>
      <c r="P635" s="263"/>
      <c r="Q635" s="263"/>
      <c r="R635" s="263"/>
      <c r="S635" s="263"/>
      <c r="T635" s="26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65" t="s">
        <v>260</v>
      </c>
      <c r="AU635" s="265" t="s">
        <v>86</v>
      </c>
      <c r="AV635" s="13" t="s">
        <v>84</v>
      </c>
      <c r="AW635" s="13" t="s">
        <v>31</v>
      </c>
      <c r="AX635" s="13" t="s">
        <v>76</v>
      </c>
      <c r="AY635" s="265" t="s">
        <v>251</v>
      </c>
    </row>
    <row r="636" s="13" customFormat="1">
      <c r="A636" s="13"/>
      <c r="B636" s="255"/>
      <c r="C636" s="256"/>
      <c r="D636" s="257" t="s">
        <v>260</v>
      </c>
      <c r="E636" s="258" t="s">
        <v>1</v>
      </c>
      <c r="F636" s="259" t="s">
        <v>2891</v>
      </c>
      <c r="G636" s="256"/>
      <c r="H636" s="258" t="s">
        <v>1</v>
      </c>
      <c r="I636" s="260"/>
      <c r="J636" s="256"/>
      <c r="K636" s="256"/>
      <c r="L636" s="261"/>
      <c r="M636" s="262"/>
      <c r="N636" s="263"/>
      <c r="O636" s="263"/>
      <c r="P636" s="263"/>
      <c r="Q636" s="263"/>
      <c r="R636" s="263"/>
      <c r="S636" s="263"/>
      <c r="T636" s="264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65" t="s">
        <v>260</v>
      </c>
      <c r="AU636" s="265" t="s">
        <v>86</v>
      </c>
      <c r="AV636" s="13" t="s">
        <v>84</v>
      </c>
      <c r="AW636" s="13" t="s">
        <v>31</v>
      </c>
      <c r="AX636" s="13" t="s">
        <v>76</v>
      </c>
      <c r="AY636" s="265" t="s">
        <v>251</v>
      </c>
    </row>
    <row r="637" s="14" customFormat="1">
      <c r="A637" s="14"/>
      <c r="B637" s="266"/>
      <c r="C637" s="267"/>
      <c r="D637" s="257" t="s">
        <v>260</v>
      </c>
      <c r="E637" s="268" t="s">
        <v>1</v>
      </c>
      <c r="F637" s="269" t="s">
        <v>3032</v>
      </c>
      <c r="G637" s="267"/>
      <c r="H637" s="270">
        <v>2</v>
      </c>
      <c r="I637" s="271"/>
      <c r="J637" s="267"/>
      <c r="K637" s="267"/>
      <c r="L637" s="272"/>
      <c r="M637" s="273"/>
      <c r="N637" s="274"/>
      <c r="O637" s="274"/>
      <c r="P637" s="274"/>
      <c r="Q637" s="274"/>
      <c r="R637" s="274"/>
      <c r="S637" s="274"/>
      <c r="T637" s="275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76" t="s">
        <v>260</v>
      </c>
      <c r="AU637" s="276" t="s">
        <v>86</v>
      </c>
      <c r="AV637" s="14" t="s">
        <v>86</v>
      </c>
      <c r="AW637" s="14" t="s">
        <v>31</v>
      </c>
      <c r="AX637" s="14" t="s">
        <v>76</v>
      </c>
      <c r="AY637" s="276" t="s">
        <v>251</v>
      </c>
    </row>
    <row r="638" s="15" customFormat="1">
      <c r="A638" s="15"/>
      <c r="B638" s="277"/>
      <c r="C638" s="278"/>
      <c r="D638" s="257" t="s">
        <v>260</v>
      </c>
      <c r="E638" s="279" t="s">
        <v>1</v>
      </c>
      <c r="F638" s="280" t="s">
        <v>264</v>
      </c>
      <c r="G638" s="278"/>
      <c r="H638" s="281">
        <v>2</v>
      </c>
      <c r="I638" s="282"/>
      <c r="J638" s="278"/>
      <c r="K638" s="278"/>
      <c r="L638" s="283"/>
      <c r="M638" s="284"/>
      <c r="N638" s="285"/>
      <c r="O638" s="285"/>
      <c r="P638" s="285"/>
      <c r="Q638" s="285"/>
      <c r="R638" s="285"/>
      <c r="S638" s="285"/>
      <c r="T638" s="286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T638" s="287" t="s">
        <v>260</v>
      </c>
      <c r="AU638" s="287" t="s">
        <v>86</v>
      </c>
      <c r="AV638" s="15" t="s">
        <v>258</v>
      </c>
      <c r="AW638" s="15" t="s">
        <v>31</v>
      </c>
      <c r="AX638" s="15" t="s">
        <v>84</v>
      </c>
      <c r="AY638" s="287" t="s">
        <v>251</v>
      </c>
    </row>
    <row r="639" s="2" customFormat="1" ht="14.4" customHeight="1">
      <c r="A639" s="39"/>
      <c r="B639" s="40"/>
      <c r="C639" s="288" t="s">
        <v>902</v>
      </c>
      <c r="D639" s="288" t="s">
        <v>295</v>
      </c>
      <c r="E639" s="289" t="s">
        <v>3042</v>
      </c>
      <c r="F639" s="290" t="s">
        <v>2787</v>
      </c>
      <c r="G639" s="291" t="s">
        <v>818</v>
      </c>
      <c r="H639" s="292">
        <v>1</v>
      </c>
      <c r="I639" s="293"/>
      <c r="J639" s="292">
        <f>ROUND(I639*H639,2)</f>
        <v>0</v>
      </c>
      <c r="K639" s="290" t="s">
        <v>1</v>
      </c>
      <c r="L639" s="294"/>
      <c r="M639" s="295" t="s">
        <v>1</v>
      </c>
      <c r="N639" s="296" t="s">
        <v>41</v>
      </c>
      <c r="O639" s="92"/>
      <c r="P639" s="251">
        <f>O639*H639</f>
        <v>0</v>
      </c>
      <c r="Q639" s="251">
        <v>0</v>
      </c>
      <c r="R639" s="251">
        <f>Q639*H639</f>
        <v>0</v>
      </c>
      <c r="S639" s="251">
        <v>0</v>
      </c>
      <c r="T639" s="252">
        <f>S639*H639</f>
        <v>0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53" t="s">
        <v>447</v>
      </c>
      <c r="AT639" s="253" t="s">
        <v>295</v>
      </c>
      <c r="AU639" s="253" t="s">
        <v>86</v>
      </c>
      <c r="AY639" s="18" t="s">
        <v>251</v>
      </c>
      <c r="BE639" s="254">
        <f>IF(N639="základní",J639,0)</f>
        <v>0</v>
      </c>
      <c r="BF639" s="254">
        <f>IF(N639="snížená",J639,0)</f>
        <v>0</v>
      </c>
      <c r="BG639" s="254">
        <f>IF(N639="zákl. přenesená",J639,0)</f>
        <v>0</v>
      </c>
      <c r="BH639" s="254">
        <f>IF(N639="sníž. přenesená",J639,0)</f>
        <v>0</v>
      </c>
      <c r="BI639" s="254">
        <f>IF(N639="nulová",J639,0)</f>
        <v>0</v>
      </c>
      <c r="BJ639" s="18" t="s">
        <v>84</v>
      </c>
      <c r="BK639" s="254">
        <f>ROUND(I639*H639,2)</f>
        <v>0</v>
      </c>
      <c r="BL639" s="18" t="s">
        <v>344</v>
      </c>
      <c r="BM639" s="253" t="s">
        <v>3043</v>
      </c>
    </row>
    <row r="640" s="13" customFormat="1">
      <c r="A640" s="13"/>
      <c r="B640" s="255"/>
      <c r="C640" s="256"/>
      <c r="D640" s="257" t="s">
        <v>260</v>
      </c>
      <c r="E640" s="258" t="s">
        <v>1</v>
      </c>
      <c r="F640" s="259" t="s">
        <v>2703</v>
      </c>
      <c r="G640" s="256"/>
      <c r="H640" s="258" t="s">
        <v>1</v>
      </c>
      <c r="I640" s="260"/>
      <c r="J640" s="256"/>
      <c r="K640" s="256"/>
      <c r="L640" s="261"/>
      <c r="M640" s="262"/>
      <c r="N640" s="263"/>
      <c r="O640" s="263"/>
      <c r="P640" s="263"/>
      <c r="Q640" s="263"/>
      <c r="R640" s="263"/>
      <c r="S640" s="263"/>
      <c r="T640" s="264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65" t="s">
        <v>260</v>
      </c>
      <c r="AU640" s="265" t="s">
        <v>86</v>
      </c>
      <c r="AV640" s="13" t="s">
        <v>84</v>
      </c>
      <c r="AW640" s="13" t="s">
        <v>31</v>
      </c>
      <c r="AX640" s="13" t="s">
        <v>76</v>
      </c>
      <c r="AY640" s="265" t="s">
        <v>251</v>
      </c>
    </row>
    <row r="641" s="14" customFormat="1">
      <c r="A641" s="14"/>
      <c r="B641" s="266"/>
      <c r="C641" s="267"/>
      <c r="D641" s="257" t="s">
        <v>260</v>
      </c>
      <c r="E641" s="268" t="s">
        <v>1</v>
      </c>
      <c r="F641" s="269" t="s">
        <v>84</v>
      </c>
      <c r="G641" s="267"/>
      <c r="H641" s="270">
        <v>1</v>
      </c>
      <c r="I641" s="271"/>
      <c r="J641" s="267"/>
      <c r="K641" s="267"/>
      <c r="L641" s="272"/>
      <c r="M641" s="273"/>
      <c r="N641" s="274"/>
      <c r="O641" s="274"/>
      <c r="P641" s="274"/>
      <c r="Q641" s="274"/>
      <c r="R641" s="274"/>
      <c r="S641" s="274"/>
      <c r="T641" s="275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76" t="s">
        <v>260</v>
      </c>
      <c r="AU641" s="276" t="s">
        <v>86</v>
      </c>
      <c r="AV641" s="14" t="s">
        <v>86</v>
      </c>
      <c r="AW641" s="14" t="s">
        <v>31</v>
      </c>
      <c r="AX641" s="14" t="s">
        <v>76</v>
      </c>
      <c r="AY641" s="276" t="s">
        <v>251</v>
      </c>
    </row>
    <row r="642" s="15" customFormat="1">
      <c r="A642" s="15"/>
      <c r="B642" s="277"/>
      <c r="C642" s="278"/>
      <c r="D642" s="257" t="s">
        <v>260</v>
      </c>
      <c r="E642" s="279" t="s">
        <v>1</v>
      </c>
      <c r="F642" s="280" t="s">
        <v>264</v>
      </c>
      <c r="G642" s="278"/>
      <c r="H642" s="281">
        <v>1</v>
      </c>
      <c r="I642" s="282"/>
      <c r="J642" s="278"/>
      <c r="K642" s="278"/>
      <c r="L642" s="283"/>
      <c r="M642" s="284"/>
      <c r="N642" s="285"/>
      <c r="O642" s="285"/>
      <c r="P642" s="285"/>
      <c r="Q642" s="285"/>
      <c r="R642" s="285"/>
      <c r="S642" s="285"/>
      <c r="T642" s="286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87" t="s">
        <v>260</v>
      </c>
      <c r="AU642" s="287" t="s">
        <v>86</v>
      </c>
      <c r="AV642" s="15" t="s">
        <v>258</v>
      </c>
      <c r="AW642" s="15" t="s">
        <v>31</v>
      </c>
      <c r="AX642" s="15" t="s">
        <v>84</v>
      </c>
      <c r="AY642" s="287" t="s">
        <v>251</v>
      </c>
    </row>
    <row r="643" s="2" customFormat="1" ht="14.4" customHeight="1">
      <c r="A643" s="39"/>
      <c r="B643" s="40"/>
      <c r="C643" s="243" t="s">
        <v>908</v>
      </c>
      <c r="D643" s="243" t="s">
        <v>253</v>
      </c>
      <c r="E643" s="244" t="s">
        <v>3044</v>
      </c>
      <c r="F643" s="245" t="s">
        <v>3045</v>
      </c>
      <c r="G643" s="246" t="s">
        <v>277</v>
      </c>
      <c r="H643" s="247">
        <v>2.8100000000000001</v>
      </c>
      <c r="I643" s="248"/>
      <c r="J643" s="247">
        <f>ROUND(I643*H643,2)</f>
        <v>0</v>
      </c>
      <c r="K643" s="245" t="s">
        <v>257</v>
      </c>
      <c r="L643" s="45"/>
      <c r="M643" s="249" t="s">
        <v>1</v>
      </c>
      <c r="N643" s="250" t="s">
        <v>41</v>
      </c>
      <c r="O643" s="92"/>
      <c r="P643" s="251">
        <f>O643*H643</f>
        <v>0</v>
      </c>
      <c r="Q643" s="251">
        <v>0</v>
      </c>
      <c r="R643" s="251">
        <f>Q643*H643</f>
        <v>0</v>
      </c>
      <c r="S643" s="251">
        <v>0</v>
      </c>
      <c r="T643" s="252">
        <f>S643*H643</f>
        <v>0</v>
      </c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R643" s="253" t="s">
        <v>344</v>
      </c>
      <c r="AT643" s="253" t="s">
        <v>253</v>
      </c>
      <c r="AU643" s="253" t="s">
        <v>86</v>
      </c>
      <c r="AY643" s="18" t="s">
        <v>251</v>
      </c>
      <c r="BE643" s="254">
        <f>IF(N643="základní",J643,0)</f>
        <v>0</v>
      </c>
      <c r="BF643" s="254">
        <f>IF(N643="snížená",J643,0)</f>
        <v>0</v>
      </c>
      <c r="BG643" s="254">
        <f>IF(N643="zákl. přenesená",J643,0)</f>
        <v>0</v>
      </c>
      <c r="BH643" s="254">
        <f>IF(N643="sníž. přenesená",J643,0)</f>
        <v>0</v>
      </c>
      <c r="BI643" s="254">
        <f>IF(N643="nulová",J643,0)</f>
        <v>0</v>
      </c>
      <c r="BJ643" s="18" t="s">
        <v>84</v>
      </c>
      <c r="BK643" s="254">
        <f>ROUND(I643*H643,2)</f>
        <v>0</v>
      </c>
      <c r="BL643" s="18" t="s">
        <v>344</v>
      </c>
      <c r="BM643" s="253" t="s">
        <v>3046</v>
      </c>
    </row>
    <row r="644" s="12" customFormat="1" ht="22.8" customHeight="1">
      <c r="A644" s="12"/>
      <c r="B644" s="227"/>
      <c r="C644" s="228"/>
      <c r="D644" s="229" t="s">
        <v>75</v>
      </c>
      <c r="E644" s="241" t="s">
        <v>1205</v>
      </c>
      <c r="F644" s="241" t="s">
        <v>1206</v>
      </c>
      <c r="G644" s="228"/>
      <c r="H644" s="228"/>
      <c r="I644" s="231"/>
      <c r="J644" s="242">
        <f>BK644</f>
        <v>0</v>
      </c>
      <c r="K644" s="228"/>
      <c r="L644" s="233"/>
      <c r="M644" s="234"/>
      <c r="N644" s="235"/>
      <c r="O644" s="235"/>
      <c r="P644" s="236">
        <f>SUM(P645:P659)</f>
        <v>0</v>
      </c>
      <c r="Q644" s="235"/>
      <c r="R644" s="236">
        <f>SUM(R645:R659)</f>
        <v>0</v>
      </c>
      <c r="S644" s="235"/>
      <c r="T644" s="237">
        <f>SUM(T645:T659)</f>
        <v>0.68564999999999998</v>
      </c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R644" s="238" t="s">
        <v>86</v>
      </c>
      <c r="AT644" s="239" t="s">
        <v>75</v>
      </c>
      <c r="AU644" s="239" t="s">
        <v>84</v>
      </c>
      <c r="AY644" s="238" t="s">
        <v>251</v>
      </c>
      <c r="BK644" s="240">
        <f>SUM(BK645:BK659)</f>
        <v>0</v>
      </c>
    </row>
    <row r="645" s="2" customFormat="1" ht="14.4" customHeight="1">
      <c r="A645" s="39"/>
      <c r="B645" s="40"/>
      <c r="C645" s="243" t="s">
        <v>913</v>
      </c>
      <c r="D645" s="243" t="s">
        <v>253</v>
      </c>
      <c r="E645" s="244" t="s">
        <v>3047</v>
      </c>
      <c r="F645" s="245" t="s">
        <v>3048</v>
      </c>
      <c r="G645" s="246" t="s">
        <v>369</v>
      </c>
      <c r="H645" s="247">
        <v>7</v>
      </c>
      <c r="I645" s="248"/>
      <c r="J645" s="247">
        <f>ROUND(I645*H645,2)</f>
        <v>0</v>
      </c>
      <c r="K645" s="245" t="s">
        <v>257</v>
      </c>
      <c r="L645" s="45"/>
      <c r="M645" s="249" t="s">
        <v>1</v>
      </c>
      <c r="N645" s="250" t="s">
        <v>41</v>
      </c>
      <c r="O645" s="92"/>
      <c r="P645" s="251">
        <f>O645*H645</f>
        <v>0</v>
      </c>
      <c r="Q645" s="251">
        <v>0</v>
      </c>
      <c r="R645" s="251">
        <f>Q645*H645</f>
        <v>0</v>
      </c>
      <c r="S645" s="251">
        <v>0.002</v>
      </c>
      <c r="T645" s="252">
        <f>S645*H645</f>
        <v>0.014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53" t="s">
        <v>344</v>
      </c>
      <c r="AT645" s="253" t="s">
        <v>253</v>
      </c>
      <c r="AU645" s="253" t="s">
        <v>86</v>
      </c>
      <c r="AY645" s="18" t="s">
        <v>251</v>
      </c>
      <c r="BE645" s="254">
        <f>IF(N645="základní",J645,0)</f>
        <v>0</v>
      </c>
      <c r="BF645" s="254">
        <f>IF(N645="snížená",J645,0)</f>
        <v>0</v>
      </c>
      <c r="BG645" s="254">
        <f>IF(N645="zákl. přenesená",J645,0)</f>
        <v>0</v>
      </c>
      <c r="BH645" s="254">
        <f>IF(N645="sníž. přenesená",J645,0)</f>
        <v>0</v>
      </c>
      <c r="BI645" s="254">
        <f>IF(N645="nulová",J645,0)</f>
        <v>0</v>
      </c>
      <c r="BJ645" s="18" t="s">
        <v>84</v>
      </c>
      <c r="BK645" s="254">
        <f>ROUND(I645*H645,2)</f>
        <v>0</v>
      </c>
      <c r="BL645" s="18" t="s">
        <v>344</v>
      </c>
      <c r="BM645" s="253" t="s">
        <v>3049</v>
      </c>
    </row>
    <row r="646" s="13" customFormat="1">
      <c r="A646" s="13"/>
      <c r="B646" s="255"/>
      <c r="C646" s="256"/>
      <c r="D646" s="257" t="s">
        <v>260</v>
      </c>
      <c r="E646" s="258" t="s">
        <v>1</v>
      </c>
      <c r="F646" s="259" t="s">
        <v>2703</v>
      </c>
      <c r="G646" s="256"/>
      <c r="H646" s="258" t="s">
        <v>1</v>
      </c>
      <c r="I646" s="260"/>
      <c r="J646" s="256"/>
      <c r="K646" s="256"/>
      <c r="L646" s="261"/>
      <c r="M646" s="262"/>
      <c r="N646" s="263"/>
      <c r="O646" s="263"/>
      <c r="P646" s="263"/>
      <c r="Q646" s="263"/>
      <c r="R646" s="263"/>
      <c r="S646" s="263"/>
      <c r="T646" s="26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65" t="s">
        <v>260</v>
      </c>
      <c r="AU646" s="265" t="s">
        <v>86</v>
      </c>
      <c r="AV646" s="13" t="s">
        <v>84</v>
      </c>
      <c r="AW646" s="13" t="s">
        <v>31</v>
      </c>
      <c r="AX646" s="13" t="s">
        <v>76</v>
      </c>
      <c r="AY646" s="265" t="s">
        <v>251</v>
      </c>
    </row>
    <row r="647" s="13" customFormat="1">
      <c r="A647" s="13"/>
      <c r="B647" s="255"/>
      <c r="C647" s="256"/>
      <c r="D647" s="257" t="s">
        <v>260</v>
      </c>
      <c r="E647" s="258" t="s">
        <v>1</v>
      </c>
      <c r="F647" s="259" t="s">
        <v>3050</v>
      </c>
      <c r="G647" s="256"/>
      <c r="H647" s="258" t="s">
        <v>1</v>
      </c>
      <c r="I647" s="260"/>
      <c r="J647" s="256"/>
      <c r="K647" s="256"/>
      <c r="L647" s="261"/>
      <c r="M647" s="262"/>
      <c r="N647" s="263"/>
      <c r="O647" s="263"/>
      <c r="P647" s="263"/>
      <c r="Q647" s="263"/>
      <c r="R647" s="263"/>
      <c r="S647" s="263"/>
      <c r="T647" s="264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65" t="s">
        <v>260</v>
      </c>
      <c r="AU647" s="265" t="s">
        <v>86</v>
      </c>
      <c r="AV647" s="13" t="s">
        <v>84</v>
      </c>
      <c r="AW647" s="13" t="s">
        <v>31</v>
      </c>
      <c r="AX647" s="13" t="s">
        <v>76</v>
      </c>
      <c r="AY647" s="265" t="s">
        <v>251</v>
      </c>
    </row>
    <row r="648" s="14" customFormat="1">
      <c r="A648" s="14"/>
      <c r="B648" s="266"/>
      <c r="C648" s="267"/>
      <c r="D648" s="257" t="s">
        <v>260</v>
      </c>
      <c r="E648" s="268" t="s">
        <v>1</v>
      </c>
      <c r="F648" s="269" t="s">
        <v>294</v>
      </c>
      <c r="G648" s="267"/>
      <c r="H648" s="270">
        <v>7</v>
      </c>
      <c r="I648" s="271"/>
      <c r="J648" s="267"/>
      <c r="K648" s="267"/>
      <c r="L648" s="272"/>
      <c r="M648" s="273"/>
      <c r="N648" s="274"/>
      <c r="O648" s="274"/>
      <c r="P648" s="274"/>
      <c r="Q648" s="274"/>
      <c r="R648" s="274"/>
      <c r="S648" s="274"/>
      <c r="T648" s="275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76" t="s">
        <v>260</v>
      </c>
      <c r="AU648" s="276" t="s">
        <v>86</v>
      </c>
      <c r="AV648" s="14" t="s">
        <v>86</v>
      </c>
      <c r="AW648" s="14" t="s">
        <v>31</v>
      </c>
      <c r="AX648" s="14" t="s">
        <v>76</v>
      </c>
      <c r="AY648" s="276" t="s">
        <v>251</v>
      </c>
    </row>
    <row r="649" s="15" customFormat="1">
      <c r="A649" s="15"/>
      <c r="B649" s="277"/>
      <c r="C649" s="278"/>
      <c r="D649" s="257" t="s">
        <v>260</v>
      </c>
      <c r="E649" s="279" t="s">
        <v>1</v>
      </c>
      <c r="F649" s="280" t="s">
        <v>264</v>
      </c>
      <c r="G649" s="278"/>
      <c r="H649" s="281">
        <v>7</v>
      </c>
      <c r="I649" s="282"/>
      <c r="J649" s="278"/>
      <c r="K649" s="278"/>
      <c r="L649" s="283"/>
      <c r="M649" s="284"/>
      <c r="N649" s="285"/>
      <c r="O649" s="285"/>
      <c r="P649" s="285"/>
      <c r="Q649" s="285"/>
      <c r="R649" s="285"/>
      <c r="S649" s="285"/>
      <c r="T649" s="286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87" t="s">
        <v>260</v>
      </c>
      <c r="AU649" s="287" t="s">
        <v>86</v>
      </c>
      <c r="AV649" s="15" t="s">
        <v>258</v>
      </c>
      <c r="AW649" s="15" t="s">
        <v>31</v>
      </c>
      <c r="AX649" s="15" t="s">
        <v>84</v>
      </c>
      <c r="AY649" s="287" t="s">
        <v>251</v>
      </c>
    </row>
    <row r="650" s="2" customFormat="1" ht="22.2" customHeight="1">
      <c r="A650" s="39"/>
      <c r="B650" s="40"/>
      <c r="C650" s="243" t="s">
        <v>917</v>
      </c>
      <c r="D650" s="243" t="s">
        <v>253</v>
      </c>
      <c r="E650" s="244" t="s">
        <v>3051</v>
      </c>
      <c r="F650" s="245" t="s">
        <v>3052</v>
      </c>
      <c r="G650" s="246" t="s">
        <v>406</v>
      </c>
      <c r="H650" s="247">
        <v>35</v>
      </c>
      <c r="I650" s="248"/>
      <c r="J650" s="247">
        <f>ROUND(I650*H650,2)</f>
        <v>0</v>
      </c>
      <c r="K650" s="245" t="s">
        <v>257</v>
      </c>
      <c r="L650" s="45"/>
      <c r="M650" s="249" t="s">
        <v>1</v>
      </c>
      <c r="N650" s="250" t="s">
        <v>41</v>
      </c>
      <c r="O650" s="92"/>
      <c r="P650" s="251">
        <f>O650*H650</f>
        <v>0</v>
      </c>
      <c r="Q650" s="251">
        <v>0</v>
      </c>
      <c r="R650" s="251">
        <f>Q650*H650</f>
        <v>0</v>
      </c>
      <c r="S650" s="251">
        <v>0.01419</v>
      </c>
      <c r="T650" s="252">
        <f>S650*H650</f>
        <v>0.49664999999999998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53" t="s">
        <v>344</v>
      </c>
      <c r="AT650" s="253" t="s">
        <v>253</v>
      </c>
      <c r="AU650" s="253" t="s">
        <v>86</v>
      </c>
      <c r="AY650" s="18" t="s">
        <v>251</v>
      </c>
      <c r="BE650" s="254">
        <f>IF(N650="základní",J650,0)</f>
        <v>0</v>
      </c>
      <c r="BF650" s="254">
        <f>IF(N650="snížená",J650,0)</f>
        <v>0</v>
      </c>
      <c r="BG650" s="254">
        <f>IF(N650="zákl. přenesená",J650,0)</f>
        <v>0</v>
      </c>
      <c r="BH650" s="254">
        <f>IF(N650="sníž. přenesená",J650,0)</f>
        <v>0</v>
      </c>
      <c r="BI650" s="254">
        <f>IF(N650="nulová",J650,0)</f>
        <v>0</v>
      </c>
      <c r="BJ650" s="18" t="s">
        <v>84</v>
      </c>
      <c r="BK650" s="254">
        <f>ROUND(I650*H650,2)</f>
        <v>0</v>
      </c>
      <c r="BL650" s="18" t="s">
        <v>344</v>
      </c>
      <c r="BM650" s="253" t="s">
        <v>3053</v>
      </c>
    </row>
    <row r="651" s="13" customFormat="1">
      <c r="A651" s="13"/>
      <c r="B651" s="255"/>
      <c r="C651" s="256"/>
      <c r="D651" s="257" t="s">
        <v>260</v>
      </c>
      <c r="E651" s="258" t="s">
        <v>1</v>
      </c>
      <c r="F651" s="259" t="s">
        <v>2703</v>
      </c>
      <c r="G651" s="256"/>
      <c r="H651" s="258" t="s">
        <v>1</v>
      </c>
      <c r="I651" s="260"/>
      <c r="J651" s="256"/>
      <c r="K651" s="256"/>
      <c r="L651" s="261"/>
      <c r="M651" s="262"/>
      <c r="N651" s="263"/>
      <c r="O651" s="263"/>
      <c r="P651" s="263"/>
      <c r="Q651" s="263"/>
      <c r="R651" s="263"/>
      <c r="S651" s="263"/>
      <c r="T651" s="264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65" t="s">
        <v>260</v>
      </c>
      <c r="AU651" s="265" t="s">
        <v>86</v>
      </c>
      <c r="AV651" s="13" t="s">
        <v>84</v>
      </c>
      <c r="AW651" s="13" t="s">
        <v>31</v>
      </c>
      <c r="AX651" s="13" t="s">
        <v>76</v>
      </c>
      <c r="AY651" s="265" t="s">
        <v>251</v>
      </c>
    </row>
    <row r="652" s="13" customFormat="1">
      <c r="A652" s="13"/>
      <c r="B652" s="255"/>
      <c r="C652" s="256"/>
      <c r="D652" s="257" t="s">
        <v>260</v>
      </c>
      <c r="E652" s="258" t="s">
        <v>1</v>
      </c>
      <c r="F652" s="259" t="s">
        <v>3054</v>
      </c>
      <c r="G652" s="256"/>
      <c r="H652" s="258" t="s">
        <v>1</v>
      </c>
      <c r="I652" s="260"/>
      <c r="J652" s="256"/>
      <c r="K652" s="256"/>
      <c r="L652" s="261"/>
      <c r="M652" s="262"/>
      <c r="N652" s="263"/>
      <c r="O652" s="263"/>
      <c r="P652" s="263"/>
      <c r="Q652" s="263"/>
      <c r="R652" s="263"/>
      <c r="S652" s="263"/>
      <c r="T652" s="264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65" t="s">
        <v>260</v>
      </c>
      <c r="AU652" s="265" t="s">
        <v>86</v>
      </c>
      <c r="AV652" s="13" t="s">
        <v>84</v>
      </c>
      <c r="AW652" s="13" t="s">
        <v>31</v>
      </c>
      <c r="AX652" s="13" t="s">
        <v>76</v>
      </c>
      <c r="AY652" s="265" t="s">
        <v>251</v>
      </c>
    </row>
    <row r="653" s="14" customFormat="1">
      <c r="A653" s="14"/>
      <c r="B653" s="266"/>
      <c r="C653" s="267"/>
      <c r="D653" s="257" t="s">
        <v>260</v>
      </c>
      <c r="E653" s="268" t="s">
        <v>1</v>
      </c>
      <c r="F653" s="269" t="s">
        <v>3055</v>
      </c>
      <c r="G653" s="267"/>
      <c r="H653" s="270">
        <v>35</v>
      </c>
      <c r="I653" s="271"/>
      <c r="J653" s="267"/>
      <c r="K653" s="267"/>
      <c r="L653" s="272"/>
      <c r="M653" s="273"/>
      <c r="N653" s="274"/>
      <c r="O653" s="274"/>
      <c r="P653" s="274"/>
      <c r="Q653" s="274"/>
      <c r="R653" s="274"/>
      <c r="S653" s="274"/>
      <c r="T653" s="275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76" t="s">
        <v>260</v>
      </c>
      <c r="AU653" s="276" t="s">
        <v>86</v>
      </c>
      <c r="AV653" s="14" t="s">
        <v>86</v>
      </c>
      <c r="AW653" s="14" t="s">
        <v>31</v>
      </c>
      <c r="AX653" s="14" t="s">
        <v>76</v>
      </c>
      <c r="AY653" s="276" t="s">
        <v>251</v>
      </c>
    </row>
    <row r="654" s="15" customFormat="1">
      <c r="A654" s="15"/>
      <c r="B654" s="277"/>
      <c r="C654" s="278"/>
      <c r="D654" s="257" t="s">
        <v>260</v>
      </c>
      <c r="E654" s="279" t="s">
        <v>1</v>
      </c>
      <c r="F654" s="280" t="s">
        <v>264</v>
      </c>
      <c r="G654" s="278"/>
      <c r="H654" s="281">
        <v>35</v>
      </c>
      <c r="I654" s="282"/>
      <c r="J654" s="278"/>
      <c r="K654" s="278"/>
      <c r="L654" s="283"/>
      <c r="M654" s="284"/>
      <c r="N654" s="285"/>
      <c r="O654" s="285"/>
      <c r="P654" s="285"/>
      <c r="Q654" s="285"/>
      <c r="R654" s="285"/>
      <c r="S654" s="285"/>
      <c r="T654" s="286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T654" s="287" t="s">
        <v>260</v>
      </c>
      <c r="AU654" s="287" t="s">
        <v>86</v>
      </c>
      <c r="AV654" s="15" t="s">
        <v>258</v>
      </c>
      <c r="AW654" s="15" t="s">
        <v>31</v>
      </c>
      <c r="AX654" s="15" t="s">
        <v>84</v>
      </c>
      <c r="AY654" s="287" t="s">
        <v>251</v>
      </c>
    </row>
    <row r="655" s="2" customFormat="1" ht="22.2" customHeight="1">
      <c r="A655" s="39"/>
      <c r="B655" s="40"/>
      <c r="C655" s="243" t="s">
        <v>923</v>
      </c>
      <c r="D655" s="243" t="s">
        <v>253</v>
      </c>
      <c r="E655" s="244" t="s">
        <v>3056</v>
      </c>
      <c r="F655" s="245" t="s">
        <v>3057</v>
      </c>
      <c r="G655" s="246" t="s">
        <v>369</v>
      </c>
      <c r="H655" s="247">
        <v>7</v>
      </c>
      <c r="I655" s="248"/>
      <c r="J655" s="247">
        <f>ROUND(I655*H655,2)</f>
        <v>0</v>
      </c>
      <c r="K655" s="245" t="s">
        <v>257</v>
      </c>
      <c r="L655" s="45"/>
      <c r="M655" s="249" t="s">
        <v>1</v>
      </c>
      <c r="N655" s="250" t="s">
        <v>41</v>
      </c>
      <c r="O655" s="92"/>
      <c r="P655" s="251">
        <f>O655*H655</f>
        <v>0</v>
      </c>
      <c r="Q655" s="251">
        <v>0</v>
      </c>
      <c r="R655" s="251">
        <f>Q655*H655</f>
        <v>0</v>
      </c>
      <c r="S655" s="251">
        <v>0.025000000000000001</v>
      </c>
      <c r="T655" s="252">
        <f>S655*H655</f>
        <v>0.17500000000000002</v>
      </c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R655" s="253" t="s">
        <v>344</v>
      </c>
      <c r="AT655" s="253" t="s">
        <v>253</v>
      </c>
      <c r="AU655" s="253" t="s">
        <v>86</v>
      </c>
      <c r="AY655" s="18" t="s">
        <v>251</v>
      </c>
      <c r="BE655" s="254">
        <f>IF(N655="základní",J655,0)</f>
        <v>0</v>
      </c>
      <c r="BF655" s="254">
        <f>IF(N655="snížená",J655,0)</f>
        <v>0</v>
      </c>
      <c r="BG655" s="254">
        <f>IF(N655="zákl. přenesená",J655,0)</f>
        <v>0</v>
      </c>
      <c r="BH655" s="254">
        <f>IF(N655="sníž. přenesená",J655,0)</f>
        <v>0</v>
      </c>
      <c r="BI655" s="254">
        <f>IF(N655="nulová",J655,0)</f>
        <v>0</v>
      </c>
      <c r="BJ655" s="18" t="s">
        <v>84</v>
      </c>
      <c r="BK655" s="254">
        <f>ROUND(I655*H655,2)</f>
        <v>0</v>
      </c>
      <c r="BL655" s="18" t="s">
        <v>344</v>
      </c>
      <c r="BM655" s="253" t="s">
        <v>3058</v>
      </c>
    </row>
    <row r="656" s="13" customFormat="1">
      <c r="A656" s="13"/>
      <c r="B656" s="255"/>
      <c r="C656" s="256"/>
      <c r="D656" s="257" t="s">
        <v>260</v>
      </c>
      <c r="E656" s="258" t="s">
        <v>1</v>
      </c>
      <c r="F656" s="259" t="s">
        <v>2703</v>
      </c>
      <c r="G656" s="256"/>
      <c r="H656" s="258" t="s">
        <v>1</v>
      </c>
      <c r="I656" s="260"/>
      <c r="J656" s="256"/>
      <c r="K656" s="256"/>
      <c r="L656" s="261"/>
      <c r="M656" s="262"/>
      <c r="N656" s="263"/>
      <c r="O656" s="263"/>
      <c r="P656" s="263"/>
      <c r="Q656" s="263"/>
      <c r="R656" s="263"/>
      <c r="S656" s="263"/>
      <c r="T656" s="264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65" t="s">
        <v>260</v>
      </c>
      <c r="AU656" s="265" t="s">
        <v>86</v>
      </c>
      <c r="AV656" s="13" t="s">
        <v>84</v>
      </c>
      <c r="AW656" s="13" t="s">
        <v>31</v>
      </c>
      <c r="AX656" s="13" t="s">
        <v>76</v>
      </c>
      <c r="AY656" s="265" t="s">
        <v>251</v>
      </c>
    </row>
    <row r="657" s="14" customFormat="1">
      <c r="A657" s="14"/>
      <c r="B657" s="266"/>
      <c r="C657" s="267"/>
      <c r="D657" s="257" t="s">
        <v>260</v>
      </c>
      <c r="E657" s="268" t="s">
        <v>1</v>
      </c>
      <c r="F657" s="269" t="s">
        <v>294</v>
      </c>
      <c r="G657" s="267"/>
      <c r="H657" s="270">
        <v>7</v>
      </c>
      <c r="I657" s="271"/>
      <c r="J657" s="267"/>
      <c r="K657" s="267"/>
      <c r="L657" s="272"/>
      <c r="M657" s="273"/>
      <c r="N657" s="274"/>
      <c r="O657" s="274"/>
      <c r="P657" s="274"/>
      <c r="Q657" s="274"/>
      <c r="R657" s="274"/>
      <c r="S657" s="274"/>
      <c r="T657" s="275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76" t="s">
        <v>260</v>
      </c>
      <c r="AU657" s="276" t="s">
        <v>86</v>
      </c>
      <c r="AV657" s="14" t="s">
        <v>86</v>
      </c>
      <c r="AW657" s="14" t="s">
        <v>31</v>
      </c>
      <c r="AX657" s="14" t="s">
        <v>76</v>
      </c>
      <c r="AY657" s="276" t="s">
        <v>251</v>
      </c>
    </row>
    <row r="658" s="15" customFormat="1">
      <c r="A658" s="15"/>
      <c r="B658" s="277"/>
      <c r="C658" s="278"/>
      <c r="D658" s="257" t="s">
        <v>260</v>
      </c>
      <c r="E658" s="279" t="s">
        <v>1</v>
      </c>
      <c r="F658" s="280" t="s">
        <v>264</v>
      </c>
      <c r="G658" s="278"/>
      <c r="H658" s="281">
        <v>7</v>
      </c>
      <c r="I658" s="282"/>
      <c r="J658" s="278"/>
      <c r="K658" s="278"/>
      <c r="L658" s="283"/>
      <c r="M658" s="284"/>
      <c r="N658" s="285"/>
      <c r="O658" s="285"/>
      <c r="P658" s="285"/>
      <c r="Q658" s="285"/>
      <c r="R658" s="285"/>
      <c r="S658" s="285"/>
      <c r="T658" s="286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87" t="s">
        <v>260</v>
      </c>
      <c r="AU658" s="287" t="s">
        <v>86</v>
      </c>
      <c r="AV658" s="15" t="s">
        <v>258</v>
      </c>
      <c r="AW658" s="15" t="s">
        <v>31</v>
      </c>
      <c r="AX658" s="15" t="s">
        <v>84</v>
      </c>
      <c r="AY658" s="287" t="s">
        <v>251</v>
      </c>
    </row>
    <row r="659" s="2" customFormat="1" ht="14.4" customHeight="1">
      <c r="A659" s="39"/>
      <c r="B659" s="40"/>
      <c r="C659" s="243" t="s">
        <v>932</v>
      </c>
      <c r="D659" s="243" t="s">
        <v>253</v>
      </c>
      <c r="E659" s="244" t="s">
        <v>3059</v>
      </c>
      <c r="F659" s="245" t="s">
        <v>3060</v>
      </c>
      <c r="G659" s="246" t="s">
        <v>277</v>
      </c>
      <c r="H659" s="247">
        <v>0.070000000000000007</v>
      </c>
      <c r="I659" s="248"/>
      <c r="J659" s="247">
        <f>ROUND(I659*H659,2)</f>
        <v>0</v>
      </c>
      <c r="K659" s="245" t="s">
        <v>257</v>
      </c>
      <c r="L659" s="45"/>
      <c r="M659" s="249" t="s">
        <v>1</v>
      </c>
      <c r="N659" s="250" t="s">
        <v>41</v>
      </c>
      <c r="O659" s="92"/>
      <c r="P659" s="251">
        <f>O659*H659</f>
        <v>0</v>
      </c>
      <c r="Q659" s="251">
        <v>0</v>
      </c>
      <c r="R659" s="251">
        <f>Q659*H659</f>
        <v>0</v>
      </c>
      <c r="S659" s="251">
        <v>0</v>
      </c>
      <c r="T659" s="252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53" t="s">
        <v>344</v>
      </c>
      <c r="AT659" s="253" t="s">
        <v>253</v>
      </c>
      <c r="AU659" s="253" t="s">
        <v>86</v>
      </c>
      <c r="AY659" s="18" t="s">
        <v>251</v>
      </c>
      <c r="BE659" s="254">
        <f>IF(N659="základní",J659,0)</f>
        <v>0</v>
      </c>
      <c r="BF659" s="254">
        <f>IF(N659="snížená",J659,0)</f>
        <v>0</v>
      </c>
      <c r="BG659" s="254">
        <f>IF(N659="zákl. přenesená",J659,0)</f>
        <v>0</v>
      </c>
      <c r="BH659" s="254">
        <f>IF(N659="sníž. přenesená",J659,0)</f>
        <v>0</v>
      </c>
      <c r="BI659" s="254">
        <f>IF(N659="nulová",J659,0)</f>
        <v>0</v>
      </c>
      <c r="BJ659" s="18" t="s">
        <v>84</v>
      </c>
      <c r="BK659" s="254">
        <f>ROUND(I659*H659,2)</f>
        <v>0</v>
      </c>
      <c r="BL659" s="18" t="s">
        <v>344</v>
      </c>
      <c r="BM659" s="253" t="s">
        <v>3061</v>
      </c>
    </row>
    <row r="660" s="12" customFormat="1" ht="25.92" customHeight="1">
      <c r="A660" s="12"/>
      <c r="B660" s="227"/>
      <c r="C660" s="228"/>
      <c r="D660" s="229" t="s">
        <v>75</v>
      </c>
      <c r="E660" s="230" t="s">
        <v>3062</v>
      </c>
      <c r="F660" s="230" t="s">
        <v>3063</v>
      </c>
      <c r="G660" s="228"/>
      <c r="H660" s="228"/>
      <c r="I660" s="231"/>
      <c r="J660" s="232">
        <f>BK660</f>
        <v>0</v>
      </c>
      <c r="K660" s="228"/>
      <c r="L660" s="233"/>
      <c r="M660" s="234"/>
      <c r="N660" s="235"/>
      <c r="O660" s="235"/>
      <c r="P660" s="236">
        <f>SUM(P661:P670)</f>
        <v>0</v>
      </c>
      <c r="Q660" s="235"/>
      <c r="R660" s="236">
        <f>SUM(R661:R670)</f>
        <v>0</v>
      </c>
      <c r="S660" s="235"/>
      <c r="T660" s="237">
        <f>SUM(T661:T670)</f>
        <v>0</v>
      </c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R660" s="238" t="s">
        <v>258</v>
      </c>
      <c r="AT660" s="239" t="s">
        <v>75</v>
      </c>
      <c r="AU660" s="239" t="s">
        <v>76</v>
      </c>
      <c r="AY660" s="238" t="s">
        <v>251</v>
      </c>
      <c r="BK660" s="240">
        <f>SUM(BK661:BK670)</f>
        <v>0</v>
      </c>
    </row>
    <row r="661" s="2" customFormat="1" ht="14.4" customHeight="1">
      <c r="A661" s="39"/>
      <c r="B661" s="40"/>
      <c r="C661" s="243" t="s">
        <v>939</v>
      </c>
      <c r="D661" s="243" t="s">
        <v>253</v>
      </c>
      <c r="E661" s="244" t="s">
        <v>3064</v>
      </c>
      <c r="F661" s="245" t="s">
        <v>3065</v>
      </c>
      <c r="G661" s="246" t="s">
        <v>3066</v>
      </c>
      <c r="H661" s="247">
        <v>78</v>
      </c>
      <c r="I661" s="248"/>
      <c r="J661" s="247">
        <f>ROUND(I661*H661,2)</f>
        <v>0</v>
      </c>
      <c r="K661" s="245" t="s">
        <v>257</v>
      </c>
      <c r="L661" s="45"/>
      <c r="M661" s="249" t="s">
        <v>1</v>
      </c>
      <c r="N661" s="250" t="s">
        <v>41</v>
      </c>
      <c r="O661" s="92"/>
      <c r="P661" s="251">
        <f>O661*H661</f>
        <v>0</v>
      </c>
      <c r="Q661" s="251">
        <v>0</v>
      </c>
      <c r="R661" s="251">
        <f>Q661*H661</f>
        <v>0</v>
      </c>
      <c r="S661" s="251">
        <v>0</v>
      </c>
      <c r="T661" s="252">
        <f>S661*H661</f>
        <v>0</v>
      </c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R661" s="253" t="s">
        <v>3067</v>
      </c>
      <c r="AT661" s="253" t="s">
        <v>253</v>
      </c>
      <c r="AU661" s="253" t="s">
        <v>84</v>
      </c>
      <c r="AY661" s="18" t="s">
        <v>251</v>
      </c>
      <c r="BE661" s="254">
        <f>IF(N661="základní",J661,0)</f>
        <v>0</v>
      </c>
      <c r="BF661" s="254">
        <f>IF(N661="snížená",J661,0)</f>
        <v>0</v>
      </c>
      <c r="BG661" s="254">
        <f>IF(N661="zákl. přenesená",J661,0)</f>
        <v>0</v>
      </c>
      <c r="BH661" s="254">
        <f>IF(N661="sníž. přenesená",J661,0)</f>
        <v>0</v>
      </c>
      <c r="BI661" s="254">
        <f>IF(N661="nulová",J661,0)</f>
        <v>0</v>
      </c>
      <c r="BJ661" s="18" t="s">
        <v>84</v>
      </c>
      <c r="BK661" s="254">
        <f>ROUND(I661*H661,2)</f>
        <v>0</v>
      </c>
      <c r="BL661" s="18" t="s">
        <v>3067</v>
      </c>
      <c r="BM661" s="253" t="s">
        <v>3068</v>
      </c>
    </row>
    <row r="662" s="13" customFormat="1">
      <c r="A662" s="13"/>
      <c r="B662" s="255"/>
      <c r="C662" s="256"/>
      <c r="D662" s="257" t="s">
        <v>260</v>
      </c>
      <c r="E662" s="258" t="s">
        <v>1</v>
      </c>
      <c r="F662" s="259" t="s">
        <v>2703</v>
      </c>
      <c r="G662" s="256"/>
      <c r="H662" s="258" t="s">
        <v>1</v>
      </c>
      <c r="I662" s="260"/>
      <c r="J662" s="256"/>
      <c r="K662" s="256"/>
      <c r="L662" s="261"/>
      <c r="M662" s="262"/>
      <c r="N662" s="263"/>
      <c r="O662" s="263"/>
      <c r="P662" s="263"/>
      <c r="Q662" s="263"/>
      <c r="R662" s="263"/>
      <c r="S662" s="263"/>
      <c r="T662" s="26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65" t="s">
        <v>260</v>
      </c>
      <c r="AU662" s="265" t="s">
        <v>84</v>
      </c>
      <c r="AV662" s="13" t="s">
        <v>84</v>
      </c>
      <c r="AW662" s="13" t="s">
        <v>31</v>
      </c>
      <c r="AX662" s="13" t="s">
        <v>76</v>
      </c>
      <c r="AY662" s="265" t="s">
        <v>251</v>
      </c>
    </row>
    <row r="663" s="13" customFormat="1">
      <c r="A663" s="13"/>
      <c r="B663" s="255"/>
      <c r="C663" s="256"/>
      <c r="D663" s="257" t="s">
        <v>260</v>
      </c>
      <c r="E663" s="258" t="s">
        <v>1</v>
      </c>
      <c r="F663" s="259" t="s">
        <v>3069</v>
      </c>
      <c r="G663" s="256"/>
      <c r="H663" s="258" t="s">
        <v>1</v>
      </c>
      <c r="I663" s="260"/>
      <c r="J663" s="256"/>
      <c r="K663" s="256"/>
      <c r="L663" s="261"/>
      <c r="M663" s="262"/>
      <c r="N663" s="263"/>
      <c r="O663" s="263"/>
      <c r="P663" s="263"/>
      <c r="Q663" s="263"/>
      <c r="R663" s="263"/>
      <c r="S663" s="263"/>
      <c r="T663" s="264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65" t="s">
        <v>260</v>
      </c>
      <c r="AU663" s="265" t="s">
        <v>84</v>
      </c>
      <c r="AV663" s="13" t="s">
        <v>84</v>
      </c>
      <c r="AW663" s="13" t="s">
        <v>31</v>
      </c>
      <c r="AX663" s="13" t="s">
        <v>76</v>
      </c>
      <c r="AY663" s="265" t="s">
        <v>251</v>
      </c>
    </row>
    <row r="664" s="14" customFormat="1">
      <c r="A664" s="14"/>
      <c r="B664" s="266"/>
      <c r="C664" s="267"/>
      <c r="D664" s="257" t="s">
        <v>260</v>
      </c>
      <c r="E664" s="268" t="s">
        <v>1</v>
      </c>
      <c r="F664" s="269" t="s">
        <v>3070</v>
      </c>
      <c r="G664" s="267"/>
      <c r="H664" s="270">
        <v>78</v>
      </c>
      <c r="I664" s="271"/>
      <c r="J664" s="267"/>
      <c r="K664" s="267"/>
      <c r="L664" s="272"/>
      <c r="M664" s="273"/>
      <c r="N664" s="274"/>
      <c r="O664" s="274"/>
      <c r="P664" s="274"/>
      <c r="Q664" s="274"/>
      <c r="R664" s="274"/>
      <c r="S664" s="274"/>
      <c r="T664" s="275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76" t="s">
        <v>260</v>
      </c>
      <c r="AU664" s="276" t="s">
        <v>84</v>
      </c>
      <c r="AV664" s="14" t="s">
        <v>86</v>
      </c>
      <c r="AW664" s="14" t="s">
        <v>31</v>
      </c>
      <c r="AX664" s="14" t="s">
        <v>76</v>
      </c>
      <c r="AY664" s="276" t="s">
        <v>251</v>
      </c>
    </row>
    <row r="665" s="15" customFormat="1">
      <c r="A665" s="15"/>
      <c r="B665" s="277"/>
      <c r="C665" s="278"/>
      <c r="D665" s="257" t="s">
        <v>260</v>
      </c>
      <c r="E665" s="279" t="s">
        <v>1</v>
      </c>
      <c r="F665" s="280" t="s">
        <v>264</v>
      </c>
      <c r="G665" s="278"/>
      <c r="H665" s="281">
        <v>78</v>
      </c>
      <c r="I665" s="282"/>
      <c r="J665" s="278"/>
      <c r="K665" s="278"/>
      <c r="L665" s="283"/>
      <c r="M665" s="284"/>
      <c r="N665" s="285"/>
      <c r="O665" s="285"/>
      <c r="P665" s="285"/>
      <c r="Q665" s="285"/>
      <c r="R665" s="285"/>
      <c r="S665" s="285"/>
      <c r="T665" s="286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87" t="s">
        <v>260</v>
      </c>
      <c r="AU665" s="287" t="s">
        <v>84</v>
      </c>
      <c r="AV665" s="15" t="s">
        <v>258</v>
      </c>
      <c r="AW665" s="15" t="s">
        <v>31</v>
      </c>
      <c r="AX665" s="15" t="s">
        <v>84</v>
      </c>
      <c r="AY665" s="287" t="s">
        <v>251</v>
      </c>
    </row>
    <row r="666" s="2" customFormat="1" ht="14.4" customHeight="1">
      <c r="A666" s="39"/>
      <c r="B666" s="40"/>
      <c r="C666" s="243" t="s">
        <v>945</v>
      </c>
      <c r="D666" s="243" t="s">
        <v>253</v>
      </c>
      <c r="E666" s="244" t="s">
        <v>3071</v>
      </c>
      <c r="F666" s="245" t="s">
        <v>3072</v>
      </c>
      <c r="G666" s="246" t="s">
        <v>3066</v>
      </c>
      <c r="H666" s="247">
        <v>65</v>
      </c>
      <c r="I666" s="248"/>
      <c r="J666" s="247">
        <f>ROUND(I666*H666,2)</f>
        <v>0</v>
      </c>
      <c r="K666" s="245" t="s">
        <v>257</v>
      </c>
      <c r="L666" s="45"/>
      <c r="M666" s="249" t="s">
        <v>1</v>
      </c>
      <c r="N666" s="250" t="s">
        <v>41</v>
      </c>
      <c r="O666" s="92"/>
      <c r="P666" s="251">
        <f>O666*H666</f>
        <v>0</v>
      </c>
      <c r="Q666" s="251">
        <v>0</v>
      </c>
      <c r="R666" s="251">
        <f>Q666*H666</f>
        <v>0</v>
      </c>
      <c r="S666" s="251">
        <v>0</v>
      </c>
      <c r="T666" s="252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53" t="s">
        <v>3067</v>
      </c>
      <c r="AT666" s="253" t="s">
        <v>253</v>
      </c>
      <c r="AU666" s="253" t="s">
        <v>84</v>
      </c>
      <c r="AY666" s="18" t="s">
        <v>251</v>
      </c>
      <c r="BE666" s="254">
        <f>IF(N666="základní",J666,0)</f>
        <v>0</v>
      </c>
      <c r="BF666" s="254">
        <f>IF(N666="snížená",J666,0)</f>
        <v>0</v>
      </c>
      <c r="BG666" s="254">
        <f>IF(N666="zákl. přenesená",J666,0)</f>
        <v>0</v>
      </c>
      <c r="BH666" s="254">
        <f>IF(N666="sníž. přenesená",J666,0)</f>
        <v>0</v>
      </c>
      <c r="BI666" s="254">
        <f>IF(N666="nulová",J666,0)</f>
        <v>0</v>
      </c>
      <c r="BJ666" s="18" t="s">
        <v>84</v>
      </c>
      <c r="BK666" s="254">
        <f>ROUND(I666*H666,2)</f>
        <v>0</v>
      </c>
      <c r="BL666" s="18" t="s">
        <v>3067</v>
      </c>
      <c r="BM666" s="253" t="s">
        <v>3073</v>
      </c>
    </row>
    <row r="667" s="13" customFormat="1">
      <c r="A667" s="13"/>
      <c r="B667" s="255"/>
      <c r="C667" s="256"/>
      <c r="D667" s="257" t="s">
        <v>260</v>
      </c>
      <c r="E667" s="258" t="s">
        <v>1</v>
      </c>
      <c r="F667" s="259" t="s">
        <v>2703</v>
      </c>
      <c r="G667" s="256"/>
      <c r="H667" s="258" t="s">
        <v>1</v>
      </c>
      <c r="I667" s="260"/>
      <c r="J667" s="256"/>
      <c r="K667" s="256"/>
      <c r="L667" s="261"/>
      <c r="M667" s="262"/>
      <c r="N667" s="263"/>
      <c r="O667" s="263"/>
      <c r="P667" s="263"/>
      <c r="Q667" s="263"/>
      <c r="R667" s="263"/>
      <c r="S667" s="263"/>
      <c r="T667" s="264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65" t="s">
        <v>260</v>
      </c>
      <c r="AU667" s="265" t="s">
        <v>84</v>
      </c>
      <c r="AV667" s="13" t="s">
        <v>84</v>
      </c>
      <c r="AW667" s="13" t="s">
        <v>31</v>
      </c>
      <c r="AX667" s="13" t="s">
        <v>76</v>
      </c>
      <c r="AY667" s="265" t="s">
        <v>251</v>
      </c>
    </row>
    <row r="668" s="13" customFormat="1">
      <c r="A668" s="13"/>
      <c r="B668" s="255"/>
      <c r="C668" s="256"/>
      <c r="D668" s="257" t="s">
        <v>260</v>
      </c>
      <c r="E668" s="258" t="s">
        <v>1</v>
      </c>
      <c r="F668" s="259" t="s">
        <v>3069</v>
      </c>
      <c r="G668" s="256"/>
      <c r="H668" s="258" t="s">
        <v>1</v>
      </c>
      <c r="I668" s="260"/>
      <c r="J668" s="256"/>
      <c r="K668" s="256"/>
      <c r="L668" s="261"/>
      <c r="M668" s="262"/>
      <c r="N668" s="263"/>
      <c r="O668" s="263"/>
      <c r="P668" s="263"/>
      <c r="Q668" s="263"/>
      <c r="R668" s="263"/>
      <c r="S668" s="263"/>
      <c r="T668" s="264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65" t="s">
        <v>260</v>
      </c>
      <c r="AU668" s="265" t="s">
        <v>84</v>
      </c>
      <c r="AV668" s="13" t="s">
        <v>84</v>
      </c>
      <c r="AW668" s="13" t="s">
        <v>31</v>
      </c>
      <c r="AX668" s="13" t="s">
        <v>76</v>
      </c>
      <c r="AY668" s="265" t="s">
        <v>251</v>
      </c>
    </row>
    <row r="669" s="14" customFormat="1">
      <c r="A669" s="14"/>
      <c r="B669" s="266"/>
      <c r="C669" s="267"/>
      <c r="D669" s="257" t="s">
        <v>260</v>
      </c>
      <c r="E669" s="268" t="s">
        <v>1</v>
      </c>
      <c r="F669" s="269" t="s">
        <v>3074</v>
      </c>
      <c r="G669" s="267"/>
      <c r="H669" s="270">
        <v>65</v>
      </c>
      <c r="I669" s="271"/>
      <c r="J669" s="267"/>
      <c r="K669" s="267"/>
      <c r="L669" s="272"/>
      <c r="M669" s="273"/>
      <c r="N669" s="274"/>
      <c r="O669" s="274"/>
      <c r="P669" s="274"/>
      <c r="Q669" s="274"/>
      <c r="R669" s="274"/>
      <c r="S669" s="274"/>
      <c r="T669" s="275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76" t="s">
        <v>260</v>
      </c>
      <c r="AU669" s="276" t="s">
        <v>84</v>
      </c>
      <c r="AV669" s="14" t="s">
        <v>86</v>
      </c>
      <c r="AW669" s="14" t="s">
        <v>31</v>
      </c>
      <c r="AX669" s="14" t="s">
        <v>76</v>
      </c>
      <c r="AY669" s="276" t="s">
        <v>251</v>
      </c>
    </row>
    <row r="670" s="15" customFormat="1">
      <c r="A670" s="15"/>
      <c r="B670" s="277"/>
      <c r="C670" s="278"/>
      <c r="D670" s="257" t="s">
        <v>260</v>
      </c>
      <c r="E670" s="279" t="s">
        <v>1</v>
      </c>
      <c r="F670" s="280" t="s">
        <v>264</v>
      </c>
      <c r="G670" s="278"/>
      <c r="H670" s="281">
        <v>65</v>
      </c>
      <c r="I670" s="282"/>
      <c r="J670" s="278"/>
      <c r="K670" s="278"/>
      <c r="L670" s="283"/>
      <c r="M670" s="284"/>
      <c r="N670" s="285"/>
      <c r="O670" s="285"/>
      <c r="P670" s="285"/>
      <c r="Q670" s="285"/>
      <c r="R670" s="285"/>
      <c r="S670" s="285"/>
      <c r="T670" s="286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87" t="s">
        <v>260</v>
      </c>
      <c r="AU670" s="287" t="s">
        <v>84</v>
      </c>
      <c r="AV670" s="15" t="s">
        <v>258</v>
      </c>
      <c r="AW670" s="15" t="s">
        <v>31</v>
      </c>
      <c r="AX670" s="15" t="s">
        <v>84</v>
      </c>
      <c r="AY670" s="287" t="s">
        <v>251</v>
      </c>
    </row>
    <row r="671" s="12" customFormat="1" ht="25.92" customHeight="1">
      <c r="A671" s="12"/>
      <c r="B671" s="227"/>
      <c r="C671" s="228"/>
      <c r="D671" s="229" t="s">
        <v>75</v>
      </c>
      <c r="E671" s="230" t="s">
        <v>2420</v>
      </c>
      <c r="F671" s="230" t="s">
        <v>2421</v>
      </c>
      <c r="G671" s="228"/>
      <c r="H671" s="228"/>
      <c r="I671" s="231"/>
      <c r="J671" s="232">
        <f>BK671</f>
        <v>0</v>
      </c>
      <c r="K671" s="228"/>
      <c r="L671" s="233"/>
      <c r="M671" s="234"/>
      <c r="N671" s="235"/>
      <c r="O671" s="235"/>
      <c r="P671" s="236">
        <f>SUM(P672:P712)</f>
        <v>0</v>
      </c>
      <c r="Q671" s="235"/>
      <c r="R671" s="236">
        <f>SUM(R672:R712)</f>
        <v>0</v>
      </c>
      <c r="S671" s="235"/>
      <c r="T671" s="237">
        <f>SUM(T672:T712)</f>
        <v>0</v>
      </c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R671" s="238" t="s">
        <v>258</v>
      </c>
      <c r="AT671" s="239" t="s">
        <v>75</v>
      </c>
      <c r="AU671" s="239" t="s">
        <v>76</v>
      </c>
      <c r="AY671" s="238" t="s">
        <v>251</v>
      </c>
      <c r="BK671" s="240">
        <f>SUM(BK672:BK712)</f>
        <v>0</v>
      </c>
    </row>
    <row r="672" s="2" customFormat="1" ht="14.4" customHeight="1">
      <c r="A672" s="39"/>
      <c r="B672" s="40"/>
      <c r="C672" s="243" t="s">
        <v>951</v>
      </c>
      <c r="D672" s="243" t="s">
        <v>253</v>
      </c>
      <c r="E672" s="244" t="s">
        <v>3075</v>
      </c>
      <c r="F672" s="245" t="s">
        <v>3076</v>
      </c>
      <c r="G672" s="246" t="s">
        <v>818</v>
      </c>
      <c r="H672" s="247">
        <v>1</v>
      </c>
      <c r="I672" s="248"/>
      <c r="J672" s="247">
        <f>ROUND(I672*H672,2)</f>
        <v>0</v>
      </c>
      <c r="K672" s="245" t="s">
        <v>1</v>
      </c>
      <c r="L672" s="45"/>
      <c r="M672" s="249" t="s">
        <v>1</v>
      </c>
      <c r="N672" s="250" t="s">
        <v>41</v>
      </c>
      <c r="O672" s="92"/>
      <c r="P672" s="251">
        <f>O672*H672</f>
        <v>0</v>
      </c>
      <c r="Q672" s="251">
        <v>0</v>
      </c>
      <c r="R672" s="251">
        <f>Q672*H672</f>
        <v>0</v>
      </c>
      <c r="S672" s="251">
        <v>0</v>
      </c>
      <c r="T672" s="252">
        <f>S672*H672</f>
        <v>0</v>
      </c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R672" s="253" t="s">
        <v>2426</v>
      </c>
      <c r="AT672" s="253" t="s">
        <v>253</v>
      </c>
      <c r="AU672" s="253" t="s">
        <v>84</v>
      </c>
      <c r="AY672" s="18" t="s">
        <v>251</v>
      </c>
      <c r="BE672" s="254">
        <f>IF(N672="základní",J672,0)</f>
        <v>0</v>
      </c>
      <c r="BF672" s="254">
        <f>IF(N672="snížená",J672,0)</f>
        <v>0</v>
      </c>
      <c r="BG672" s="254">
        <f>IF(N672="zákl. přenesená",J672,0)</f>
        <v>0</v>
      </c>
      <c r="BH672" s="254">
        <f>IF(N672="sníž. přenesená",J672,0)</f>
        <v>0</v>
      </c>
      <c r="BI672" s="254">
        <f>IF(N672="nulová",J672,0)</f>
        <v>0</v>
      </c>
      <c r="BJ672" s="18" t="s">
        <v>84</v>
      </c>
      <c r="BK672" s="254">
        <f>ROUND(I672*H672,2)</f>
        <v>0</v>
      </c>
      <c r="BL672" s="18" t="s">
        <v>2426</v>
      </c>
      <c r="BM672" s="253" t="s">
        <v>3077</v>
      </c>
    </row>
    <row r="673" s="13" customFormat="1">
      <c r="A673" s="13"/>
      <c r="B673" s="255"/>
      <c r="C673" s="256"/>
      <c r="D673" s="257" t="s">
        <v>260</v>
      </c>
      <c r="E673" s="258" t="s">
        <v>1</v>
      </c>
      <c r="F673" s="259" t="s">
        <v>2703</v>
      </c>
      <c r="G673" s="256"/>
      <c r="H673" s="258" t="s">
        <v>1</v>
      </c>
      <c r="I673" s="260"/>
      <c r="J673" s="256"/>
      <c r="K673" s="256"/>
      <c r="L673" s="261"/>
      <c r="M673" s="262"/>
      <c r="N673" s="263"/>
      <c r="O673" s="263"/>
      <c r="P673" s="263"/>
      <c r="Q673" s="263"/>
      <c r="R673" s="263"/>
      <c r="S673" s="263"/>
      <c r="T673" s="264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65" t="s">
        <v>260</v>
      </c>
      <c r="AU673" s="265" t="s">
        <v>84</v>
      </c>
      <c r="AV673" s="13" t="s">
        <v>84</v>
      </c>
      <c r="AW673" s="13" t="s">
        <v>31</v>
      </c>
      <c r="AX673" s="13" t="s">
        <v>76</v>
      </c>
      <c r="AY673" s="265" t="s">
        <v>251</v>
      </c>
    </row>
    <row r="674" s="14" customFormat="1">
      <c r="A674" s="14"/>
      <c r="B674" s="266"/>
      <c r="C674" s="267"/>
      <c r="D674" s="257" t="s">
        <v>260</v>
      </c>
      <c r="E674" s="268" t="s">
        <v>1</v>
      </c>
      <c r="F674" s="269" t="s">
        <v>84</v>
      </c>
      <c r="G674" s="267"/>
      <c r="H674" s="270">
        <v>1</v>
      </c>
      <c r="I674" s="271"/>
      <c r="J674" s="267"/>
      <c r="K674" s="267"/>
      <c r="L674" s="272"/>
      <c r="M674" s="273"/>
      <c r="N674" s="274"/>
      <c r="O674" s="274"/>
      <c r="P674" s="274"/>
      <c r="Q674" s="274"/>
      <c r="R674" s="274"/>
      <c r="S674" s="274"/>
      <c r="T674" s="275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76" t="s">
        <v>260</v>
      </c>
      <c r="AU674" s="276" t="s">
        <v>84</v>
      </c>
      <c r="AV674" s="14" t="s">
        <v>86</v>
      </c>
      <c r="AW674" s="14" t="s">
        <v>31</v>
      </c>
      <c r="AX674" s="14" t="s">
        <v>76</v>
      </c>
      <c r="AY674" s="276" t="s">
        <v>251</v>
      </c>
    </row>
    <row r="675" s="15" customFormat="1">
      <c r="A675" s="15"/>
      <c r="B675" s="277"/>
      <c r="C675" s="278"/>
      <c r="D675" s="257" t="s">
        <v>260</v>
      </c>
      <c r="E675" s="279" t="s">
        <v>1</v>
      </c>
      <c r="F675" s="280" t="s">
        <v>264</v>
      </c>
      <c r="G675" s="278"/>
      <c r="H675" s="281">
        <v>1</v>
      </c>
      <c r="I675" s="282"/>
      <c r="J675" s="278"/>
      <c r="K675" s="278"/>
      <c r="L675" s="283"/>
      <c r="M675" s="284"/>
      <c r="N675" s="285"/>
      <c r="O675" s="285"/>
      <c r="P675" s="285"/>
      <c r="Q675" s="285"/>
      <c r="R675" s="285"/>
      <c r="S675" s="285"/>
      <c r="T675" s="286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287" t="s">
        <v>260</v>
      </c>
      <c r="AU675" s="287" t="s">
        <v>84</v>
      </c>
      <c r="AV675" s="15" t="s">
        <v>258</v>
      </c>
      <c r="AW675" s="15" t="s">
        <v>31</v>
      </c>
      <c r="AX675" s="15" t="s">
        <v>84</v>
      </c>
      <c r="AY675" s="287" t="s">
        <v>251</v>
      </c>
    </row>
    <row r="676" s="2" customFormat="1" ht="14.4" customHeight="1">
      <c r="A676" s="39"/>
      <c r="B676" s="40"/>
      <c r="C676" s="243" t="s">
        <v>956</v>
      </c>
      <c r="D676" s="243" t="s">
        <v>253</v>
      </c>
      <c r="E676" s="244" t="s">
        <v>3078</v>
      </c>
      <c r="F676" s="245" t="s">
        <v>3079</v>
      </c>
      <c r="G676" s="246" t="s">
        <v>818</v>
      </c>
      <c r="H676" s="247">
        <v>1</v>
      </c>
      <c r="I676" s="248"/>
      <c r="J676" s="247">
        <f>ROUND(I676*H676,2)</f>
        <v>0</v>
      </c>
      <c r="K676" s="245" t="s">
        <v>1</v>
      </c>
      <c r="L676" s="45"/>
      <c r="M676" s="249" t="s">
        <v>1</v>
      </c>
      <c r="N676" s="250" t="s">
        <v>41</v>
      </c>
      <c r="O676" s="92"/>
      <c r="P676" s="251">
        <f>O676*H676</f>
        <v>0</v>
      </c>
      <c r="Q676" s="251">
        <v>0</v>
      </c>
      <c r="R676" s="251">
        <f>Q676*H676</f>
        <v>0</v>
      </c>
      <c r="S676" s="251">
        <v>0</v>
      </c>
      <c r="T676" s="252">
        <f>S676*H676</f>
        <v>0</v>
      </c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R676" s="253" t="s">
        <v>2426</v>
      </c>
      <c r="AT676" s="253" t="s">
        <v>253</v>
      </c>
      <c r="AU676" s="253" t="s">
        <v>84</v>
      </c>
      <c r="AY676" s="18" t="s">
        <v>251</v>
      </c>
      <c r="BE676" s="254">
        <f>IF(N676="základní",J676,0)</f>
        <v>0</v>
      </c>
      <c r="BF676" s="254">
        <f>IF(N676="snížená",J676,0)</f>
        <v>0</v>
      </c>
      <c r="BG676" s="254">
        <f>IF(N676="zákl. přenesená",J676,0)</f>
        <v>0</v>
      </c>
      <c r="BH676" s="254">
        <f>IF(N676="sníž. přenesená",J676,0)</f>
        <v>0</v>
      </c>
      <c r="BI676" s="254">
        <f>IF(N676="nulová",J676,0)</f>
        <v>0</v>
      </c>
      <c r="BJ676" s="18" t="s">
        <v>84</v>
      </c>
      <c r="BK676" s="254">
        <f>ROUND(I676*H676,2)</f>
        <v>0</v>
      </c>
      <c r="BL676" s="18" t="s">
        <v>2426</v>
      </c>
      <c r="BM676" s="253" t="s">
        <v>3080</v>
      </c>
    </row>
    <row r="677" s="13" customFormat="1">
      <c r="A677" s="13"/>
      <c r="B677" s="255"/>
      <c r="C677" s="256"/>
      <c r="D677" s="257" t="s">
        <v>260</v>
      </c>
      <c r="E677" s="258" t="s">
        <v>1</v>
      </c>
      <c r="F677" s="259" t="s">
        <v>2703</v>
      </c>
      <c r="G677" s="256"/>
      <c r="H677" s="258" t="s">
        <v>1</v>
      </c>
      <c r="I677" s="260"/>
      <c r="J677" s="256"/>
      <c r="K677" s="256"/>
      <c r="L677" s="261"/>
      <c r="M677" s="262"/>
      <c r="N677" s="263"/>
      <c r="O677" s="263"/>
      <c r="P677" s="263"/>
      <c r="Q677" s="263"/>
      <c r="R677" s="263"/>
      <c r="S677" s="263"/>
      <c r="T677" s="264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65" t="s">
        <v>260</v>
      </c>
      <c r="AU677" s="265" t="s">
        <v>84</v>
      </c>
      <c r="AV677" s="13" t="s">
        <v>84</v>
      </c>
      <c r="AW677" s="13" t="s">
        <v>31</v>
      </c>
      <c r="AX677" s="13" t="s">
        <v>76</v>
      </c>
      <c r="AY677" s="265" t="s">
        <v>251</v>
      </c>
    </row>
    <row r="678" s="14" customFormat="1">
      <c r="A678" s="14"/>
      <c r="B678" s="266"/>
      <c r="C678" s="267"/>
      <c r="D678" s="257" t="s">
        <v>260</v>
      </c>
      <c r="E678" s="268" t="s">
        <v>1</v>
      </c>
      <c r="F678" s="269" t="s">
        <v>84</v>
      </c>
      <c r="G678" s="267"/>
      <c r="H678" s="270">
        <v>1</v>
      </c>
      <c r="I678" s="271"/>
      <c r="J678" s="267"/>
      <c r="K678" s="267"/>
      <c r="L678" s="272"/>
      <c r="M678" s="273"/>
      <c r="N678" s="274"/>
      <c r="O678" s="274"/>
      <c r="P678" s="274"/>
      <c r="Q678" s="274"/>
      <c r="R678" s="274"/>
      <c r="S678" s="274"/>
      <c r="T678" s="275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76" t="s">
        <v>260</v>
      </c>
      <c r="AU678" s="276" t="s">
        <v>84</v>
      </c>
      <c r="AV678" s="14" t="s">
        <v>86</v>
      </c>
      <c r="AW678" s="14" t="s">
        <v>31</v>
      </c>
      <c r="AX678" s="14" t="s">
        <v>76</v>
      </c>
      <c r="AY678" s="276" t="s">
        <v>251</v>
      </c>
    </row>
    <row r="679" s="15" customFormat="1">
      <c r="A679" s="15"/>
      <c r="B679" s="277"/>
      <c r="C679" s="278"/>
      <c r="D679" s="257" t="s">
        <v>260</v>
      </c>
      <c r="E679" s="279" t="s">
        <v>1</v>
      </c>
      <c r="F679" s="280" t="s">
        <v>264</v>
      </c>
      <c r="G679" s="278"/>
      <c r="H679" s="281">
        <v>1</v>
      </c>
      <c r="I679" s="282"/>
      <c r="J679" s="278"/>
      <c r="K679" s="278"/>
      <c r="L679" s="283"/>
      <c r="M679" s="284"/>
      <c r="N679" s="285"/>
      <c r="O679" s="285"/>
      <c r="P679" s="285"/>
      <c r="Q679" s="285"/>
      <c r="R679" s="285"/>
      <c r="S679" s="285"/>
      <c r="T679" s="286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T679" s="287" t="s">
        <v>260</v>
      </c>
      <c r="AU679" s="287" t="s">
        <v>84</v>
      </c>
      <c r="AV679" s="15" t="s">
        <v>258</v>
      </c>
      <c r="AW679" s="15" t="s">
        <v>31</v>
      </c>
      <c r="AX679" s="15" t="s">
        <v>84</v>
      </c>
      <c r="AY679" s="287" t="s">
        <v>251</v>
      </c>
    </row>
    <row r="680" s="2" customFormat="1" ht="14.4" customHeight="1">
      <c r="A680" s="39"/>
      <c r="B680" s="40"/>
      <c r="C680" s="243" t="s">
        <v>961</v>
      </c>
      <c r="D680" s="243" t="s">
        <v>253</v>
      </c>
      <c r="E680" s="244" t="s">
        <v>3081</v>
      </c>
      <c r="F680" s="245" t="s">
        <v>3082</v>
      </c>
      <c r="G680" s="246" t="s">
        <v>818</v>
      </c>
      <c r="H680" s="247">
        <v>9</v>
      </c>
      <c r="I680" s="248"/>
      <c r="J680" s="247">
        <f>ROUND(I680*H680,2)</f>
        <v>0</v>
      </c>
      <c r="K680" s="245" t="s">
        <v>1</v>
      </c>
      <c r="L680" s="45"/>
      <c r="M680" s="249" t="s">
        <v>1</v>
      </c>
      <c r="N680" s="250" t="s">
        <v>41</v>
      </c>
      <c r="O680" s="92"/>
      <c r="P680" s="251">
        <f>O680*H680</f>
        <v>0</v>
      </c>
      <c r="Q680" s="251">
        <v>0</v>
      </c>
      <c r="R680" s="251">
        <f>Q680*H680</f>
        <v>0</v>
      </c>
      <c r="S680" s="251">
        <v>0</v>
      </c>
      <c r="T680" s="252">
        <f>S680*H680</f>
        <v>0</v>
      </c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R680" s="253" t="s">
        <v>2426</v>
      </c>
      <c r="AT680" s="253" t="s">
        <v>253</v>
      </c>
      <c r="AU680" s="253" t="s">
        <v>84</v>
      </c>
      <c r="AY680" s="18" t="s">
        <v>251</v>
      </c>
      <c r="BE680" s="254">
        <f>IF(N680="základní",J680,0)</f>
        <v>0</v>
      </c>
      <c r="BF680" s="254">
        <f>IF(N680="snížená",J680,0)</f>
        <v>0</v>
      </c>
      <c r="BG680" s="254">
        <f>IF(N680="zákl. přenesená",J680,0)</f>
        <v>0</v>
      </c>
      <c r="BH680" s="254">
        <f>IF(N680="sníž. přenesená",J680,0)</f>
        <v>0</v>
      </c>
      <c r="BI680" s="254">
        <f>IF(N680="nulová",J680,0)</f>
        <v>0</v>
      </c>
      <c r="BJ680" s="18" t="s">
        <v>84</v>
      </c>
      <c r="BK680" s="254">
        <f>ROUND(I680*H680,2)</f>
        <v>0</v>
      </c>
      <c r="BL680" s="18" t="s">
        <v>2426</v>
      </c>
      <c r="BM680" s="253" t="s">
        <v>3083</v>
      </c>
    </row>
    <row r="681" s="13" customFormat="1">
      <c r="A681" s="13"/>
      <c r="B681" s="255"/>
      <c r="C681" s="256"/>
      <c r="D681" s="257" t="s">
        <v>260</v>
      </c>
      <c r="E681" s="258" t="s">
        <v>1</v>
      </c>
      <c r="F681" s="259" t="s">
        <v>2703</v>
      </c>
      <c r="G681" s="256"/>
      <c r="H681" s="258" t="s">
        <v>1</v>
      </c>
      <c r="I681" s="260"/>
      <c r="J681" s="256"/>
      <c r="K681" s="256"/>
      <c r="L681" s="261"/>
      <c r="M681" s="262"/>
      <c r="N681" s="263"/>
      <c r="O681" s="263"/>
      <c r="P681" s="263"/>
      <c r="Q681" s="263"/>
      <c r="R681" s="263"/>
      <c r="S681" s="263"/>
      <c r="T681" s="264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65" t="s">
        <v>260</v>
      </c>
      <c r="AU681" s="265" t="s">
        <v>84</v>
      </c>
      <c r="AV681" s="13" t="s">
        <v>84</v>
      </c>
      <c r="AW681" s="13" t="s">
        <v>31</v>
      </c>
      <c r="AX681" s="13" t="s">
        <v>76</v>
      </c>
      <c r="AY681" s="265" t="s">
        <v>251</v>
      </c>
    </row>
    <row r="682" s="14" customFormat="1">
      <c r="A682" s="14"/>
      <c r="B682" s="266"/>
      <c r="C682" s="267"/>
      <c r="D682" s="257" t="s">
        <v>260</v>
      </c>
      <c r="E682" s="268" t="s">
        <v>1</v>
      </c>
      <c r="F682" s="269" t="s">
        <v>3084</v>
      </c>
      <c r="G682" s="267"/>
      <c r="H682" s="270">
        <v>9</v>
      </c>
      <c r="I682" s="271"/>
      <c r="J682" s="267"/>
      <c r="K682" s="267"/>
      <c r="L682" s="272"/>
      <c r="M682" s="273"/>
      <c r="N682" s="274"/>
      <c r="O682" s="274"/>
      <c r="P682" s="274"/>
      <c r="Q682" s="274"/>
      <c r="R682" s="274"/>
      <c r="S682" s="274"/>
      <c r="T682" s="275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76" t="s">
        <v>260</v>
      </c>
      <c r="AU682" s="276" t="s">
        <v>84</v>
      </c>
      <c r="AV682" s="14" t="s">
        <v>86</v>
      </c>
      <c r="AW682" s="14" t="s">
        <v>31</v>
      </c>
      <c r="AX682" s="14" t="s">
        <v>76</v>
      </c>
      <c r="AY682" s="276" t="s">
        <v>251</v>
      </c>
    </row>
    <row r="683" s="15" customFormat="1">
      <c r="A683" s="15"/>
      <c r="B683" s="277"/>
      <c r="C683" s="278"/>
      <c r="D683" s="257" t="s">
        <v>260</v>
      </c>
      <c r="E683" s="279" t="s">
        <v>1</v>
      </c>
      <c r="F683" s="280" t="s">
        <v>264</v>
      </c>
      <c r="G683" s="278"/>
      <c r="H683" s="281">
        <v>9</v>
      </c>
      <c r="I683" s="282"/>
      <c r="J683" s="278"/>
      <c r="K683" s="278"/>
      <c r="L683" s="283"/>
      <c r="M683" s="284"/>
      <c r="N683" s="285"/>
      <c r="O683" s="285"/>
      <c r="P683" s="285"/>
      <c r="Q683" s="285"/>
      <c r="R683" s="285"/>
      <c r="S683" s="285"/>
      <c r="T683" s="286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T683" s="287" t="s">
        <v>260</v>
      </c>
      <c r="AU683" s="287" t="s">
        <v>84</v>
      </c>
      <c r="AV683" s="15" t="s">
        <v>258</v>
      </c>
      <c r="AW683" s="15" t="s">
        <v>31</v>
      </c>
      <c r="AX683" s="15" t="s">
        <v>84</v>
      </c>
      <c r="AY683" s="287" t="s">
        <v>251</v>
      </c>
    </row>
    <row r="684" s="2" customFormat="1" ht="14.4" customHeight="1">
      <c r="A684" s="39"/>
      <c r="B684" s="40"/>
      <c r="C684" s="243" t="s">
        <v>966</v>
      </c>
      <c r="D684" s="243" t="s">
        <v>253</v>
      </c>
      <c r="E684" s="244" t="s">
        <v>3085</v>
      </c>
      <c r="F684" s="245" t="s">
        <v>3086</v>
      </c>
      <c r="G684" s="246" t="s">
        <v>818</v>
      </c>
      <c r="H684" s="247">
        <v>1</v>
      </c>
      <c r="I684" s="248"/>
      <c r="J684" s="247">
        <f>ROUND(I684*H684,2)</f>
        <v>0</v>
      </c>
      <c r="K684" s="245" t="s">
        <v>1</v>
      </c>
      <c r="L684" s="45"/>
      <c r="M684" s="249" t="s">
        <v>1</v>
      </c>
      <c r="N684" s="250" t="s">
        <v>41</v>
      </c>
      <c r="O684" s="92"/>
      <c r="P684" s="251">
        <f>O684*H684</f>
        <v>0</v>
      </c>
      <c r="Q684" s="251">
        <v>0</v>
      </c>
      <c r="R684" s="251">
        <f>Q684*H684</f>
        <v>0</v>
      </c>
      <c r="S684" s="251">
        <v>0</v>
      </c>
      <c r="T684" s="252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53" t="s">
        <v>2426</v>
      </c>
      <c r="AT684" s="253" t="s">
        <v>253</v>
      </c>
      <c r="AU684" s="253" t="s">
        <v>84</v>
      </c>
      <c r="AY684" s="18" t="s">
        <v>251</v>
      </c>
      <c r="BE684" s="254">
        <f>IF(N684="základní",J684,0)</f>
        <v>0</v>
      </c>
      <c r="BF684" s="254">
        <f>IF(N684="snížená",J684,0)</f>
        <v>0</v>
      </c>
      <c r="BG684" s="254">
        <f>IF(N684="zákl. přenesená",J684,0)</f>
        <v>0</v>
      </c>
      <c r="BH684" s="254">
        <f>IF(N684="sníž. přenesená",J684,0)</f>
        <v>0</v>
      </c>
      <c r="BI684" s="254">
        <f>IF(N684="nulová",J684,0)</f>
        <v>0</v>
      </c>
      <c r="BJ684" s="18" t="s">
        <v>84</v>
      </c>
      <c r="BK684" s="254">
        <f>ROUND(I684*H684,2)</f>
        <v>0</v>
      </c>
      <c r="BL684" s="18" t="s">
        <v>2426</v>
      </c>
      <c r="BM684" s="253" t="s">
        <v>3087</v>
      </c>
    </row>
    <row r="685" s="13" customFormat="1">
      <c r="A685" s="13"/>
      <c r="B685" s="255"/>
      <c r="C685" s="256"/>
      <c r="D685" s="257" t="s">
        <v>260</v>
      </c>
      <c r="E685" s="258" t="s">
        <v>1</v>
      </c>
      <c r="F685" s="259" t="s">
        <v>2703</v>
      </c>
      <c r="G685" s="256"/>
      <c r="H685" s="258" t="s">
        <v>1</v>
      </c>
      <c r="I685" s="260"/>
      <c r="J685" s="256"/>
      <c r="K685" s="256"/>
      <c r="L685" s="261"/>
      <c r="M685" s="262"/>
      <c r="N685" s="263"/>
      <c r="O685" s="263"/>
      <c r="P685" s="263"/>
      <c r="Q685" s="263"/>
      <c r="R685" s="263"/>
      <c r="S685" s="263"/>
      <c r="T685" s="264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65" t="s">
        <v>260</v>
      </c>
      <c r="AU685" s="265" t="s">
        <v>84</v>
      </c>
      <c r="AV685" s="13" t="s">
        <v>84</v>
      </c>
      <c r="AW685" s="13" t="s">
        <v>31</v>
      </c>
      <c r="AX685" s="13" t="s">
        <v>76</v>
      </c>
      <c r="AY685" s="265" t="s">
        <v>251</v>
      </c>
    </row>
    <row r="686" s="14" customFormat="1">
      <c r="A686" s="14"/>
      <c r="B686" s="266"/>
      <c r="C686" s="267"/>
      <c r="D686" s="257" t="s">
        <v>260</v>
      </c>
      <c r="E686" s="268" t="s">
        <v>1</v>
      </c>
      <c r="F686" s="269" t="s">
        <v>84</v>
      </c>
      <c r="G686" s="267"/>
      <c r="H686" s="270">
        <v>1</v>
      </c>
      <c r="I686" s="271"/>
      <c r="J686" s="267"/>
      <c r="K686" s="267"/>
      <c r="L686" s="272"/>
      <c r="M686" s="273"/>
      <c r="N686" s="274"/>
      <c r="O686" s="274"/>
      <c r="P686" s="274"/>
      <c r="Q686" s="274"/>
      <c r="R686" s="274"/>
      <c r="S686" s="274"/>
      <c r="T686" s="275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76" t="s">
        <v>260</v>
      </c>
      <c r="AU686" s="276" t="s">
        <v>84</v>
      </c>
      <c r="AV686" s="14" t="s">
        <v>86</v>
      </c>
      <c r="AW686" s="14" t="s">
        <v>31</v>
      </c>
      <c r="AX686" s="14" t="s">
        <v>76</v>
      </c>
      <c r="AY686" s="276" t="s">
        <v>251</v>
      </c>
    </row>
    <row r="687" s="15" customFormat="1">
      <c r="A687" s="15"/>
      <c r="B687" s="277"/>
      <c r="C687" s="278"/>
      <c r="D687" s="257" t="s">
        <v>260</v>
      </c>
      <c r="E687" s="279" t="s">
        <v>1</v>
      </c>
      <c r="F687" s="280" t="s">
        <v>264</v>
      </c>
      <c r="G687" s="278"/>
      <c r="H687" s="281">
        <v>1</v>
      </c>
      <c r="I687" s="282"/>
      <c r="J687" s="278"/>
      <c r="K687" s="278"/>
      <c r="L687" s="283"/>
      <c r="M687" s="284"/>
      <c r="N687" s="285"/>
      <c r="O687" s="285"/>
      <c r="P687" s="285"/>
      <c r="Q687" s="285"/>
      <c r="R687" s="285"/>
      <c r="S687" s="285"/>
      <c r="T687" s="286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87" t="s">
        <v>260</v>
      </c>
      <c r="AU687" s="287" t="s">
        <v>84</v>
      </c>
      <c r="AV687" s="15" t="s">
        <v>258</v>
      </c>
      <c r="AW687" s="15" t="s">
        <v>31</v>
      </c>
      <c r="AX687" s="15" t="s">
        <v>84</v>
      </c>
      <c r="AY687" s="287" t="s">
        <v>251</v>
      </c>
    </row>
    <row r="688" s="2" customFormat="1" ht="14.4" customHeight="1">
      <c r="A688" s="39"/>
      <c r="B688" s="40"/>
      <c r="C688" s="243" t="s">
        <v>971</v>
      </c>
      <c r="D688" s="243" t="s">
        <v>253</v>
      </c>
      <c r="E688" s="244" t="s">
        <v>3088</v>
      </c>
      <c r="F688" s="245" t="s">
        <v>3089</v>
      </c>
      <c r="G688" s="246" t="s">
        <v>818</v>
      </c>
      <c r="H688" s="247">
        <v>1</v>
      </c>
      <c r="I688" s="248"/>
      <c r="J688" s="247">
        <f>ROUND(I688*H688,2)</f>
        <v>0</v>
      </c>
      <c r="K688" s="245" t="s">
        <v>1</v>
      </c>
      <c r="L688" s="45"/>
      <c r="M688" s="249" t="s">
        <v>1</v>
      </c>
      <c r="N688" s="250" t="s">
        <v>41</v>
      </c>
      <c r="O688" s="92"/>
      <c r="P688" s="251">
        <f>O688*H688</f>
        <v>0</v>
      </c>
      <c r="Q688" s="251">
        <v>0</v>
      </c>
      <c r="R688" s="251">
        <f>Q688*H688</f>
        <v>0</v>
      </c>
      <c r="S688" s="251">
        <v>0</v>
      </c>
      <c r="T688" s="252">
        <f>S688*H688</f>
        <v>0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253" t="s">
        <v>2426</v>
      </c>
      <c r="AT688" s="253" t="s">
        <v>253</v>
      </c>
      <c r="AU688" s="253" t="s">
        <v>84</v>
      </c>
      <c r="AY688" s="18" t="s">
        <v>251</v>
      </c>
      <c r="BE688" s="254">
        <f>IF(N688="základní",J688,0)</f>
        <v>0</v>
      </c>
      <c r="BF688" s="254">
        <f>IF(N688="snížená",J688,0)</f>
        <v>0</v>
      </c>
      <c r="BG688" s="254">
        <f>IF(N688="zákl. přenesená",J688,0)</f>
        <v>0</v>
      </c>
      <c r="BH688" s="254">
        <f>IF(N688="sníž. přenesená",J688,0)</f>
        <v>0</v>
      </c>
      <c r="BI688" s="254">
        <f>IF(N688="nulová",J688,0)</f>
        <v>0</v>
      </c>
      <c r="BJ688" s="18" t="s">
        <v>84</v>
      </c>
      <c r="BK688" s="254">
        <f>ROUND(I688*H688,2)</f>
        <v>0</v>
      </c>
      <c r="BL688" s="18" t="s">
        <v>2426</v>
      </c>
      <c r="BM688" s="253" t="s">
        <v>3090</v>
      </c>
    </row>
    <row r="689" s="13" customFormat="1">
      <c r="A689" s="13"/>
      <c r="B689" s="255"/>
      <c r="C689" s="256"/>
      <c r="D689" s="257" t="s">
        <v>260</v>
      </c>
      <c r="E689" s="258" t="s">
        <v>1</v>
      </c>
      <c r="F689" s="259" t="s">
        <v>2703</v>
      </c>
      <c r="G689" s="256"/>
      <c r="H689" s="258" t="s">
        <v>1</v>
      </c>
      <c r="I689" s="260"/>
      <c r="J689" s="256"/>
      <c r="K689" s="256"/>
      <c r="L689" s="261"/>
      <c r="M689" s="262"/>
      <c r="N689" s="263"/>
      <c r="O689" s="263"/>
      <c r="P689" s="263"/>
      <c r="Q689" s="263"/>
      <c r="R689" s="263"/>
      <c r="S689" s="263"/>
      <c r="T689" s="26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65" t="s">
        <v>260</v>
      </c>
      <c r="AU689" s="265" t="s">
        <v>84</v>
      </c>
      <c r="AV689" s="13" t="s">
        <v>84</v>
      </c>
      <c r="AW689" s="13" t="s">
        <v>31</v>
      </c>
      <c r="AX689" s="13" t="s">
        <v>76</v>
      </c>
      <c r="AY689" s="265" t="s">
        <v>251</v>
      </c>
    </row>
    <row r="690" s="14" customFormat="1">
      <c r="A690" s="14"/>
      <c r="B690" s="266"/>
      <c r="C690" s="267"/>
      <c r="D690" s="257" t="s">
        <v>260</v>
      </c>
      <c r="E690" s="268" t="s">
        <v>1</v>
      </c>
      <c r="F690" s="269" t="s">
        <v>84</v>
      </c>
      <c r="G690" s="267"/>
      <c r="H690" s="270">
        <v>1</v>
      </c>
      <c r="I690" s="271"/>
      <c r="J690" s="267"/>
      <c r="K690" s="267"/>
      <c r="L690" s="272"/>
      <c r="M690" s="273"/>
      <c r="N690" s="274"/>
      <c r="O690" s="274"/>
      <c r="P690" s="274"/>
      <c r="Q690" s="274"/>
      <c r="R690" s="274"/>
      <c r="S690" s="274"/>
      <c r="T690" s="275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76" t="s">
        <v>260</v>
      </c>
      <c r="AU690" s="276" t="s">
        <v>84</v>
      </c>
      <c r="AV690" s="14" t="s">
        <v>86</v>
      </c>
      <c r="AW690" s="14" t="s">
        <v>31</v>
      </c>
      <c r="AX690" s="14" t="s">
        <v>76</v>
      </c>
      <c r="AY690" s="276" t="s">
        <v>251</v>
      </c>
    </row>
    <row r="691" s="15" customFormat="1">
      <c r="A691" s="15"/>
      <c r="B691" s="277"/>
      <c r="C691" s="278"/>
      <c r="D691" s="257" t="s">
        <v>260</v>
      </c>
      <c r="E691" s="279" t="s">
        <v>1</v>
      </c>
      <c r="F691" s="280" t="s">
        <v>264</v>
      </c>
      <c r="G691" s="278"/>
      <c r="H691" s="281">
        <v>1</v>
      </c>
      <c r="I691" s="282"/>
      <c r="J691" s="278"/>
      <c r="K691" s="278"/>
      <c r="L691" s="283"/>
      <c r="M691" s="284"/>
      <c r="N691" s="285"/>
      <c r="O691" s="285"/>
      <c r="P691" s="285"/>
      <c r="Q691" s="285"/>
      <c r="R691" s="285"/>
      <c r="S691" s="285"/>
      <c r="T691" s="286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87" t="s">
        <v>260</v>
      </c>
      <c r="AU691" s="287" t="s">
        <v>84</v>
      </c>
      <c r="AV691" s="15" t="s">
        <v>258</v>
      </c>
      <c r="AW691" s="15" t="s">
        <v>31</v>
      </c>
      <c r="AX691" s="15" t="s">
        <v>84</v>
      </c>
      <c r="AY691" s="287" t="s">
        <v>251</v>
      </c>
    </row>
    <row r="692" s="2" customFormat="1" ht="14.4" customHeight="1">
      <c r="A692" s="39"/>
      <c r="B692" s="40"/>
      <c r="C692" s="243" t="s">
        <v>977</v>
      </c>
      <c r="D692" s="243" t="s">
        <v>253</v>
      </c>
      <c r="E692" s="244" t="s">
        <v>3091</v>
      </c>
      <c r="F692" s="245" t="s">
        <v>3092</v>
      </c>
      <c r="G692" s="246" t="s">
        <v>818</v>
      </c>
      <c r="H692" s="247">
        <v>1</v>
      </c>
      <c r="I692" s="248"/>
      <c r="J692" s="247">
        <f>ROUND(I692*H692,2)</f>
        <v>0</v>
      </c>
      <c r="K692" s="245" t="s">
        <v>1</v>
      </c>
      <c r="L692" s="45"/>
      <c r="M692" s="249" t="s">
        <v>1</v>
      </c>
      <c r="N692" s="250" t="s">
        <v>41</v>
      </c>
      <c r="O692" s="92"/>
      <c r="P692" s="251">
        <f>O692*H692</f>
        <v>0</v>
      </c>
      <c r="Q692" s="251">
        <v>0</v>
      </c>
      <c r="R692" s="251">
        <f>Q692*H692</f>
        <v>0</v>
      </c>
      <c r="S692" s="251">
        <v>0</v>
      </c>
      <c r="T692" s="252">
        <f>S692*H692</f>
        <v>0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53" t="s">
        <v>2426</v>
      </c>
      <c r="AT692" s="253" t="s">
        <v>253</v>
      </c>
      <c r="AU692" s="253" t="s">
        <v>84</v>
      </c>
      <c r="AY692" s="18" t="s">
        <v>251</v>
      </c>
      <c r="BE692" s="254">
        <f>IF(N692="základní",J692,0)</f>
        <v>0</v>
      </c>
      <c r="BF692" s="254">
        <f>IF(N692="snížená",J692,0)</f>
        <v>0</v>
      </c>
      <c r="BG692" s="254">
        <f>IF(N692="zákl. přenesená",J692,0)</f>
        <v>0</v>
      </c>
      <c r="BH692" s="254">
        <f>IF(N692="sníž. přenesená",J692,0)</f>
        <v>0</v>
      </c>
      <c r="BI692" s="254">
        <f>IF(N692="nulová",J692,0)</f>
        <v>0</v>
      </c>
      <c r="BJ692" s="18" t="s">
        <v>84</v>
      </c>
      <c r="BK692" s="254">
        <f>ROUND(I692*H692,2)</f>
        <v>0</v>
      </c>
      <c r="BL692" s="18" t="s">
        <v>2426</v>
      </c>
      <c r="BM692" s="253" t="s">
        <v>3093</v>
      </c>
    </row>
    <row r="693" s="13" customFormat="1">
      <c r="A693" s="13"/>
      <c r="B693" s="255"/>
      <c r="C693" s="256"/>
      <c r="D693" s="257" t="s">
        <v>260</v>
      </c>
      <c r="E693" s="258" t="s">
        <v>1</v>
      </c>
      <c r="F693" s="259" t="s">
        <v>2703</v>
      </c>
      <c r="G693" s="256"/>
      <c r="H693" s="258" t="s">
        <v>1</v>
      </c>
      <c r="I693" s="260"/>
      <c r="J693" s="256"/>
      <c r="K693" s="256"/>
      <c r="L693" s="261"/>
      <c r="M693" s="262"/>
      <c r="N693" s="263"/>
      <c r="O693" s="263"/>
      <c r="P693" s="263"/>
      <c r="Q693" s="263"/>
      <c r="R693" s="263"/>
      <c r="S693" s="263"/>
      <c r="T693" s="264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65" t="s">
        <v>260</v>
      </c>
      <c r="AU693" s="265" t="s">
        <v>84</v>
      </c>
      <c r="AV693" s="13" t="s">
        <v>84</v>
      </c>
      <c r="AW693" s="13" t="s">
        <v>31</v>
      </c>
      <c r="AX693" s="13" t="s">
        <v>76</v>
      </c>
      <c r="AY693" s="265" t="s">
        <v>251</v>
      </c>
    </row>
    <row r="694" s="14" customFormat="1">
      <c r="A694" s="14"/>
      <c r="B694" s="266"/>
      <c r="C694" s="267"/>
      <c r="D694" s="257" t="s">
        <v>260</v>
      </c>
      <c r="E694" s="268" t="s">
        <v>1</v>
      </c>
      <c r="F694" s="269" t="s">
        <v>84</v>
      </c>
      <c r="G694" s="267"/>
      <c r="H694" s="270">
        <v>1</v>
      </c>
      <c r="I694" s="271"/>
      <c r="J694" s="267"/>
      <c r="K694" s="267"/>
      <c r="L694" s="272"/>
      <c r="M694" s="273"/>
      <c r="N694" s="274"/>
      <c r="O694" s="274"/>
      <c r="P694" s="274"/>
      <c r="Q694" s="274"/>
      <c r="R694" s="274"/>
      <c r="S694" s="274"/>
      <c r="T694" s="275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76" t="s">
        <v>260</v>
      </c>
      <c r="AU694" s="276" t="s">
        <v>84</v>
      </c>
      <c r="AV694" s="14" t="s">
        <v>86</v>
      </c>
      <c r="AW694" s="14" t="s">
        <v>31</v>
      </c>
      <c r="AX694" s="14" t="s">
        <v>76</v>
      </c>
      <c r="AY694" s="276" t="s">
        <v>251</v>
      </c>
    </row>
    <row r="695" s="15" customFormat="1">
      <c r="A695" s="15"/>
      <c r="B695" s="277"/>
      <c r="C695" s="278"/>
      <c r="D695" s="257" t="s">
        <v>260</v>
      </c>
      <c r="E695" s="279" t="s">
        <v>1</v>
      </c>
      <c r="F695" s="280" t="s">
        <v>264</v>
      </c>
      <c r="G695" s="278"/>
      <c r="H695" s="281">
        <v>1</v>
      </c>
      <c r="I695" s="282"/>
      <c r="J695" s="278"/>
      <c r="K695" s="278"/>
      <c r="L695" s="283"/>
      <c r="M695" s="284"/>
      <c r="N695" s="285"/>
      <c r="O695" s="285"/>
      <c r="P695" s="285"/>
      <c r="Q695" s="285"/>
      <c r="R695" s="285"/>
      <c r="S695" s="285"/>
      <c r="T695" s="286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87" t="s">
        <v>260</v>
      </c>
      <c r="AU695" s="287" t="s">
        <v>84</v>
      </c>
      <c r="AV695" s="15" t="s">
        <v>258</v>
      </c>
      <c r="AW695" s="15" t="s">
        <v>31</v>
      </c>
      <c r="AX695" s="15" t="s">
        <v>84</v>
      </c>
      <c r="AY695" s="287" t="s">
        <v>251</v>
      </c>
    </row>
    <row r="696" s="2" customFormat="1" ht="14.4" customHeight="1">
      <c r="A696" s="39"/>
      <c r="B696" s="40"/>
      <c r="C696" s="243" t="s">
        <v>981</v>
      </c>
      <c r="D696" s="243" t="s">
        <v>253</v>
      </c>
      <c r="E696" s="244" t="s">
        <v>3094</v>
      </c>
      <c r="F696" s="245" t="s">
        <v>3095</v>
      </c>
      <c r="G696" s="246" t="s">
        <v>818</v>
      </c>
      <c r="H696" s="247">
        <v>1</v>
      </c>
      <c r="I696" s="248"/>
      <c r="J696" s="247">
        <f>ROUND(I696*H696,2)</f>
        <v>0</v>
      </c>
      <c r="K696" s="245" t="s">
        <v>1</v>
      </c>
      <c r="L696" s="45"/>
      <c r="M696" s="249" t="s">
        <v>1</v>
      </c>
      <c r="N696" s="250" t="s">
        <v>41</v>
      </c>
      <c r="O696" s="92"/>
      <c r="P696" s="251">
        <f>O696*H696</f>
        <v>0</v>
      </c>
      <c r="Q696" s="251">
        <v>0</v>
      </c>
      <c r="R696" s="251">
        <f>Q696*H696</f>
        <v>0</v>
      </c>
      <c r="S696" s="251">
        <v>0</v>
      </c>
      <c r="T696" s="252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53" t="s">
        <v>2426</v>
      </c>
      <c r="AT696" s="253" t="s">
        <v>253</v>
      </c>
      <c r="AU696" s="253" t="s">
        <v>84</v>
      </c>
      <c r="AY696" s="18" t="s">
        <v>251</v>
      </c>
      <c r="BE696" s="254">
        <f>IF(N696="základní",J696,0)</f>
        <v>0</v>
      </c>
      <c r="BF696" s="254">
        <f>IF(N696="snížená",J696,0)</f>
        <v>0</v>
      </c>
      <c r="BG696" s="254">
        <f>IF(N696="zákl. přenesená",J696,0)</f>
        <v>0</v>
      </c>
      <c r="BH696" s="254">
        <f>IF(N696="sníž. přenesená",J696,0)</f>
        <v>0</v>
      </c>
      <c r="BI696" s="254">
        <f>IF(N696="nulová",J696,0)</f>
        <v>0</v>
      </c>
      <c r="BJ696" s="18" t="s">
        <v>84</v>
      </c>
      <c r="BK696" s="254">
        <f>ROUND(I696*H696,2)</f>
        <v>0</v>
      </c>
      <c r="BL696" s="18" t="s">
        <v>2426</v>
      </c>
      <c r="BM696" s="253" t="s">
        <v>3096</v>
      </c>
    </row>
    <row r="697" s="13" customFormat="1">
      <c r="A697" s="13"/>
      <c r="B697" s="255"/>
      <c r="C697" s="256"/>
      <c r="D697" s="257" t="s">
        <v>260</v>
      </c>
      <c r="E697" s="258" t="s">
        <v>1</v>
      </c>
      <c r="F697" s="259" t="s">
        <v>2703</v>
      </c>
      <c r="G697" s="256"/>
      <c r="H697" s="258" t="s">
        <v>1</v>
      </c>
      <c r="I697" s="260"/>
      <c r="J697" s="256"/>
      <c r="K697" s="256"/>
      <c r="L697" s="261"/>
      <c r="M697" s="262"/>
      <c r="N697" s="263"/>
      <c r="O697" s="263"/>
      <c r="P697" s="263"/>
      <c r="Q697" s="263"/>
      <c r="R697" s="263"/>
      <c r="S697" s="263"/>
      <c r="T697" s="264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65" t="s">
        <v>260</v>
      </c>
      <c r="AU697" s="265" t="s">
        <v>84</v>
      </c>
      <c r="AV697" s="13" t="s">
        <v>84</v>
      </c>
      <c r="AW697" s="13" t="s">
        <v>31</v>
      </c>
      <c r="AX697" s="13" t="s">
        <v>76</v>
      </c>
      <c r="AY697" s="265" t="s">
        <v>251</v>
      </c>
    </row>
    <row r="698" s="13" customFormat="1">
      <c r="A698" s="13"/>
      <c r="B698" s="255"/>
      <c r="C698" s="256"/>
      <c r="D698" s="257" t="s">
        <v>260</v>
      </c>
      <c r="E698" s="258" t="s">
        <v>1</v>
      </c>
      <c r="F698" s="259" t="s">
        <v>2738</v>
      </c>
      <c r="G698" s="256"/>
      <c r="H698" s="258" t="s">
        <v>1</v>
      </c>
      <c r="I698" s="260"/>
      <c r="J698" s="256"/>
      <c r="K698" s="256"/>
      <c r="L698" s="261"/>
      <c r="M698" s="262"/>
      <c r="N698" s="263"/>
      <c r="O698" s="263"/>
      <c r="P698" s="263"/>
      <c r="Q698" s="263"/>
      <c r="R698" s="263"/>
      <c r="S698" s="263"/>
      <c r="T698" s="264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65" t="s">
        <v>260</v>
      </c>
      <c r="AU698" s="265" t="s">
        <v>84</v>
      </c>
      <c r="AV698" s="13" t="s">
        <v>84</v>
      </c>
      <c r="AW698" s="13" t="s">
        <v>31</v>
      </c>
      <c r="AX698" s="13" t="s">
        <v>76</v>
      </c>
      <c r="AY698" s="265" t="s">
        <v>251</v>
      </c>
    </row>
    <row r="699" s="14" customFormat="1">
      <c r="A699" s="14"/>
      <c r="B699" s="266"/>
      <c r="C699" s="267"/>
      <c r="D699" s="257" t="s">
        <v>260</v>
      </c>
      <c r="E699" s="268" t="s">
        <v>1</v>
      </c>
      <c r="F699" s="269" t="s">
        <v>84</v>
      </c>
      <c r="G699" s="267"/>
      <c r="H699" s="270">
        <v>1</v>
      </c>
      <c r="I699" s="271"/>
      <c r="J699" s="267"/>
      <c r="K699" s="267"/>
      <c r="L699" s="272"/>
      <c r="M699" s="273"/>
      <c r="N699" s="274"/>
      <c r="O699" s="274"/>
      <c r="P699" s="274"/>
      <c r="Q699" s="274"/>
      <c r="R699" s="274"/>
      <c r="S699" s="274"/>
      <c r="T699" s="275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76" t="s">
        <v>260</v>
      </c>
      <c r="AU699" s="276" t="s">
        <v>84</v>
      </c>
      <c r="AV699" s="14" t="s">
        <v>86</v>
      </c>
      <c r="AW699" s="14" t="s">
        <v>31</v>
      </c>
      <c r="AX699" s="14" t="s">
        <v>76</v>
      </c>
      <c r="AY699" s="276" t="s">
        <v>251</v>
      </c>
    </row>
    <row r="700" s="15" customFormat="1">
      <c r="A700" s="15"/>
      <c r="B700" s="277"/>
      <c r="C700" s="278"/>
      <c r="D700" s="257" t="s">
        <v>260</v>
      </c>
      <c r="E700" s="279" t="s">
        <v>1</v>
      </c>
      <c r="F700" s="280" t="s">
        <v>264</v>
      </c>
      <c r="G700" s="278"/>
      <c r="H700" s="281">
        <v>1</v>
      </c>
      <c r="I700" s="282"/>
      <c r="J700" s="278"/>
      <c r="K700" s="278"/>
      <c r="L700" s="283"/>
      <c r="M700" s="284"/>
      <c r="N700" s="285"/>
      <c r="O700" s="285"/>
      <c r="P700" s="285"/>
      <c r="Q700" s="285"/>
      <c r="R700" s="285"/>
      <c r="S700" s="285"/>
      <c r="T700" s="286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T700" s="287" t="s">
        <v>260</v>
      </c>
      <c r="AU700" s="287" t="s">
        <v>84</v>
      </c>
      <c r="AV700" s="15" t="s">
        <v>258</v>
      </c>
      <c r="AW700" s="15" t="s">
        <v>31</v>
      </c>
      <c r="AX700" s="15" t="s">
        <v>84</v>
      </c>
      <c r="AY700" s="287" t="s">
        <v>251</v>
      </c>
    </row>
    <row r="701" s="2" customFormat="1" ht="14.4" customHeight="1">
      <c r="A701" s="39"/>
      <c r="B701" s="40"/>
      <c r="C701" s="243" t="s">
        <v>987</v>
      </c>
      <c r="D701" s="243" t="s">
        <v>253</v>
      </c>
      <c r="E701" s="244" t="s">
        <v>3097</v>
      </c>
      <c r="F701" s="245" t="s">
        <v>3098</v>
      </c>
      <c r="G701" s="246" t="s">
        <v>818</v>
      </c>
      <c r="H701" s="247">
        <v>4</v>
      </c>
      <c r="I701" s="248"/>
      <c r="J701" s="247">
        <f>ROUND(I701*H701,2)</f>
        <v>0</v>
      </c>
      <c r="K701" s="245" t="s">
        <v>1</v>
      </c>
      <c r="L701" s="45"/>
      <c r="M701" s="249" t="s">
        <v>1</v>
      </c>
      <c r="N701" s="250" t="s">
        <v>41</v>
      </c>
      <c r="O701" s="92"/>
      <c r="P701" s="251">
        <f>O701*H701</f>
        <v>0</v>
      </c>
      <c r="Q701" s="251">
        <v>0</v>
      </c>
      <c r="R701" s="251">
        <f>Q701*H701</f>
        <v>0</v>
      </c>
      <c r="S701" s="251">
        <v>0</v>
      </c>
      <c r="T701" s="252">
        <f>S701*H701</f>
        <v>0</v>
      </c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R701" s="253" t="s">
        <v>2426</v>
      </c>
      <c r="AT701" s="253" t="s">
        <v>253</v>
      </c>
      <c r="AU701" s="253" t="s">
        <v>84</v>
      </c>
      <c r="AY701" s="18" t="s">
        <v>251</v>
      </c>
      <c r="BE701" s="254">
        <f>IF(N701="základní",J701,0)</f>
        <v>0</v>
      </c>
      <c r="BF701" s="254">
        <f>IF(N701="snížená",J701,0)</f>
        <v>0</v>
      </c>
      <c r="BG701" s="254">
        <f>IF(N701="zákl. přenesená",J701,0)</f>
        <v>0</v>
      </c>
      <c r="BH701" s="254">
        <f>IF(N701="sníž. přenesená",J701,0)</f>
        <v>0</v>
      </c>
      <c r="BI701" s="254">
        <f>IF(N701="nulová",J701,0)</f>
        <v>0</v>
      </c>
      <c r="BJ701" s="18" t="s">
        <v>84</v>
      </c>
      <c r="BK701" s="254">
        <f>ROUND(I701*H701,2)</f>
        <v>0</v>
      </c>
      <c r="BL701" s="18" t="s">
        <v>2426</v>
      </c>
      <c r="BM701" s="253" t="s">
        <v>3099</v>
      </c>
    </row>
    <row r="702" s="13" customFormat="1">
      <c r="A702" s="13"/>
      <c r="B702" s="255"/>
      <c r="C702" s="256"/>
      <c r="D702" s="257" t="s">
        <v>260</v>
      </c>
      <c r="E702" s="258" t="s">
        <v>1</v>
      </c>
      <c r="F702" s="259" t="s">
        <v>2703</v>
      </c>
      <c r="G702" s="256"/>
      <c r="H702" s="258" t="s">
        <v>1</v>
      </c>
      <c r="I702" s="260"/>
      <c r="J702" s="256"/>
      <c r="K702" s="256"/>
      <c r="L702" s="261"/>
      <c r="M702" s="262"/>
      <c r="N702" s="263"/>
      <c r="O702" s="263"/>
      <c r="P702" s="263"/>
      <c r="Q702" s="263"/>
      <c r="R702" s="263"/>
      <c r="S702" s="263"/>
      <c r="T702" s="264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65" t="s">
        <v>260</v>
      </c>
      <c r="AU702" s="265" t="s">
        <v>84</v>
      </c>
      <c r="AV702" s="13" t="s">
        <v>84</v>
      </c>
      <c r="AW702" s="13" t="s">
        <v>31</v>
      </c>
      <c r="AX702" s="13" t="s">
        <v>76</v>
      </c>
      <c r="AY702" s="265" t="s">
        <v>251</v>
      </c>
    </row>
    <row r="703" s="14" customFormat="1">
      <c r="A703" s="14"/>
      <c r="B703" s="266"/>
      <c r="C703" s="267"/>
      <c r="D703" s="257" t="s">
        <v>260</v>
      </c>
      <c r="E703" s="268" t="s">
        <v>1</v>
      </c>
      <c r="F703" s="269" t="s">
        <v>3100</v>
      </c>
      <c r="G703" s="267"/>
      <c r="H703" s="270">
        <v>4</v>
      </c>
      <c r="I703" s="271"/>
      <c r="J703" s="267"/>
      <c r="K703" s="267"/>
      <c r="L703" s="272"/>
      <c r="M703" s="273"/>
      <c r="N703" s="274"/>
      <c r="O703" s="274"/>
      <c r="P703" s="274"/>
      <c r="Q703" s="274"/>
      <c r="R703" s="274"/>
      <c r="S703" s="274"/>
      <c r="T703" s="275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76" t="s">
        <v>260</v>
      </c>
      <c r="AU703" s="276" t="s">
        <v>84</v>
      </c>
      <c r="AV703" s="14" t="s">
        <v>86</v>
      </c>
      <c r="AW703" s="14" t="s">
        <v>31</v>
      </c>
      <c r="AX703" s="14" t="s">
        <v>76</v>
      </c>
      <c r="AY703" s="276" t="s">
        <v>251</v>
      </c>
    </row>
    <row r="704" s="15" customFormat="1">
      <c r="A704" s="15"/>
      <c r="B704" s="277"/>
      <c r="C704" s="278"/>
      <c r="D704" s="257" t="s">
        <v>260</v>
      </c>
      <c r="E704" s="279" t="s">
        <v>1</v>
      </c>
      <c r="F704" s="280" t="s">
        <v>264</v>
      </c>
      <c r="G704" s="278"/>
      <c r="H704" s="281">
        <v>4</v>
      </c>
      <c r="I704" s="282"/>
      <c r="J704" s="278"/>
      <c r="K704" s="278"/>
      <c r="L704" s="283"/>
      <c r="M704" s="284"/>
      <c r="N704" s="285"/>
      <c r="O704" s="285"/>
      <c r="P704" s="285"/>
      <c r="Q704" s="285"/>
      <c r="R704" s="285"/>
      <c r="S704" s="285"/>
      <c r="T704" s="286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87" t="s">
        <v>260</v>
      </c>
      <c r="AU704" s="287" t="s">
        <v>84</v>
      </c>
      <c r="AV704" s="15" t="s">
        <v>258</v>
      </c>
      <c r="AW704" s="15" t="s">
        <v>31</v>
      </c>
      <c r="AX704" s="15" t="s">
        <v>84</v>
      </c>
      <c r="AY704" s="287" t="s">
        <v>251</v>
      </c>
    </row>
    <row r="705" s="2" customFormat="1" ht="14.4" customHeight="1">
      <c r="A705" s="39"/>
      <c r="B705" s="40"/>
      <c r="C705" s="243" t="s">
        <v>997</v>
      </c>
      <c r="D705" s="243" t="s">
        <v>253</v>
      </c>
      <c r="E705" s="244" t="s">
        <v>3101</v>
      </c>
      <c r="F705" s="245" t="s">
        <v>3102</v>
      </c>
      <c r="G705" s="246" t="s">
        <v>818</v>
      </c>
      <c r="H705" s="247">
        <v>1</v>
      </c>
      <c r="I705" s="248"/>
      <c r="J705" s="247">
        <f>ROUND(I705*H705,2)</f>
        <v>0</v>
      </c>
      <c r="K705" s="245" t="s">
        <v>1</v>
      </c>
      <c r="L705" s="45"/>
      <c r="M705" s="249" t="s">
        <v>1</v>
      </c>
      <c r="N705" s="250" t="s">
        <v>41</v>
      </c>
      <c r="O705" s="92"/>
      <c r="P705" s="251">
        <f>O705*H705</f>
        <v>0</v>
      </c>
      <c r="Q705" s="251">
        <v>0</v>
      </c>
      <c r="R705" s="251">
        <f>Q705*H705</f>
        <v>0</v>
      </c>
      <c r="S705" s="251">
        <v>0</v>
      </c>
      <c r="T705" s="252">
        <f>S705*H705</f>
        <v>0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253" t="s">
        <v>2426</v>
      </c>
      <c r="AT705" s="253" t="s">
        <v>253</v>
      </c>
      <c r="AU705" s="253" t="s">
        <v>84</v>
      </c>
      <c r="AY705" s="18" t="s">
        <v>251</v>
      </c>
      <c r="BE705" s="254">
        <f>IF(N705="základní",J705,0)</f>
        <v>0</v>
      </c>
      <c r="BF705" s="254">
        <f>IF(N705="snížená",J705,0)</f>
        <v>0</v>
      </c>
      <c r="BG705" s="254">
        <f>IF(N705="zákl. přenesená",J705,0)</f>
        <v>0</v>
      </c>
      <c r="BH705" s="254">
        <f>IF(N705="sníž. přenesená",J705,0)</f>
        <v>0</v>
      </c>
      <c r="BI705" s="254">
        <f>IF(N705="nulová",J705,0)</f>
        <v>0</v>
      </c>
      <c r="BJ705" s="18" t="s">
        <v>84</v>
      </c>
      <c r="BK705" s="254">
        <f>ROUND(I705*H705,2)</f>
        <v>0</v>
      </c>
      <c r="BL705" s="18" t="s">
        <v>2426</v>
      </c>
      <c r="BM705" s="253" t="s">
        <v>3103</v>
      </c>
    </row>
    <row r="706" s="13" customFormat="1">
      <c r="A706" s="13"/>
      <c r="B706" s="255"/>
      <c r="C706" s="256"/>
      <c r="D706" s="257" t="s">
        <v>260</v>
      </c>
      <c r="E706" s="258" t="s">
        <v>1</v>
      </c>
      <c r="F706" s="259" t="s">
        <v>2703</v>
      </c>
      <c r="G706" s="256"/>
      <c r="H706" s="258" t="s">
        <v>1</v>
      </c>
      <c r="I706" s="260"/>
      <c r="J706" s="256"/>
      <c r="K706" s="256"/>
      <c r="L706" s="261"/>
      <c r="M706" s="262"/>
      <c r="N706" s="263"/>
      <c r="O706" s="263"/>
      <c r="P706" s="263"/>
      <c r="Q706" s="263"/>
      <c r="R706" s="263"/>
      <c r="S706" s="263"/>
      <c r="T706" s="264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65" t="s">
        <v>260</v>
      </c>
      <c r="AU706" s="265" t="s">
        <v>84</v>
      </c>
      <c r="AV706" s="13" t="s">
        <v>84</v>
      </c>
      <c r="AW706" s="13" t="s">
        <v>31</v>
      </c>
      <c r="AX706" s="13" t="s">
        <v>76</v>
      </c>
      <c r="AY706" s="265" t="s">
        <v>251</v>
      </c>
    </row>
    <row r="707" s="14" customFormat="1">
      <c r="A707" s="14"/>
      <c r="B707" s="266"/>
      <c r="C707" s="267"/>
      <c r="D707" s="257" t="s">
        <v>260</v>
      </c>
      <c r="E707" s="268" t="s">
        <v>1</v>
      </c>
      <c r="F707" s="269" t="s">
        <v>84</v>
      </c>
      <c r="G707" s="267"/>
      <c r="H707" s="270">
        <v>1</v>
      </c>
      <c r="I707" s="271"/>
      <c r="J707" s="267"/>
      <c r="K707" s="267"/>
      <c r="L707" s="272"/>
      <c r="M707" s="273"/>
      <c r="N707" s="274"/>
      <c r="O707" s="274"/>
      <c r="P707" s="274"/>
      <c r="Q707" s="274"/>
      <c r="R707" s="274"/>
      <c r="S707" s="274"/>
      <c r="T707" s="275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76" t="s">
        <v>260</v>
      </c>
      <c r="AU707" s="276" t="s">
        <v>84</v>
      </c>
      <c r="AV707" s="14" t="s">
        <v>86</v>
      </c>
      <c r="AW707" s="14" t="s">
        <v>31</v>
      </c>
      <c r="AX707" s="14" t="s">
        <v>76</v>
      </c>
      <c r="AY707" s="276" t="s">
        <v>251</v>
      </c>
    </row>
    <row r="708" s="15" customFormat="1">
      <c r="A708" s="15"/>
      <c r="B708" s="277"/>
      <c r="C708" s="278"/>
      <c r="D708" s="257" t="s">
        <v>260</v>
      </c>
      <c r="E708" s="279" t="s">
        <v>1</v>
      </c>
      <c r="F708" s="280" t="s">
        <v>264</v>
      </c>
      <c r="G708" s="278"/>
      <c r="H708" s="281">
        <v>1</v>
      </c>
      <c r="I708" s="282"/>
      <c r="J708" s="278"/>
      <c r="K708" s="278"/>
      <c r="L708" s="283"/>
      <c r="M708" s="284"/>
      <c r="N708" s="285"/>
      <c r="O708" s="285"/>
      <c r="P708" s="285"/>
      <c r="Q708" s="285"/>
      <c r="R708" s="285"/>
      <c r="S708" s="285"/>
      <c r="T708" s="286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87" t="s">
        <v>260</v>
      </c>
      <c r="AU708" s="287" t="s">
        <v>84</v>
      </c>
      <c r="AV708" s="15" t="s">
        <v>258</v>
      </c>
      <c r="AW708" s="15" t="s">
        <v>31</v>
      </c>
      <c r="AX708" s="15" t="s">
        <v>84</v>
      </c>
      <c r="AY708" s="287" t="s">
        <v>251</v>
      </c>
    </row>
    <row r="709" s="2" customFormat="1" ht="14.4" customHeight="1">
      <c r="A709" s="39"/>
      <c r="B709" s="40"/>
      <c r="C709" s="243" t="s">
        <v>1002</v>
      </c>
      <c r="D709" s="243" t="s">
        <v>253</v>
      </c>
      <c r="E709" s="244" t="s">
        <v>3104</v>
      </c>
      <c r="F709" s="245" t="s">
        <v>3105</v>
      </c>
      <c r="G709" s="246" t="s">
        <v>818</v>
      </c>
      <c r="H709" s="247">
        <v>1</v>
      </c>
      <c r="I709" s="248"/>
      <c r="J709" s="247">
        <f>ROUND(I709*H709,2)</f>
        <v>0</v>
      </c>
      <c r="K709" s="245" t="s">
        <v>1</v>
      </c>
      <c r="L709" s="45"/>
      <c r="M709" s="249" t="s">
        <v>1</v>
      </c>
      <c r="N709" s="250" t="s">
        <v>41</v>
      </c>
      <c r="O709" s="92"/>
      <c r="P709" s="251">
        <f>O709*H709</f>
        <v>0</v>
      </c>
      <c r="Q709" s="251">
        <v>0</v>
      </c>
      <c r="R709" s="251">
        <f>Q709*H709</f>
        <v>0</v>
      </c>
      <c r="S709" s="251">
        <v>0</v>
      </c>
      <c r="T709" s="252">
        <f>S709*H709</f>
        <v>0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53" t="s">
        <v>2426</v>
      </c>
      <c r="AT709" s="253" t="s">
        <v>253</v>
      </c>
      <c r="AU709" s="253" t="s">
        <v>84</v>
      </c>
      <c r="AY709" s="18" t="s">
        <v>251</v>
      </c>
      <c r="BE709" s="254">
        <f>IF(N709="základní",J709,0)</f>
        <v>0</v>
      </c>
      <c r="BF709" s="254">
        <f>IF(N709="snížená",J709,0)</f>
        <v>0</v>
      </c>
      <c r="BG709" s="254">
        <f>IF(N709="zákl. přenesená",J709,0)</f>
        <v>0</v>
      </c>
      <c r="BH709" s="254">
        <f>IF(N709="sníž. přenesená",J709,0)</f>
        <v>0</v>
      </c>
      <c r="BI709" s="254">
        <f>IF(N709="nulová",J709,0)</f>
        <v>0</v>
      </c>
      <c r="BJ709" s="18" t="s">
        <v>84</v>
      </c>
      <c r="BK709" s="254">
        <f>ROUND(I709*H709,2)</f>
        <v>0</v>
      </c>
      <c r="BL709" s="18" t="s">
        <v>2426</v>
      </c>
      <c r="BM709" s="253" t="s">
        <v>3106</v>
      </c>
    </row>
    <row r="710" s="13" customFormat="1">
      <c r="A710" s="13"/>
      <c r="B710" s="255"/>
      <c r="C710" s="256"/>
      <c r="D710" s="257" t="s">
        <v>260</v>
      </c>
      <c r="E710" s="258" t="s">
        <v>1</v>
      </c>
      <c r="F710" s="259" t="s">
        <v>2703</v>
      </c>
      <c r="G710" s="256"/>
      <c r="H710" s="258" t="s">
        <v>1</v>
      </c>
      <c r="I710" s="260"/>
      <c r="J710" s="256"/>
      <c r="K710" s="256"/>
      <c r="L710" s="261"/>
      <c r="M710" s="262"/>
      <c r="N710" s="263"/>
      <c r="O710" s="263"/>
      <c r="P710" s="263"/>
      <c r="Q710" s="263"/>
      <c r="R710" s="263"/>
      <c r="S710" s="263"/>
      <c r="T710" s="264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65" t="s">
        <v>260</v>
      </c>
      <c r="AU710" s="265" t="s">
        <v>84</v>
      </c>
      <c r="AV710" s="13" t="s">
        <v>84</v>
      </c>
      <c r="AW710" s="13" t="s">
        <v>31</v>
      </c>
      <c r="AX710" s="13" t="s">
        <v>76</v>
      </c>
      <c r="AY710" s="265" t="s">
        <v>251</v>
      </c>
    </row>
    <row r="711" s="14" customFormat="1">
      <c r="A711" s="14"/>
      <c r="B711" s="266"/>
      <c r="C711" s="267"/>
      <c r="D711" s="257" t="s">
        <v>260</v>
      </c>
      <c r="E711" s="268" t="s">
        <v>1</v>
      </c>
      <c r="F711" s="269" t="s">
        <v>84</v>
      </c>
      <c r="G711" s="267"/>
      <c r="H711" s="270">
        <v>1</v>
      </c>
      <c r="I711" s="271"/>
      <c r="J711" s="267"/>
      <c r="K711" s="267"/>
      <c r="L711" s="272"/>
      <c r="M711" s="273"/>
      <c r="N711" s="274"/>
      <c r="O711" s="274"/>
      <c r="P711" s="274"/>
      <c r="Q711" s="274"/>
      <c r="R711" s="274"/>
      <c r="S711" s="274"/>
      <c r="T711" s="275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76" t="s">
        <v>260</v>
      </c>
      <c r="AU711" s="276" t="s">
        <v>84</v>
      </c>
      <c r="AV711" s="14" t="s">
        <v>86</v>
      </c>
      <c r="AW711" s="14" t="s">
        <v>31</v>
      </c>
      <c r="AX711" s="14" t="s">
        <v>76</v>
      </c>
      <c r="AY711" s="276" t="s">
        <v>251</v>
      </c>
    </row>
    <row r="712" s="15" customFormat="1">
      <c r="A712" s="15"/>
      <c r="B712" s="277"/>
      <c r="C712" s="278"/>
      <c r="D712" s="257" t="s">
        <v>260</v>
      </c>
      <c r="E712" s="279" t="s">
        <v>1</v>
      </c>
      <c r="F712" s="280" t="s">
        <v>264</v>
      </c>
      <c r="G712" s="278"/>
      <c r="H712" s="281">
        <v>1</v>
      </c>
      <c r="I712" s="282"/>
      <c r="J712" s="278"/>
      <c r="K712" s="278"/>
      <c r="L712" s="283"/>
      <c r="M712" s="316"/>
      <c r="N712" s="317"/>
      <c r="O712" s="317"/>
      <c r="P712" s="317"/>
      <c r="Q712" s="317"/>
      <c r="R712" s="317"/>
      <c r="S712" s="317"/>
      <c r="T712" s="318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87" t="s">
        <v>260</v>
      </c>
      <c r="AU712" s="287" t="s">
        <v>84</v>
      </c>
      <c r="AV712" s="15" t="s">
        <v>258</v>
      </c>
      <c r="AW712" s="15" t="s">
        <v>31</v>
      </c>
      <c r="AX712" s="15" t="s">
        <v>84</v>
      </c>
      <c r="AY712" s="287" t="s">
        <v>251</v>
      </c>
    </row>
    <row r="713" s="2" customFormat="1" ht="6.96" customHeight="1">
      <c r="A713" s="39"/>
      <c r="B713" s="67"/>
      <c r="C713" s="68"/>
      <c r="D713" s="68"/>
      <c r="E713" s="68"/>
      <c r="F713" s="68"/>
      <c r="G713" s="68"/>
      <c r="H713" s="68"/>
      <c r="I713" s="68"/>
      <c r="J713" s="68"/>
      <c r="K713" s="68"/>
      <c r="L713" s="45"/>
      <c r="M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</row>
  </sheetData>
  <sheetProtection sheet="1" autoFilter="0" formatColumns="0" formatRows="0" objects="1" scenarios="1" spinCount="100000" saltValue="3KUjz3FbY656iDRzsFsjCMxpmzWTvQHM92Fb0RRjvhPjNm81jNBwvVo0jt025ghFQ8KwostQQ56BSCYvhiuiwQ==" hashValue="gyx8qCzfBHguJu6aiQzHVBR4APARooUc8RzEGwbiY7xJx9RBys8TBmFRGVR8J8gpVVJUsJ/ltx+03E84IyjnPg==" algorithmName="SHA-512" password="CC35"/>
  <autoFilter ref="C137:K712"/>
  <mergeCells count="14">
    <mergeCell ref="E7:H7"/>
    <mergeCell ref="E9:H9"/>
    <mergeCell ref="E18:H18"/>
    <mergeCell ref="E27:H27"/>
    <mergeCell ref="E85:H85"/>
    <mergeCell ref="E87:H87"/>
    <mergeCell ref="D112:F112"/>
    <mergeCell ref="D113:F113"/>
    <mergeCell ref="D114:F114"/>
    <mergeCell ref="D115:F115"/>
    <mergeCell ref="D116:F116"/>
    <mergeCell ref="E128:H128"/>
    <mergeCell ref="E130:H13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154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15</v>
      </c>
      <c r="L6" s="21"/>
    </row>
    <row r="7" s="1" customFormat="1" ht="14.4" customHeight="1">
      <c r="B7" s="21"/>
      <c r="E7" s="153" t="str">
        <f>'Rekapitulace stavby'!K6</f>
        <v>Modernizace střediska praktického vyučování ISŠTE Sokolov, SO-703</v>
      </c>
      <c r="F7" s="152"/>
      <c r="G7" s="152"/>
      <c r="H7" s="152"/>
      <c r="L7" s="21"/>
    </row>
    <row r="8" s="1" customFormat="1" ht="12" customHeight="1">
      <c r="B8" s="21"/>
      <c r="D8" s="152" t="s">
        <v>167</v>
      </c>
      <c r="L8" s="21"/>
    </row>
    <row r="9" s="2" customFormat="1" ht="14.4" customHeight="1">
      <c r="A9" s="39"/>
      <c r="B9" s="45"/>
      <c r="C9" s="39"/>
      <c r="D9" s="39"/>
      <c r="E9" s="153" t="s">
        <v>3107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3108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5.6" customHeight="1">
      <c r="A11" s="39"/>
      <c r="B11" s="45"/>
      <c r="C11" s="39"/>
      <c r="D11" s="39"/>
      <c r="E11" s="154" t="s">
        <v>3109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17</v>
      </c>
      <c r="E13" s="39"/>
      <c r="F13" s="142" t="s">
        <v>1</v>
      </c>
      <c r="G13" s="39"/>
      <c r="H13" s="39"/>
      <c r="I13" s="152" t="s">
        <v>18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19</v>
      </c>
      <c r="E14" s="39"/>
      <c r="F14" s="142" t="s">
        <v>20</v>
      </c>
      <c r="G14" s="39"/>
      <c r="H14" s="39"/>
      <c r="I14" s="152" t="s">
        <v>21</v>
      </c>
      <c r="J14" s="155" t="str">
        <f>'Rekapitulace stavby'!AN8</f>
        <v>2. 4. 2025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23</v>
      </c>
      <c r="E16" s="39"/>
      <c r="F16" s="39"/>
      <c r="G16" s="39"/>
      <c r="H16" s="39"/>
      <c r="I16" s="152" t="s">
        <v>24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25</v>
      </c>
      <c r="F17" s="39"/>
      <c r="G17" s="39"/>
      <c r="H17" s="39"/>
      <c r="I17" s="152" t="s">
        <v>26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27</v>
      </c>
      <c r="E19" s="39"/>
      <c r="F19" s="39"/>
      <c r="G19" s="39"/>
      <c r="H19" s="39"/>
      <c r="I19" s="152" t="s">
        <v>24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29</v>
      </c>
      <c r="E22" s="39"/>
      <c r="F22" s="39"/>
      <c r="G22" s="39"/>
      <c r="H22" s="39"/>
      <c r="I22" s="152" t="s">
        <v>24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30</v>
      </c>
      <c r="F23" s="39"/>
      <c r="G23" s="39"/>
      <c r="H23" s="39"/>
      <c r="I23" s="152" t="s">
        <v>26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32</v>
      </c>
      <c r="E25" s="39"/>
      <c r="F25" s="39"/>
      <c r="G25" s="39"/>
      <c r="H25" s="39"/>
      <c r="I25" s="152" t="s">
        <v>24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48" customHeight="1">
      <c r="A29" s="156"/>
      <c r="B29" s="157"/>
      <c r="C29" s="156"/>
      <c r="D29" s="156"/>
      <c r="E29" s="158" t="s">
        <v>35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142" t="s">
        <v>190</v>
      </c>
      <c r="E32" s="39"/>
      <c r="F32" s="39"/>
      <c r="G32" s="39"/>
      <c r="H32" s="39"/>
      <c r="I32" s="39"/>
      <c r="J32" s="161">
        <f>J98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2" t="s">
        <v>191</v>
      </c>
      <c r="E33" s="39"/>
      <c r="F33" s="39"/>
      <c r="G33" s="39"/>
      <c r="H33" s="39"/>
      <c r="I33" s="39"/>
      <c r="J33" s="161">
        <f>J105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3" t="s">
        <v>36</v>
      </c>
      <c r="E34" s="39"/>
      <c r="F34" s="39"/>
      <c r="G34" s="39"/>
      <c r="H34" s="39"/>
      <c r="I34" s="39"/>
      <c r="J34" s="164">
        <f>ROUND(J32 + J33,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5" t="s">
        <v>38</v>
      </c>
      <c r="G36" s="39"/>
      <c r="H36" s="39"/>
      <c r="I36" s="165" t="s">
        <v>37</v>
      </c>
      <c r="J36" s="165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6" t="s">
        <v>40</v>
      </c>
      <c r="E37" s="152" t="s">
        <v>41</v>
      </c>
      <c r="F37" s="167">
        <f>ROUND((SUM(BE105:BE112) + SUM(BE134:BE161)),  2)</f>
        <v>0</v>
      </c>
      <c r="G37" s="39"/>
      <c r="H37" s="39"/>
      <c r="I37" s="168">
        <v>0.20999999999999999</v>
      </c>
      <c r="J37" s="167">
        <f>ROUND(((SUM(BE105:BE112) + SUM(BE134:BE161))*I37),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7">
        <f>ROUND((SUM(BF105:BF112) + SUM(BF134:BF161)),  2)</f>
        <v>0</v>
      </c>
      <c r="G38" s="39"/>
      <c r="H38" s="39"/>
      <c r="I38" s="168">
        <v>0.12</v>
      </c>
      <c r="J38" s="167">
        <f>ROUND(((SUM(BF105:BF112) + SUM(BF134:BF161))*I38),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7">
        <f>ROUND((SUM(BG105:BG112) + SUM(BG134:BG161)),  2)</f>
        <v>0</v>
      </c>
      <c r="G39" s="39"/>
      <c r="H39" s="39"/>
      <c r="I39" s="168">
        <v>0.20999999999999999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7">
        <f>ROUND((SUM(BH105:BH112) + SUM(BH134:BH161)),  2)</f>
        <v>0</v>
      </c>
      <c r="G40" s="39"/>
      <c r="H40" s="39"/>
      <c r="I40" s="168">
        <v>0.12</v>
      </c>
      <c r="J40" s="167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7">
        <f>ROUND((SUM(BI105:BI112) + SUM(BI134:BI161)),  2)</f>
        <v>0</v>
      </c>
      <c r="G41" s="39"/>
      <c r="H41" s="39"/>
      <c r="I41" s="168">
        <v>0</v>
      </c>
      <c r="J41" s="167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9"/>
      <c r="D43" s="170" t="s">
        <v>46</v>
      </c>
      <c r="E43" s="171"/>
      <c r="F43" s="171"/>
      <c r="G43" s="172" t="s">
        <v>47</v>
      </c>
      <c r="H43" s="173" t="s">
        <v>48</v>
      </c>
      <c r="I43" s="171"/>
      <c r="J43" s="174">
        <f>SUM(J34:J41)</f>
        <v>0</v>
      </c>
      <c r="K43" s="175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4.4" customHeight="1">
      <c r="A85" s="39"/>
      <c r="B85" s="40"/>
      <c r="C85" s="41"/>
      <c r="D85" s="41"/>
      <c r="E85" s="187" t="str">
        <f>E7</f>
        <v>Modernizace střediska praktického vyučování ISŠTE Sokolov, SO-703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167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4.4" customHeight="1">
      <c r="A87" s="39"/>
      <c r="B87" s="40"/>
      <c r="C87" s="41"/>
      <c r="D87" s="41"/>
      <c r="E87" s="187" t="s">
        <v>3107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3108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6" customHeight="1">
      <c r="A89" s="39"/>
      <c r="B89" s="40"/>
      <c r="C89" s="41"/>
      <c r="D89" s="41"/>
      <c r="E89" s="77" t="str">
        <f>E11</f>
        <v xml:space="preserve">D.1.4.c.1 - Zařízení č. 1 - autodílna 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19</v>
      </c>
      <c r="D91" s="41"/>
      <c r="E91" s="41"/>
      <c r="F91" s="28" t="str">
        <f>F14</f>
        <v>Sokolov</v>
      </c>
      <c r="G91" s="41"/>
      <c r="H91" s="41"/>
      <c r="I91" s="33" t="s">
        <v>21</v>
      </c>
      <c r="J91" s="80" t="str">
        <f>IF(J14="","",J14)</f>
        <v>2. 4. 2025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6" customHeight="1">
      <c r="A93" s="39"/>
      <c r="B93" s="40"/>
      <c r="C93" s="33" t="s">
        <v>23</v>
      </c>
      <c r="D93" s="41"/>
      <c r="E93" s="41"/>
      <c r="F93" s="28" t="str">
        <f>E17</f>
        <v>ISŠTE Sokolov, p.s.</v>
      </c>
      <c r="G93" s="41"/>
      <c r="H93" s="41"/>
      <c r="I93" s="33" t="s">
        <v>29</v>
      </c>
      <c r="J93" s="37" t="str">
        <f>E23</f>
        <v xml:space="preserve">DPT projekty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6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8" t="s">
        <v>193</v>
      </c>
      <c r="D96" s="189"/>
      <c r="E96" s="189"/>
      <c r="F96" s="189"/>
      <c r="G96" s="189"/>
      <c r="H96" s="189"/>
      <c r="I96" s="189"/>
      <c r="J96" s="190" t="s">
        <v>194</v>
      </c>
      <c r="K96" s="18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1" t="s">
        <v>195</v>
      </c>
      <c r="D98" s="41"/>
      <c r="E98" s="41"/>
      <c r="F98" s="41"/>
      <c r="G98" s="41"/>
      <c r="H98" s="41"/>
      <c r="I98" s="41"/>
      <c r="J98" s="111">
        <f>J134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196</v>
      </c>
    </row>
    <row r="99" s="9" customFormat="1" ht="24.96" customHeight="1">
      <c r="A99" s="9"/>
      <c r="B99" s="192"/>
      <c r="C99" s="193"/>
      <c r="D99" s="194" t="s">
        <v>212</v>
      </c>
      <c r="E99" s="195"/>
      <c r="F99" s="195"/>
      <c r="G99" s="195"/>
      <c r="H99" s="195"/>
      <c r="I99" s="195"/>
      <c r="J99" s="196">
        <f>J135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8"/>
      <c r="C100" s="134"/>
      <c r="D100" s="199" t="s">
        <v>216</v>
      </c>
      <c r="E100" s="200"/>
      <c r="F100" s="200"/>
      <c r="G100" s="200"/>
      <c r="H100" s="200"/>
      <c r="I100" s="200"/>
      <c r="J100" s="201">
        <f>J136</f>
        <v>0</v>
      </c>
      <c r="K100" s="134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8"/>
      <c r="C101" s="134"/>
      <c r="D101" s="199" t="s">
        <v>3110</v>
      </c>
      <c r="E101" s="200"/>
      <c r="F101" s="200"/>
      <c r="G101" s="200"/>
      <c r="H101" s="200"/>
      <c r="I101" s="200"/>
      <c r="J101" s="201">
        <f>J137</f>
        <v>0</v>
      </c>
      <c r="K101" s="134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2"/>
      <c r="C102" s="193"/>
      <c r="D102" s="194" t="s">
        <v>226</v>
      </c>
      <c r="E102" s="195"/>
      <c r="F102" s="195"/>
      <c r="G102" s="195"/>
      <c r="H102" s="195"/>
      <c r="I102" s="195"/>
      <c r="J102" s="196">
        <f>J160</f>
        <v>0</v>
      </c>
      <c r="K102" s="193"/>
      <c r="L102" s="19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9.28" customHeight="1">
      <c r="A105" s="39"/>
      <c r="B105" s="40"/>
      <c r="C105" s="191" t="s">
        <v>227</v>
      </c>
      <c r="D105" s="41"/>
      <c r="E105" s="41"/>
      <c r="F105" s="41"/>
      <c r="G105" s="41"/>
      <c r="H105" s="41"/>
      <c r="I105" s="41"/>
      <c r="J105" s="203">
        <f>ROUND(J106 + J107 + J108 + J109 + J110 + J111,2)</f>
        <v>0</v>
      </c>
      <c r="K105" s="41"/>
      <c r="L105" s="64"/>
      <c r="N105" s="204" t="s">
        <v>40</v>
      </c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8" customHeight="1">
      <c r="A106" s="39"/>
      <c r="B106" s="40"/>
      <c r="C106" s="41"/>
      <c r="D106" s="205" t="s">
        <v>228</v>
      </c>
      <c r="E106" s="206"/>
      <c r="F106" s="206"/>
      <c r="G106" s="41"/>
      <c r="H106" s="41"/>
      <c r="I106" s="41"/>
      <c r="J106" s="207">
        <v>0</v>
      </c>
      <c r="K106" s="41"/>
      <c r="L106" s="208"/>
      <c r="M106" s="209"/>
      <c r="N106" s="210" t="s">
        <v>41</v>
      </c>
      <c r="O106" s="209"/>
      <c r="P106" s="209"/>
      <c r="Q106" s="209"/>
      <c r="R106" s="209"/>
      <c r="S106" s="211"/>
      <c r="T106" s="211"/>
      <c r="U106" s="21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/>
      <c r="AF106" s="209"/>
      <c r="AG106" s="209"/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12" t="s">
        <v>144</v>
      </c>
      <c r="AZ106" s="209"/>
      <c r="BA106" s="209"/>
      <c r="BB106" s="209"/>
      <c r="BC106" s="209"/>
      <c r="BD106" s="209"/>
      <c r="BE106" s="213">
        <f>IF(N106="základní",J106,0)</f>
        <v>0</v>
      </c>
      <c r="BF106" s="213">
        <f>IF(N106="snížená",J106,0)</f>
        <v>0</v>
      </c>
      <c r="BG106" s="213">
        <f>IF(N106="zákl. přenesená",J106,0)</f>
        <v>0</v>
      </c>
      <c r="BH106" s="213">
        <f>IF(N106="sníž. přenesená",J106,0)</f>
        <v>0</v>
      </c>
      <c r="BI106" s="213">
        <f>IF(N106="nulová",J106,0)</f>
        <v>0</v>
      </c>
      <c r="BJ106" s="212" t="s">
        <v>84</v>
      </c>
      <c r="BK106" s="209"/>
      <c r="BL106" s="209"/>
      <c r="BM106" s="209"/>
    </row>
    <row r="107" s="2" customFormat="1" ht="18" customHeight="1">
      <c r="A107" s="39"/>
      <c r="B107" s="40"/>
      <c r="C107" s="41"/>
      <c r="D107" s="205" t="s">
        <v>229</v>
      </c>
      <c r="E107" s="206"/>
      <c r="F107" s="206"/>
      <c r="G107" s="41"/>
      <c r="H107" s="41"/>
      <c r="I107" s="41"/>
      <c r="J107" s="207">
        <v>0</v>
      </c>
      <c r="K107" s="41"/>
      <c r="L107" s="208"/>
      <c r="M107" s="209"/>
      <c r="N107" s="210" t="s">
        <v>41</v>
      </c>
      <c r="O107" s="209"/>
      <c r="P107" s="209"/>
      <c r="Q107" s="209"/>
      <c r="R107" s="209"/>
      <c r="S107" s="211"/>
      <c r="T107" s="211"/>
      <c r="U107" s="211"/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/>
      <c r="AF107" s="209"/>
      <c r="AG107" s="209"/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12" t="s">
        <v>144</v>
      </c>
      <c r="AZ107" s="209"/>
      <c r="BA107" s="209"/>
      <c r="BB107" s="209"/>
      <c r="BC107" s="209"/>
      <c r="BD107" s="209"/>
      <c r="BE107" s="213">
        <f>IF(N107="základní",J107,0)</f>
        <v>0</v>
      </c>
      <c r="BF107" s="213">
        <f>IF(N107="snížená",J107,0)</f>
        <v>0</v>
      </c>
      <c r="BG107" s="213">
        <f>IF(N107="zákl. přenesená",J107,0)</f>
        <v>0</v>
      </c>
      <c r="BH107" s="213">
        <f>IF(N107="sníž. přenesená",J107,0)</f>
        <v>0</v>
      </c>
      <c r="BI107" s="213">
        <f>IF(N107="nulová",J107,0)</f>
        <v>0</v>
      </c>
      <c r="BJ107" s="212" t="s">
        <v>84</v>
      </c>
      <c r="BK107" s="209"/>
      <c r="BL107" s="209"/>
      <c r="BM107" s="209"/>
    </row>
    <row r="108" s="2" customFormat="1" ht="18" customHeight="1">
      <c r="A108" s="39"/>
      <c r="B108" s="40"/>
      <c r="C108" s="41"/>
      <c r="D108" s="205" t="s">
        <v>230</v>
      </c>
      <c r="E108" s="206"/>
      <c r="F108" s="206"/>
      <c r="G108" s="41"/>
      <c r="H108" s="41"/>
      <c r="I108" s="41"/>
      <c r="J108" s="207">
        <v>0</v>
      </c>
      <c r="K108" s="41"/>
      <c r="L108" s="208"/>
      <c r="M108" s="209"/>
      <c r="N108" s="210" t="s">
        <v>41</v>
      </c>
      <c r="O108" s="209"/>
      <c r="P108" s="209"/>
      <c r="Q108" s="209"/>
      <c r="R108" s="209"/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/>
      <c r="AC108" s="211"/>
      <c r="AD108" s="211"/>
      <c r="AE108" s="211"/>
      <c r="AF108" s="209"/>
      <c r="AG108" s="209"/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12" t="s">
        <v>144</v>
      </c>
      <c r="AZ108" s="209"/>
      <c r="BA108" s="209"/>
      <c r="BB108" s="209"/>
      <c r="BC108" s="209"/>
      <c r="BD108" s="209"/>
      <c r="BE108" s="213">
        <f>IF(N108="základní",J108,0)</f>
        <v>0</v>
      </c>
      <c r="BF108" s="213">
        <f>IF(N108="snížená",J108,0)</f>
        <v>0</v>
      </c>
      <c r="BG108" s="213">
        <f>IF(N108="zákl. přenesená",J108,0)</f>
        <v>0</v>
      </c>
      <c r="BH108" s="213">
        <f>IF(N108="sníž. přenesená",J108,0)</f>
        <v>0</v>
      </c>
      <c r="BI108" s="213">
        <f>IF(N108="nulová",J108,0)</f>
        <v>0</v>
      </c>
      <c r="BJ108" s="212" t="s">
        <v>84</v>
      </c>
      <c r="BK108" s="209"/>
      <c r="BL108" s="209"/>
      <c r="BM108" s="209"/>
    </row>
    <row r="109" s="2" customFormat="1" ht="18" customHeight="1">
      <c r="A109" s="39"/>
      <c r="B109" s="40"/>
      <c r="C109" s="41"/>
      <c r="D109" s="205" t="s">
        <v>231</v>
      </c>
      <c r="E109" s="206"/>
      <c r="F109" s="206"/>
      <c r="G109" s="41"/>
      <c r="H109" s="41"/>
      <c r="I109" s="41"/>
      <c r="J109" s="207">
        <v>0</v>
      </c>
      <c r="K109" s="41"/>
      <c r="L109" s="208"/>
      <c r="M109" s="209"/>
      <c r="N109" s="210" t="s">
        <v>41</v>
      </c>
      <c r="O109" s="209"/>
      <c r="P109" s="209"/>
      <c r="Q109" s="209"/>
      <c r="R109" s="209"/>
      <c r="S109" s="211"/>
      <c r="T109" s="211"/>
      <c r="U109" s="211"/>
      <c r="V109" s="211"/>
      <c r="W109" s="211"/>
      <c r="X109" s="211"/>
      <c r="Y109" s="211"/>
      <c r="Z109" s="211"/>
      <c r="AA109" s="211"/>
      <c r="AB109" s="211"/>
      <c r="AC109" s="211"/>
      <c r="AD109" s="211"/>
      <c r="AE109" s="211"/>
      <c r="AF109" s="209"/>
      <c r="AG109" s="209"/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12" t="s">
        <v>144</v>
      </c>
      <c r="AZ109" s="209"/>
      <c r="BA109" s="209"/>
      <c r="BB109" s="209"/>
      <c r="BC109" s="209"/>
      <c r="BD109" s="209"/>
      <c r="BE109" s="213">
        <f>IF(N109="základní",J109,0)</f>
        <v>0</v>
      </c>
      <c r="BF109" s="213">
        <f>IF(N109="snížená",J109,0)</f>
        <v>0</v>
      </c>
      <c r="BG109" s="213">
        <f>IF(N109="zákl. přenesená",J109,0)</f>
        <v>0</v>
      </c>
      <c r="BH109" s="213">
        <f>IF(N109="sníž. přenesená",J109,0)</f>
        <v>0</v>
      </c>
      <c r="BI109" s="213">
        <f>IF(N109="nulová",J109,0)</f>
        <v>0</v>
      </c>
      <c r="BJ109" s="212" t="s">
        <v>84</v>
      </c>
      <c r="BK109" s="209"/>
      <c r="BL109" s="209"/>
      <c r="BM109" s="209"/>
    </row>
    <row r="110" s="2" customFormat="1" ht="18" customHeight="1">
      <c r="A110" s="39"/>
      <c r="B110" s="40"/>
      <c r="C110" s="41"/>
      <c r="D110" s="205" t="s">
        <v>232</v>
      </c>
      <c r="E110" s="206"/>
      <c r="F110" s="206"/>
      <c r="G110" s="41"/>
      <c r="H110" s="41"/>
      <c r="I110" s="41"/>
      <c r="J110" s="207">
        <v>0</v>
      </c>
      <c r="K110" s="41"/>
      <c r="L110" s="208"/>
      <c r="M110" s="209"/>
      <c r="N110" s="210" t="s">
        <v>41</v>
      </c>
      <c r="O110" s="209"/>
      <c r="P110" s="209"/>
      <c r="Q110" s="209"/>
      <c r="R110" s="209"/>
      <c r="S110" s="211"/>
      <c r="T110" s="211"/>
      <c r="U110" s="211"/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/>
      <c r="AF110" s="209"/>
      <c r="AG110" s="209"/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12" t="s">
        <v>144</v>
      </c>
      <c r="AZ110" s="209"/>
      <c r="BA110" s="209"/>
      <c r="BB110" s="209"/>
      <c r="BC110" s="209"/>
      <c r="BD110" s="209"/>
      <c r="BE110" s="213">
        <f>IF(N110="základní",J110,0)</f>
        <v>0</v>
      </c>
      <c r="BF110" s="213">
        <f>IF(N110="snížená",J110,0)</f>
        <v>0</v>
      </c>
      <c r="BG110" s="213">
        <f>IF(N110="zákl. přenesená",J110,0)</f>
        <v>0</v>
      </c>
      <c r="BH110" s="213">
        <f>IF(N110="sníž. přenesená",J110,0)</f>
        <v>0</v>
      </c>
      <c r="BI110" s="213">
        <f>IF(N110="nulová",J110,0)</f>
        <v>0</v>
      </c>
      <c r="BJ110" s="212" t="s">
        <v>84</v>
      </c>
      <c r="BK110" s="209"/>
      <c r="BL110" s="209"/>
      <c r="BM110" s="209"/>
    </row>
    <row r="111" s="2" customFormat="1" ht="18" customHeight="1">
      <c r="A111" s="39"/>
      <c r="B111" s="40"/>
      <c r="C111" s="41"/>
      <c r="D111" s="206" t="s">
        <v>233</v>
      </c>
      <c r="E111" s="41"/>
      <c r="F111" s="41"/>
      <c r="G111" s="41"/>
      <c r="H111" s="41"/>
      <c r="I111" s="41"/>
      <c r="J111" s="207">
        <f>ROUND(J32*T111,2)</f>
        <v>0</v>
      </c>
      <c r="K111" s="41"/>
      <c r="L111" s="208"/>
      <c r="M111" s="209"/>
      <c r="N111" s="210" t="s">
        <v>41</v>
      </c>
      <c r="O111" s="209"/>
      <c r="P111" s="209"/>
      <c r="Q111" s="209"/>
      <c r="R111" s="209"/>
      <c r="S111" s="211"/>
      <c r="T111" s="211"/>
      <c r="U111" s="211"/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/>
      <c r="AF111" s="209"/>
      <c r="AG111" s="209"/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12" t="s">
        <v>234</v>
      </c>
      <c r="AZ111" s="209"/>
      <c r="BA111" s="209"/>
      <c r="BB111" s="209"/>
      <c r="BC111" s="209"/>
      <c r="BD111" s="209"/>
      <c r="BE111" s="213">
        <f>IF(N111="základní",J111,0)</f>
        <v>0</v>
      </c>
      <c r="BF111" s="213">
        <f>IF(N111="snížená",J111,0)</f>
        <v>0</v>
      </c>
      <c r="BG111" s="213">
        <f>IF(N111="zákl. přenesená",J111,0)</f>
        <v>0</v>
      </c>
      <c r="BH111" s="213">
        <f>IF(N111="sníž. přenesená",J111,0)</f>
        <v>0</v>
      </c>
      <c r="BI111" s="213">
        <f>IF(N111="nulová",J111,0)</f>
        <v>0</v>
      </c>
      <c r="BJ111" s="212" t="s">
        <v>84</v>
      </c>
      <c r="BK111" s="209"/>
      <c r="BL111" s="209"/>
      <c r="BM111" s="209"/>
    </row>
    <row r="112" s="2" customForma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9.28" customHeight="1">
      <c r="A113" s="39"/>
      <c r="B113" s="40"/>
      <c r="C113" s="214" t="s">
        <v>235</v>
      </c>
      <c r="D113" s="189"/>
      <c r="E113" s="189"/>
      <c r="F113" s="189"/>
      <c r="G113" s="189"/>
      <c r="H113" s="189"/>
      <c r="I113" s="189"/>
      <c r="J113" s="215">
        <f>ROUND(J98+J105,2)</f>
        <v>0</v>
      </c>
      <c r="K113" s="189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236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15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4.4" customHeight="1">
      <c r="A122" s="39"/>
      <c r="B122" s="40"/>
      <c r="C122" s="41"/>
      <c r="D122" s="41"/>
      <c r="E122" s="187" t="str">
        <f>E7</f>
        <v>Modernizace střediska praktického vyučování ISŠTE Sokolov, SO-703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" customFormat="1" ht="12" customHeight="1">
      <c r="B123" s="22"/>
      <c r="C123" s="33" t="s">
        <v>167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="2" customFormat="1" ht="14.4" customHeight="1">
      <c r="A124" s="39"/>
      <c r="B124" s="40"/>
      <c r="C124" s="41"/>
      <c r="D124" s="41"/>
      <c r="E124" s="187" t="s">
        <v>3107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3108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6" customHeight="1">
      <c r="A126" s="39"/>
      <c r="B126" s="40"/>
      <c r="C126" s="41"/>
      <c r="D126" s="41"/>
      <c r="E126" s="77" t="str">
        <f>E11</f>
        <v xml:space="preserve">D.1.4.c.1 - Zařízení č. 1 - autodílna 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19</v>
      </c>
      <c r="D128" s="41"/>
      <c r="E128" s="41"/>
      <c r="F128" s="28" t="str">
        <f>F14</f>
        <v>Sokolov</v>
      </c>
      <c r="G128" s="41"/>
      <c r="H128" s="41"/>
      <c r="I128" s="33" t="s">
        <v>21</v>
      </c>
      <c r="J128" s="80" t="str">
        <f>IF(J14="","",J14)</f>
        <v>2. 4. 2025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6" customHeight="1">
      <c r="A130" s="39"/>
      <c r="B130" s="40"/>
      <c r="C130" s="33" t="s">
        <v>23</v>
      </c>
      <c r="D130" s="41"/>
      <c r="E130" s="41"/>
      <c r="F130" s="28" t="str">
        <f>E17</f>
        <v>ISŠTE Sokolov, p.s.</v>
      </c>
      <c r="G130" s="41"/>
      <c r="H130" s="41"/>
      <c r="I130" s="33" t="s">
        <v>29</v>
      </c>
      <c r="J130" s="37" t="str">
        <f>E23</f>
        <v xml:space="preserve">DPT projekty 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6" customHeight="1">
      <c r="A131" s="39"/>
      <c r="B131" s="40"/>
      <c r="C131" s="33" t="s">
        <v>27</v>
      </c>
      <c r="D131" s="41"/>
      <c r="E131" s="41"/>
      <c r="F131" s="28" t="str">
        <f>IF(E20="","",E20)</f>
        <v>Vyplň údaj</v>
      </c>
      <c r="G131" s="41"/>
      <c r="H131" s="41"/>
      <c r="I131" s="33" t="s">
        <v>32</v>
      </c>
      <c r="J131" s="37" t="str">
        <f>E26</f>
        <v xml:space="preserve"> 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0.32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1" customFormat="1" ht="29.28" customHeight="1">
      <c r="A133" s="216"/>
      <c r="B133" s="217"/>
      <c r="C133" s="218" t="s">
        <v>237</v>
      </c>
      <c r="D133" s="219" t="s">
        <v>61</v>
      </c>
      <c r="E133" s="219" t="s">
        <v>57</v>
      </c>
      <c r="F133" s="219" t="s">
        <v>58</v>
      </c>
      <c r="G133" s="219" t="s">
        <v>238</v>
      </c>
      <c r="H133" s="219" t="s">
        <v>239</v>
      </c>
      <c r="I133" s="219" t="s">
        <v>240</v>
      </c>
      <c r="J133" s="219" t="s">
        <v>194</v>
      </c>
      <c r="K133" s="220" t="s">
        <v>241</v>
      </c>
      <c r="L133" s="221"/>
      <c r="M133" s="101" t="s">
        <v>1</v>
      </c>
      <c r="N133" s="102" t="s">
        <v>40</v>
      </c>
      <c r="O133" s="102" t="s">
        <v>242</v>
      </c>
      <c r="P133" s="102" t="s">
        <v>243</v>
      </c>
      <c r="Q133" s="102" t="s">
        <v>244</v>
      </c>
      <c r="R133" s="102" t="s">
        <v>245</v>
      </c>
      <c r="S133" s="102" t="s">
        <v>246</v>
      </c>
      <c r="T133" s="103" t="s">
        <v>247</v>
      </c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</row>
    <row r="134" s="2" customFormat="1" ht="22.8" customHeight="1">
      <c r="A134" s="39"/>
      <c r="B134" s="40"/>
      <c r="C134" s="108" t="s">
        <v>248</v>
      </c>
      <c r="D134" s="41"/>
      <c r="E134" s="41"/>
      <c r="F134" s="41"/>
      <c r="G134" s="41"/>
      <c r="H134" s="41"/>
      <c r="I134" s="41"/>
      <c r="J134" s="222">
        <f>BK134</f>
        <v>0</v>
      </c>
      <c r="K134" s="41"/>
      <c r="L134" s="45"/>
      <c r="M134" s="104"/>
      <c r="N134" s="223"/>
      <c r="O134" s="105"/>
      <c r="P134" s="224">
        <f>P135+P160</f>
        <v>0</v>
      </c>
      <c r="Q134" s="105"/>
      <c r="R134" s="224">
        <f>R135+R160</f>
        <v>0</v>
      </c>
      <c r="S134" s="105"/>
      <c r="T134" s="225">
        <f>T135+T160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75</v>
      </c>
      <c r="AU134" s="18" t="s">
        <v>196</v>
      </c>
      <c r="BK134" s="226">
        <f>BK135+BK160</f>
        <v>0</v>
      </c>
    </row>
    <row r="135" s="12" customFormat="1" ht="25.92" customHeight="1">
      <c r="A135" s="12"/>
      <c r="B135" s="227"/>
      <c r="C135" s="228"/>
      <c r="D135" s="229" t="s">
        <v>75</v>
      </c>
      <c r="E135" s="230" t="s">
        <v>1080</v>
      </c>
      <c r="F135" s="230" t="s">
        <v>1081</v>
      </c>
      <c r="G135" s="228"/>
      <c r="H135" s="228"/>
      <c r="I135" s="231"/>
      <c r="J135" s="232">
        <f>BK135</f>
        <v>0</v>
      </c>
      <c r="K135" s="228"/>
      <c r="L135" s="233"/>
      <c r="M135" s="234"/>
      <c r="N135" s="235"/>
      <c r="O135" s="235"/>
      <c r="P135" s="236">
        <f>P136</f>
        <v>0</v>
      </c>
      <c r="Q135" s="235"/>
      <c r="R135" s="236">
        <f>R136</f>
        <v>0</v>
      </c>
      <c r="S135" s="235"/>
      <c r="T135" s="237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8" t="s">
        <v>86</v>
      </c>
      <c r="AT135" s="239" t="s">
        <v>75</v>
      </c>
      <c r="AU135" s="239" t="s">
        <v>76</v>
      </c>
      <c r="AY135" s="238" t="s">
        <v>251</v>
      </c>
      <c r="BK135" s="240">
        <f>BK136</f>
        <v>0</v>
      </c>
    </row>
    <row r="136" s="12" customFormat="1" ht="22.8" customHeight="1">
      <c r="A136" s="12"/>
      <c r="B136" s="227"/>
      <c r="C136" s="228"/>
      <c r="D136" s="229" t="s">
        <v>75</v>
      </c>
      <c r="E136" s="241" t="s">
        <v>1205</v>
      </c>
      <c r="F136" s="241" t="s">
        <v>1206</v>
      </c>
      <c r="G136" s="228"/>
      <c r="H136" s="228"/>
      <c r="I136" s="231"/>
      <c r="J136" s="242">
        <f>BK136</f>
        <v>0</v>
      </c>
      <c r="K136" s="228"/>
      <c r="L136" s="233"/>
      <c r="M136" s="234"/>
      <c r="N136" s="235"/>
      <c r="O136" s="235"/>
      <c r="P136" s="236">
        <f>P137</f>
        <v>0</v>
      </c>
      <c r="Q136" s="235"/>
      <c r="R136" s="236">
        <f>R137</f>
        <v>0</v>
      </c>
      <c r="S136" s="235"/>
      <c r="T136" s="237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8" t="s">
        <v>86</v>
      </c>
      <c r="AT136" s="239" t="s">
        <v>75</v>
      </c>
      <c r="AU136" s="239" t="s">
        <v>84</v>
      </c>
      <c r="AY136" s="238" t="s">
        <v>251</v>
      </c>
      <c r="BK136" s="240">
        <f>BK137</f>
        <v>0</v>
      </c>
    </row>
    <row r="137" s="12" customFormat="1" ht="20.88" customHeight="1">
      <c r="A137" s="12"/>
      <c r="B137" s="227"/>
      <c r="C137" s="228"/>
      <c r="D137" s="229" t="s">
        <v>75</v>
      </c>
      <c r="E137" s="241" t="s">
        <v>3111</v>
      </c>
      <c r="F137" s="241" t="s">
        <v>3112</v>
      </c>
      <c r="G137" s="228"/>
      <c r="H137" s="228"/>
      <c r="I137" s="231"/>
      <c r="J137" s="242">
        <f>BK137</f>
        <v>0</v>
      </c>
      <c r="K137" s="228"/>
      <c r="L137" s="233"/>
      <c r="M137" s="234"/>
      <c r="N137" s="235"/>
      <c r="O137" s="235"/>
      <c r="P137" s="236">
        <f>SUM(P138:P159)</f>
        <v>0</v>
      </c>
      <c r="Q137" s="235"/>
      <c r="R137" s="236">
        <f>SUM(R138:R159)</f>
        <v>0</v>
      </c>
      <c r="S137" s="235"/>
      <c r="T137" s="237">
        <f>SUM(T138:T159)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8" t="s">
        <v>84</v>
      </c>
      <c r="AT137" s="239" t="s">
        <v>75</v>
      </c>
      <c r="AU137" s="239" t="s">
        <v>86</v>
      </c>
      <c r="AY137" s="238" t="s">
        <v>251</v>
      </c>
      <c r="BK137" s="240">
        <f>SUM(BK138:BK159)</f>
        <v>0</v>
      </c>
    </row>
    <row r="138" s="2" customFormat="1" ht="14.4" customHeight="1">
      <c r="A138" s="39"/>
      <c r="B138" s="40"/>
      <c r="C138" s="243" t="s">
        <v>84</v>
      </c>
      <c r="D138" s="243" t="s">
        <v>253</v>
      </c>
      <c r="E138" s="244" t="s">
        <v>3113</v>
      </c>
      <c r="F138" s="245" t="s">
        <v>3114</v>
      </c>
      <c r="G138" s="246" t="s">
        <v>3115</v>
      </c>
      <c r="H138" s="247">
        <v>1</v>
      </c>
      <c r="I138" s="248"/>
      <c r="J138" s="247">
        <f>ROUND(I138*H138,2)</f>
        <v>0</v>
      </c>
      <c r="K138" s="245" t="s">
        <v>1</v>
      </c>
      <c r="L138" s="45"/>
      <c r="M138" s="249" t="s">
        <v>1</v>
      </c>
      <c r="N138" s="250" t="s">
        <v>41</v>
      </c>
      <c r="O138" s="92"/>
      <c r="P138" s="251">
        <f>O138*H138</f>
        <v>0</v>
      </c>
      <c r="Q138" s="251">
        <v>0</v>
      </c>
      <c r="R138" s="251">
        <f>Q138*H138</f>
        <v>0</v>
      </c>
      <c r="S138" s="251">
        <v>0</v>
      </c>
      <c r="T138" s="252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3" t="s">
        <v>344</v>
      </c>
      <c r="AT138" s="253" t="s">
        <v>253</v>
      </c>
      <c r="AU138" s="253" t="s">
        <v>271</v>
      </c>
      <c r="AY138" s="18" t="s">
        <v>251</v>
      </c>
      <c r="BE138" s="254">
        <f>IF(N138="základní",J138,0)</f>
        <v>0</v>
      </c>
      <c r="BF138" s="254">
        <f>IF(N138="snížená",J138,0)</f>
        <v>0</v>
      </c>
      <c r="BG138" s="254">
        <f>IF(N138="zákl. přenesená",J138,0)</f>
        <v>0</v>
      </c>
      <c r="BH138" s="254">
        <f>IF(N138="sníž. přenesená",J138,0)</f>
        <v>0</v>
      </c>
      <c r="BI138" s="254">
        <f>IF(N138="nulová",J138,0)</f>
        <v>0</v>
      </c>
      <c r="BJ138" s="18" t="s">
        <v>84</v>
      </c>
      <c r="BK138" s="254">
        <f>ROUND(I138*H138,2)</f>
        <v>0</v>
      </c>
      <c r="BL138" s="18" t="s">
        <v>344</v>
      </c>
      <c r="BM138" s="253" t="s">
        <v>86</v>
      </c>
    </row>
    <row r="139" s="2" customFormat="1">
      <c r="A139" s="39"/>
      <c r="B139" s="40"/>
      <c r="C139" s="41"/>
      <c r="D139" s="257" t="s">
        <v>863</v>
      </c>
      <c r="E139" s="41"/>
      <c r="F139" s="308" t="s">
        <v>3116</v>
      </c>
      <c r="G139" s="41"/>
      <c r="H139" s="41"/>
      <c r="I139" s="211"/>
      <c r="J139" s="41"/>
      <c r="K139" s="41"/>
      <c r="L139" s="45"/>
      <c r="M139" s="309"/>
      <c r="N139" s="310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863</v>
      </c>
      <c r="AU139" s="18" t="s">
        <v>271</v>
      </c>
    </row>
    <row r="140" s="2" customFormat="1" ht="14.4" customHeight="1">
      <c r="A140" s="39"/>
      <c r="B140" s="40"/>
      <c r="C140" s="243" t="s">
        <v>86</v>
      </c>
      <c r="D140" s="243" t="s">
        <v>253</v>
      </c>
      <c r="E140" s="244" t="s">
        <v>3117</v>
      </c>
      <c r="F140" s="245" t="s">
        <v>3118</v>
      </c>
      <c r="G140" s="246" t="s">
        <v>3119</v>
      </c>
      <c r="H140" s="247">
        <v>16</v>
      </c>
      <c r="I140" s="248"/>
      <c r="J140" s="247">
        <f>ROUND(I140*H140,2)</f>
        <v>0</v>
      </c>
      <c r="K140" s="245" t="s">
        <v>1</v>
      </c>
      <c r="L140" s="45"/>
      <c r="M140" s="249" t="s">
        <v>1</v>
      </c>
      <c r="N140" s="250" t="s">
        <v>41</v>
      </c>
      <c r="O140" s="92"/>
      <c r="P140" s="251">
        <f>O140*H140</f>
        <v>0</v>
      </c>
      <c r="Q140" s="251">
        <v>0</v>
      </c>
      <c r="R140" s="251">
        <f>Q140*H140</f>
        <v>0</v>
      </c>
      <c r="S140" s="251">
        <v>0</v>
      </c>
      <c r="T140" s="252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3" t="s">
        <v>344</v>
      </c>
      <c r="AT140" s="253" t="s">
        <v>253</v>
      </c>
      <c r="AU140" s="253" t="s">
        <v>271</v>
      </c>
      <c r="AY140" s="18" t="s">
        <v>251</v>
      </c>
      <c r="BE140" s="254">
        <f>IF(N140="základní",J140,0)</f>
        <v>0</v>
      </c>
      <c r="BF140" s="254">
        <f>IF(N140="snížená",J140,0)</f>
        <v>0</v>
      </c>
      <c r="BG140" s="254">
        <f>IF(N140="zákl. přenesená",J140,0)</f>
        <v>0</v>
      </c>
      <c r="BH140" s="254">
        <f>IF(N140="sníž. přenesená",J140,0)</f>
        <v>0</v>
      </c>
      <c r="BI140" s="254">
        <f>IF(N140="nulová",J140,0)</f>
        <v>0</v>
      </c>
      <c r="BJ140" s="18" t="s">
        <v>84</v>
      </c>
      <c r="BK140" s="254">
        <f>ROUND(I140*H140,2)</f>
        <v>0</v>
      </c>
      <c r="BL140" s="18" t="s">
        <v>344</v>
      </c>
      <c r="BM140" s="253" t="s">
        <v>287</v>
      </c>
    </row>
    <row r="141" s="2" customFormat="1">
      <c r="A141" s="39"/>
      <c r="B141" s="40"/>
      <c r="C141" s="41"/>
      <c r="D141" s="257" t="s">
        <v>863</v>
      </c>
      <c r="E141" s="41"/>
      <c r="F141" s="308" t="s">
        <v>3120</v>
      </c>
      <c r="G141" s="41"/>
      <c r="H141" s="41"/>
      <c r="I141" s="211"/>
      <c r="J141" s="41"/>
      <c r="K141" s="41"/>
      <c r="L141" s="45"/>
      <c r="M141" s="309"/>
      <c r="N141" s="310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863</v>
      </c>
      <c r="AU141" s="18" t="s">
        <v>271</v>
      </c>
    </row>
    <row r="142" s="2" customFormat="1" ht="14.4" customHeight="1">
      <c r="A142" s="39"/>
      <c r="B142" s="40"/>
      <c r="C142" s="243" t="s">
        <v>271</v>
      </c>
      <c r="D142" s="243" t="s">
        <v>253</v>
      </c>
      <c r="E142" s="244" t="s">
        <v>3121</v>
      </c>
      <c r="F142" s="245" t="s">
        <v>3122</v>
      </c>
      <c r="G142" s="246" t="s">
        <v>3119</v>
      </c>
      <c r="H142" s="247">
        <v>1</v>
      </c>
      <c r="I142" s="248"/>
      <c r="J142" s="247">
        <f>ROUND(I142*H142,2)</f>
        <v>0</v>
      </c>
      <c r="K142" s="245" t="s">
        <v>1</v>
      </c>
      <c r="L142" s="45"/>
      <c r="M142" s="249" t="s">
        <v>1</v>
      </c>
      <c r="N142" s="250" t="s">
        <v>41</v>
      </c>
      <c r="O142" s="92"/>
      <c r="P142" s="251">
        <f>O142*H142</f>
        <v>0</v>
      </c>
      <c r="Q142" s="251">
        <v>0</v>
      </c>
      <c r="R142" s="251">
        <f>Q142*H142</f>
        <v>0</v>
      </c>
      <c r="S142" s="251">
        <v>0</v>
      </c>
      <c r="T142" s="252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3" t="s">
        <v>344</v>
      </c>
      <c r="AT142" s="253" t="s">
        <v>253</v>
      </c>
      <c r="AU142" s="253" t="s">
        <v>271</v>
      </c>
      <c r="AY142" s="18" t="s">
        <v>251</v>
      </c>
      <c r="BE142" s="254">
        <f>IF(N142="základní",J142,0)</f>
        <v>0</v>
      </c>
      <c r="BF142" s="254">
        <f>IF(N142="snížená",J142,0)</f>
        <v>0</v>
      </c>
      <c r="BG142" s="254">
        <f>IF(N142="zákl. přenesená",J142,0)</f>
        <v>0</v>
      </c>
      <c r="BH142" s="254">
        <f>IF(N142="sníž. přenesená",J142,0)</f>
        <v>0</v>
      </c>
      <c r="BI142" s="254">
        <f>IF(N142="nulová",J142,0)</f>
        <v>0</v>
      </c>
      <c r="BJ142" s="18" t="s">
        <v>84</v>
      </c>
      <c r="BK142" s="254">
        <f>ROUND(I142*H142,2)</f>
        <v>0</v>
      </c>
      <c r="BL142" s="18" t="s">
        <v>344</v>
      </c>
      <c r="BM142" s="253" t="s">
        <v>298</v>
      </c>
    </row>
    <row r="143" s="2" customFormat="1">
      <c r="A143" s="39"/>
      <c r="B143" s="40"/>
      <c r="C143" s="41"/>
      <c r="D143" s="257" t="s">
        <v>863</v>
      </c>
      <c r="E143" s="41"/>
      <c r="F143" s="308" t="s">
        <v>3123</v>
      </c>
      <c r="G143" s="41"/>
      <c r="H143" s="41"/>
      <c r="I143" s="211"/>
      <c r="J143" s="41"/>
      <c r="K143" s="41"/>
      <c r="L143" s="45"/>
      <c r="M143" s="309"/>
      <c r="N143" s="310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863</v>
      </c>
      <c r="AU143" s="18" t="s">
        <v>271</v>
      </c>
    </row>
    <row r="144" s="2" customFormat="1" ht="14.4" customHeight="1">
      <c r="A144" s="39"/>
      <c r="B144" s="40"/>
      <c r="C144" s="243" t="s">
        <v>258</v>
      </c>
      <c r="D144" s="243" t="s">
        <v>253</v>
      </c>
      <c r="E144" s="244" t="s">
        <v>3124</v>
      </c>
      <c r="F144" s="245" t="s">
        <v>3125</v>
      </c>
      <c r="G144" s="246" t="s">
        <v>3119</v>
      </c>
      <c r="H144" s="247">
        <v>1</v>
      </c>
      <c r="I144" s="248"/>
      <c r="J144" s="247">
        <f>ROUND(I144*H144,2)</f>
        <v>0</v>
      </c>
      <c r="K144" s="245" t="s">
        <v>1</v>
      </c>
      <c r="L144" s="45"/>
      <c r="M144" s="249" t="s">
        <v>1</v>
      </c>
      <c r="N144" s="250" t="s">
        <v>41</v>
      </c>
      <c r="O144" s="92"/>
      <c r="P144" s="251">
        <f>O144*H144</f>
        <v>0</v>
      </c>
      <c r="Q144" s="251">
        <v>0</v>
      </c>
      <c r="R144" s="251">
        <f>Q144*H144</f>
        <v>0</v>
      </c>
      <c r="S144" s="251">
        <v>0</v>
      </c>
      <c r="T144" s="252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3" t="s">
        <v>344</v>
      </c>
      <c r="AT144" s="253" t="s">
        <v>253</v>
      </c>
      <c r="AU144" s="253" t="s">
        <v>271</v>
      </c>
      <c r="AY144" s="18" t="s">
        <v>251</v>
      </c>
      <c r="BE144" s="254">
        <f>IF(N144="základní",J144,0)</f>
        <v>0</v>
      </c>
      <c r="BF144" s="254">
        <f>IF(N144="snížená",J144,0)</f>
        <v>0</v>
      </c>
      <c r="BG144" s="254">
        <f>IF(N144="zákl. přenesená",J144,0)</f>
        <v>0</v>
      </c>
      <c r="BH144" s="254">
        <f>IF(N144="sníž. přenesená",J144,0)</f>
        <v>0</v>
      </c>
      <c r="BI144" s="254">
        <f>IF(N144="nulová",J144,0)</f>
        <v>0</v>
      </c>
      <c r="BJ144" s="18" t="s">
        <v>84</v>
      </c>
      <c r="BK144" s="254">
        <f>ROUND(I144*H144,2)</f>
        <v>0</v>
      </c>
      <c r="BL144" s="18" t="s">
        <v>344</v>
      </c>
      <c r="BM144" s="253" t="s">
        <v>312</v>
      </c>
    </row>
    <row r="145" s="2" customFormat="1">
      <c r="A145" s="39"/>
      <c r="B145" s="40"/>
      <c r="C145" s="41"/>
      <c r="D145" s="257" t="s">
        <v>863</v>
      </c>
      <c r="E145" s="41"/>
      <c r="F145" s="308" t="s">
        <v>3126</v>
      </c>
      <c r="G145" s="41"/>
      <c r="H145" s="41"/>
      <c r="I145" s="211"/>
      <c r="J145" s="41"/>
      <c r="K145" s="41"/>
      <c r="L145" s="45"/>
      <c r="M145" s="309"/>
      <c r="N145" s="310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863</v>
      </c>
      <c r="AU145" s="18" t="s">
        <v>271</v>
      </c>
    </row>
    <row r="146" s="2" customFormat="1" ht="14.4" customHeight="1">
      <c r="A146" s="39"/>
      <c r="B146" s="40"/>
      <c r="C146" s="243" t="s">
        <v>280</v>
      </c>
      <c r="D146" s="243" t="s">
        <v>253</v>
      </c>
      <c r="E146" s="244" t="s">
        <v>3127</v>
      </c>
      <c r="F146" s="245" t="s">
        <v>3128</v>
      </c>
      <c r="G146" s="246" t="s">
        <v>3119</v>
      </c>
      <c r="H146" s="247">
        <v>8</v>
      </c>
      <c r="I146" s="248"/>
      <c r="J146" s="247">
        <f>ROUND(I146*H146,2)</f>
        <v>0</v>
      </c>
      <c r="K146" s="245" t="s">
        <v>1</v>
      </c>
      <c r="L146" s="45"/>
      <c r="M146" s="249" t="s">
        <v>1</v>
      </c>
      <c r="N146" s="250" t="s">
        <v>41</v>
      </c>
      <c r="O146" s="92"/>
      <c r="P146" s="251">
        <f>O146*H146</f>
        <v>0</v>
      </c>
      <c r="Q146" s="251">
        <v>0</v>
      </c>
      <c r="R146" s="251">
        <f>Q146*H146</f>
        <v>0</v>
      </c>
      <c r="S146" s="251">
        <v>0</v>
      </c>
      <c r="T146" s="252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3" t="s">
        <v>344</v>
      </c>
      <c r="AT146" s="253" t="s">
        <v>253</v>
      </c>
      <c r="AU146" s="253" t="s">
        <v>271</v>
      </c>
      <c r="AY146" s="18" t="s">
        <v>251</v>
      </c>
      <c r="BE146" s="254">
        <f>IF(N146="základní",J146,0)</f>
        <v>0</v>
      </c>
      <c r="BF146" s="254">
        <f>IF(N146="snížená",J146,0)</f>
        <v>0</v>
      </c>
      <c r="BG146" s="254">
        <f>IF(N146="zákl. přenesená",J146,0)</f>
        <v>0</v>
      </c>
      <c r="BH146" s="254">
        <f>IF(N146="sníž. přenesená",J146,0)</f>
        <v>0</v>
      </c>
      <c r="BI146" s="254">
        <f>IF(N146="nulová",J146,0)</f>
        <v>0</v>
      </c>
      <c r="BJ146" s="18" t="s">
        <v>84</v>
      </c>
      <c r="BK146" s="254">
        <f>ROUND(I146*H146,2)</f>
        <v>0</v>
      </c>
      <c r="BL146" s="18" t="s">
        <v>344</v>
      </c>
      <c r="BM146" s="253" t="s">
        <v>8</v>
      </c>
    </row>
    <row r="147" s="2" customFormat="1">
      <c r="A147" s="39"/>
      <c r="B147" s="40"/>
      <c r="C147" s="41"/>
      <c r="D147" s="257" t="s">
        <v>863</v>
      </c>
      <c r="E147" s="41"/>
      <c r="F147" s="308" t="s">
        <v>3129</v>
      </c>
      <c r="G147" s="41"/>
      <c r="H147" s="41"/>
      <c r="I147" s="211"/>
      <c r="J147" s="41"/>
      <c r="K147" s="41"/>
      <c r="L147" s="45"/>
      <c r="M147" s="309"/>
      <c r="N147" s="310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863</v>
      </c>
      <c r="AU147" s="18" t="s">
        <v>271</v>
      </c>
    </row>
    <row r="148" s="2" customFormat="1" ht="14.4" customHeight="1">
      <c r="A148" s="39"/>
      <c r="B148" s="40"/>
      <c r="C148" s="243" t="s">
        <v>287</v>
      </c>
      <c r="D148" s="243" t="s">
        <v>253</v>
      </c>
      <c r="E148" s="244" t="s">
        <v>3130</v>
      </c>
      <c r="F148" s="245" t="s">
        <v>3131</v>
      </c>
      <c r="G148" s="246" t="s">
        <v>3119</v>
      </c>
      <c r="H148" s="247">
        <v>7</v>
      </c>
      <c r="I148" s="248"/>
      <c r="J148" s="247">
        <f>ROUND(I148*H148,2)</f>
        <v>0</v>
      </c>
      <c r="K148" s="245" t="s">
        <v>1</v>
      </c>
      <c r="L148" s="45"/>
      <c r="M148" s="249" t="s">
        <v>1</v>
      </c>
      <c r="N148" s="250" t="s">
        <v>41</v>
      </c>
      <c r="O148" s="92"/>
      <c r="P148" s="251">
        <f>O148*H148</f>
        <v>0</v>
      </c>
      <c r="Q148" s="251">
        <v>0</v>
      </c>
      <c r="R148" s="251">
        <f>Q148*H148</f>
        <v>0</v>
      </c>
      <c r="S148" s="251">
        <v>0</v>
      </c>
      <c r="T148" s="252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3" t="s">
        <v>344</v>
      </c>
      <c r="AT148" s="253" t="s">
        <v>253</v>
      </c>
      <c r="AU148" s="253" t="s">
        <v>271</v>
      </c>
      <c r="AY148" s="18" t="s">
        <v>251</v>
      </c>
      <c r="BE148" s="254">
        <f>IF(N148="základní",J148,0)</f>
        <v>0</v>
      </c>
      <c r="BF148" s="254">
        <f>IF(N148="snížená",J148,0)</f>
        <v>0</v>
      </c>
      <c r="BG148" s="254">
        <f>IF(N148="zákl. přenesená",J148,0)</f>
        <v>0</v>
      </c>
      <c r="BH148" s="254">
        <f>IF(N148="sníž. přenesená",J148,0)</f>
        <v>0</v>
      </c>
      <c r="BI148" s="254">
        <f>IF(N148="nulová",J148,0)</f>
        <v>0</v>
      </c>
      <c r="BJ148" s="18" t="s">
        <v>84</v>
      </c>
      <c r="BK148" s="254">
        <f>ROUND(I148*H148,2)</f>
        <v>0</v>
      </c>
      <c r="BL148" s="18" t="s">
        <v>344</v>
      </c>
      <c r="BM148" s="253" t="s">
        <v>334</v>
      </c>
    </row>
    <row r="149" s="2" customFormat="1">
      <c r="A149" s="39"/>
      <c r="B149" s="40"/>
      <c r="C149" s="41"/>
      <c r="D149" s="257" t="s">
        <v>863</v>
      </c>
      <c r="E149" s="41"/>
      <c r="F149" s="308" t="s">
        <v>3132</v>
      </c>
      <c r="G149" s="41"/>
      <c r="H149" s="41"/>
      <c r="I149" s="211"/>
      <c r="J149" s="41"/>
      <c r="K149" s="41"/>
      <c r="L149" s="45"/>
      <c r="M149" s="309"/>
      <c r="N149" s="310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863</v>
      </c>
      <c r="AU149" s="18" t="s">
        <v>271</v>
      </c>
    </row>
    <row r="150" s="2" customFormat="1" ht="14.4" customHeight="1">
      <c r="A150" s="39"/>
      <c r="B150" s="40"/>
      <c r="C150" s="243" t="s">
        <v>294</v>
      </c>
      <c r="D150" s="243" t="s">
        <v>253</v>
      </c>
      <c r="E150" s="244" t="s">
        <v>3133</v>
      </c>
      <c r="F150" s="245" t="s">
        <v>3134</v>
      </c>
      <c r="G150" s="246" t="s">
        <v>3135</v>
      </c>
      <c r="H150" s="247">
        <v>111</v>
      </c>
      <c r="I150" s="248"/>
      <c r="J150" s="247">
        <f>ROUND(I150*H150,2)</f>
        <v>0</v>
      </c>
      <c r="K150" s="245" t="s">
        <v>1</v>
      </c>
      <c r="L150" s="45"/>
      <c r="M150" s="249" t="s">
        <v>1</v>
      </c>
      <c r="N150" s="250" t="s">
        <v>41</v>
      </c>
      <c r="O150" s="92"/>
      <c r="P150" s="251">
        <f>O150*H150</f>
        <v>0</v>
      </c>
      <c r="Q150" s="251">
        <v>0</v>
      </c>
      <c r="R150" s="251">
        <f>Q150*H150</f>
        <v>0</v>
      </c>
      <c r="S150" s="251">
        <v>0</v>
      </c>
      <c r="T150" s="252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3" t="s">
        <v>344</v>
      </c>
      <c r="AT150" s="253" t="s">
        <v>253</v>
      </c>
      <c r="AU150" s="253" t="s">
        <v>271</v>
      </c>
      <c r="AY150" s="18" t="s">
        <v>251</v>
      </c>
      <c r="BE150" s="254">
        <f>IF(N150="základní",J150,0)</f>
        <v>0</v>
      </c>
      <c r="BF150" s="254">
        <f>IF(N150="snížená",J150,0)</f>
        <v>0</v>
      </c>
      <c r="BG150" s="254">
        <f>IF(N150="zákl. přenesená",J150,0)</f>
        <v>0</v>
      </c>
      <c r="BH150" s="254">
        <f>IF(N150="sníž. přenesená",J150,0)</f>
        <v>0</v>
      </c>
      <c r="BI150" s="254">
        <f>IF(N150="nulová",J150,0)</f>
        <v>0</v>
      </c>
      <c r="BJ150" s="18" t="s">
        <v>84</v>
      </c>
      <c r="BK150" s="254">
        <f>ROUND(I150*H150,2)</f>
        <v>0</v>
      </c>
      <c r="BL150" s="18" t="s">
        <v>344</v>
      </c>
      <c r="BM150" s="253" t="s">
        <v>344</v>
      </c>
    </row>
    <row r="151" s="2" customFormat="1">
      <c r="A151" s="39"/>
      <c r="B151" s="40"/>
      <c r="C151" s="41"/>
      <c r="D151" s="257" t="s">
        <v>863</v>
      </c>
      <c r="E151" s="41"/>
      <c r="F151" s="308" t="s">
        <v>3136</v>
      </c>
      <c r="G151" s="41"/>
      <c r="H151" s="41"/>
      <c r="I151" s="211"/>
      <c r="J151" s="41"/>
      <c r="K151" s="41"/>
      <c r="L151" s="45"/>
      <c r="M151" s="309"/>
      <c r="N151" s="310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863</v>
      </c>
      <c r="AU151" s="18" t="s">
        <v>271</v>
      </c>
    </row>
    <row r="152" s="2" customFormat="1" ht="14.4" customHeight="1">
      <c r="A152" s="39"/>
      <c r="B152" s="40"/>
      <c r="C152" s="243" t="s">
        <v>298</v>
      </c>
      <c r="D152" s="243" t="s">
        <v>253</v>
      </c>
      <c r="E152" s="244" t="s">
        <v>3137</v>
      </c>
      <c r="F152" s="245" t="s">
        <v>3138</v>
      </c>
      <c r="G152" s="246" t="s">
        <v>3139</v>
      </c>
      <c r="H152" s="247">
        <v>9</v>
      </c>
      <c r="I152" s="248"/>
      <c r="J152" s="247">
        <f>ROUND(I152*H152,2)</f>
        <v>0</v>
      </c>
      <c r="K152" s="245" t="s">
        <v>1</v>
      </c>
      <c r="L152" s="45"/>
      <c r="M152" s="249" t="s">
        <v>1</v>
      </c>
      <c r="N152" s="250" t="s">
        <v>41</v>
      </c>
      <c r="O152" s="92"/>
      <c r="P152" s="251">
        <f>O152*H152</f>
        <v>0</v>
      </c>
      <c r="Q152" s="251">
        <v>0</v>
      </c>
      <c r="R152" s="251">
        <f>Q152*H152</f>
        <v>0</v>
      </c>
      <c r="S152" s="251">
        <v>0</v>
      </c>
      <c r="T152" s="252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3" t="s">
        <v>344</v>
      </c>
      <c r="AT152" s="253" t="s">
        <v>253</v>
      </c>
      <c r="AU152" s="253" t="s">
        <v>271</v>
      </c>
      <c r="AY152" s="18" t="s">
        <v>251</v>
      </c>
      <c r="BE152" s="254">
        <f>IF(N152="základní",J152,0)</f>
        <v>0</v>
      </c>
      <c r="BF152" s="254">
        <f>IF(N152="snížená",J152,0)</f>
        <v>0</v>
      </c>
      <c r="BG152" s="254">
        <f>IF(N152="zákl. přenesená",J152,0)</f>
        <v>0</v>
      </c>
      <c r="BH152" s="254">
        <f>IF(N152="sníž. přenesená",J152,0)</f>
        <v>0</v>
      </c>
      <c r="BI152" s="254">
        <f>IF(N152="nulová",J152,0)</f>
        <v>0</v>
      </c>
      <c r="BJ152" s="18" t="s">
        <v>84</v>
      </c>
      <c r="BK152" s="254">
        <f>ROUND(I152*H152,2)</f>
        <v>0</v>
      </c>
      <c r="BL152" s="18" t="s">
        <v>344</v>
      </c>
      <c r="BM152" s="253" t="s">
        <v>354</v>
      </c>
    </row>
    <row r="153" s="2" customFormat="1" ht="14.4" customHeight="1">
      <c r="A153" s="39"/>
      <c r="B153" s="40"/>
      <c r="C153" s="243" t="s">
        <v>305</v>
      </c>
      <c r="D153" s="243" t="s">
        <v>253</v>
      </c>
      <c r="E153" s="244" t="s">
        <v>3140</v>
      </c>
      <c r="F153" s="245" t="s">
        <v>3141</v>
      </c>
      <c r="G153" s="246" t="s">
        <v>3119</v>
      </c>
      <c r="H153" s="247">
        <v>1</v>
      </c>
      <c r="I153" s="248"/>
      <c r="J153" s="247">
        <f>ROUND(I153*H153,2)</f>
        <v>0</v>
      </c>
      <c r="K153" s="245" t="s">
        <v>1</v>
      </c>
      <c r="L153" s="45"/>
      <c r="M153" s="249" t="s">
        <v>1</v>
      </c>
      <c r="N153" s="250" t="s">
        <v>41</v>
      </c>
      <c r="O153" s="92"/>
      <c r="P153" s="251">
        <f>O153*H153</f>
        <v>0</v>
      </c>
      <c r="Q153" s="251">
        <v>0</v>
      </c>
      <c r="R153" s="251">
        <f>Q153*H153</f>
        <v>0</v>
      </c>
      <c r="S153" s="251">
        <v>0</v>
      </c>
      <c r="T153" s="252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3" t="s">
        <v>344</v>
      </c>
      <c r="AT153" s="253" t="s">
        <v>253</v>
      </c>
      <c r="AU153" s="253" t="s">
        <v>271</v>
      </c>
      <c r="AY153" s="18" t="s">
        <v>251</v>
      </c>
      <c r="BE153" s="254">
        <f>IF(N153="základní",J153,0)</f>
        <v>0</v>
      </c>
      <c r="BF153" s="254">
        <f>IF(N153="snížená",J153,0)</f>
        <v>0</v>
      </c>
      <c r="BG153" s="254">
        <f>IF(N153="zákl. přenesená",J153,0)</f>
        <v>0</v>
      </c>
      <c r="BH153" s="254">
        <f>IF(N153="sníž. přenesená",J153,0)</f>
        <v>0</v>
      </c>
      <c r="BI153" s="254">
        <f>IF(N153="nulová",J153,0)</f>
        <v>0</v>
      </c>
      <c r="BJ153" s="18" t="s">
        <v>84</v>
      </c>
      <c r="BK153" s="254">
        <f>ROUND(I153*H153,2)</f>
        <v>0</v>
      </c>
      <c r="BL153" s="18" t="s">
        <v>344</v>
      </c>
      <c r="BM153" s="253" t="s">
        <v>366</v>
      </c>
    </row>
    <row r="154" s="2" customFormat="1" ht="14.4" customHeight="1">
      <c r="A154" s="39"/>
      <c r="B154" s="40"/>
      <c r="C154" s="243" t="s">
        <v>312</v>
      </c>
      <c r="D154" s="243" t="s">
        <v>253</v>
      </c>
      <c r="E154" s="244" t="s">
        <v>3142</v>
      </c>
      <c r="F154" s="245" t="s">
        <v>3143</v>
      </c>
      <c r="G154" s="246" t="s">
        <v>3135</v>
      </c>
      <c r="H154" s="247">
        <v>49</v>
      </c>
      <c r="I154" s="248"/>
      <c r="J154" s="247">
        <f>ROUND(I154*H154,2)</f>
        <v>0</v>
      </c>
      <c r="K154" s="245" t="s">
        <v>1</v>
      </c>
      <c r="L154" s="45"/>
      <c r="M154" s="249" t="s">
        <v>1</v>
      </c>
      <c r="N154" s="250" t="s">
        <v>41</v>
      </c>
      <c r="O154" s="92"/>
      <c r="P154" s="251">
        <f>O154*H154</f>
        <v>0</v>
      </c>
      <c r="Q154" s="251">
        <v>0</v>
      </c>
      <c r="R154" s="251">
        <f>Q154*H154</f>
        <v>0</v>
      </c>
      <c r="S154" s="251">
        <v>0</v>
      </c>
      <c r="T154" s="252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3" t="s">
        <v>344</v>
      </c>
      <c r="AT154" s="253" t="s">
        <v>253</v>
      </c>
      <c r="AU154" s="253" t="s">
        <v>271</v>
      </c>
      <c r="AY154" s="18" t="s">
        <v>251</v>
      </c>
      <c r="BE154" s="254">
        <f>IF(N154="základní",J154,0)</f>
        <v>0</v>
      </c>
      <c r="BF154" s="254">
        <f>IF(N154="snížená",J154,0)</f>
        <v>0</v>
      </c>
      <c r="BG154" s="254">
        <f>IF(N154="zákl. přenesená",J154,0)</f>
        <v>0</v>
      </c>
      <c r="BH154" s="254">
        <f>IF(N154="sníž. přenesená",J154,0)</f>
        <v>0</v>
      </c>
      <c r="BI154" s="254">
        <f>IF(N154="nulová",J154,0)</f>
        <v>0</v>
      </c>
      <c r="BJ154" s="18" t="s">
        <v>84</v>
      </c>
      <c r="BK154" s="254">
        <f>ROUND(I154*H154,2)</f>
        <v>0</v>
      </c>
      <c r="BL154" s="18" t="s">
        <v>344</v>
      </c>
      <c r="BM154" s="253" t="s">
        <v>374</v>
      </c>
    </row>
    <row r="155" s="2" customFormat="1">
      <c r="A155" s="39"/>
      <c r="B155" s="40"/>
      <c r="C155" s="41"/>
      <c r="D155" s="257" t="s">
        <v>863</v>
      </c>
      <c r="E155" s="41"/>
      <c r="F155" s="308" t="s">
        <v>3144</v>
      </c>
      <c r="G155" s="41"/>
      <c r="H155" s="41"/>
      <c r="I155" s="211"/>
      <c r="J155" s="41"/>
      <c r="K155" s="41"/>
      <c r="L155" s="45"/>
      <c r="M155" s="309"/>
      <c r="N155" s="310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863</v>
      </c>
      <c r="AU155" s="18" t="s">
        <v>271</v>
      </c>
    </row>
    <row r="156" s="2" customFormat="1" ht="14.4" customHeight="1">
      <c r="A156" s="39"/>
      <c r="B156" s="40"/>
      <c r="C156" s="243" t="s">
        <v>317</v>
      </c>
      <c r="D156" s="243" t="s">
        <v>253</v>
      </c>
      <c r="E156" s="244" t="s">
        <v>3145</v>
      </c>
      <c r="F156" s="245" t="s">
        <v>3146</v>
      </c>
      <c r="G156" s="246" t="s">
        <v>3147</v>
      </c>
      <c r="H156" s="247">
        <v>110</v>
      </c>
      <c r="I156" s="248"/>
      <c r="J156" s="247">
        <f>ROUND(I156*H156,2)</f>
        <v>0</v>
      </c>
      <c r="K156" s="245" t="s">
        <v>1</v>
      </c>
      <c r="L156" s="45"/>
      <c r="M156" s="249" t="s">
        <v>1</v>
      </c>
      <c r="N156" s="250" t="s">
        <v>41</v>
      </c>
      <c r="O156" s="92"/>
      <c r="P156" s="251">
        <f>O156*H156</f>
        <v>0</v>
      </c>
      <c r="Q156" s="251">
        <v>0</v>
      </c>
      <c r="R156" s="251">
        <f>Q156*H156</f>
        <v>0</v>
      </c>
      <c r="S156" s="251">
        <v>0</v>
      </c>
      <c r="T156" s="252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3" t="s">
        <v>344</v>
      </c>
      <c r="AT156" s="253" t="s">
        <v>253</v>
      </c>
      <c r="AU156" s="253" t="s">
        <v>271</v>
      </c>
      <c r="AY156" s="18" t="s">
        <v>251</v>
      </c>
      <c r="BE156" s="254">
        <f>IF(N156="základní",J156,0)</f>
        <v>0</v>
      </c>
      <c r="BF156" s="254">
        <f>IF(N156="snížená",J156,0)</f>
        <v>0</v>
      </c>
      <c r="BG156" s="254">
        <f>IF(N156="zákl. přenesená",J156,0)</f>
        <v>0</v>
      </c>
      <c r="BH156" s="254">
        <f>IF(N156="sníž. přenesená",J156,0)</f>
        <v>0</v>
      </c>
      <c r="BI156" s="254">
        <f>IF(N156="nulová",J156,0)</f>
        <v>0</v>
      </c>
      <c r="BJ156" s="18" t="s">
        <v>84</v>
      </c>
      <c r="BK156" s="254">
        <f>ROUND(I156*H156,2)</f>
        <v>0</v>
      </c>
      <c r="BL156" s="18" t="s">
        <v>344</v>
      </c>
      <c r="BM156" s="253" t="s">
        <v>382</v>
      </c>
    </row>
    <row r="157" s="2" customFormat="1">
      <c r="A157" s="39"/>
      <c r="B157" s="40"/>
      <c r="C157" s="41"/>
      <c r="D157" s="257" t="s">
        <v>863</v>
      </c>
      <c r="E157" s="41"/>
      <c r="F157" s="308" t="s">
        <v>3148</v>
      </c>
      <c r="G157" s="41"/>
      <c r="H157" s="41"/>
      <c r="I157" s="211"/>
      <c r="J157" s="41"/>
      <c r="K157" s="41"/>
      <c r="L157" s="45"/>
      <c r="M157" s="309"/>
      <c r="N157" s="310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863</v>
      </c>
      <c r="AU157" s="18" t="s">
        <v>271</v>
      </c>
    </row>
    <row r="158" s="2" customFormat="1" ht="14.4" customHeight="1">
      <c r="A158" s="39"/>
      <c r="B158" s="40"/>
      <c r="C158" s="243" t="s">
        <v>8</v>
      </c>
      <c r="D158" s="243" t="s">
        <v>253</v>
      </c>
      <c r="E158" s="244" t="s">
        <v>3149</v>
      </c>
      <c r="F158" s="245" t="s">
        <v>3150</v>
      </c>
      <c r="G158" s="246" t="s">
        <v>818</v>
      </c>
      <c r="H158" s="247">
        <v>1</v>
      </c>
      <c r="I158" s="248"/>
      <c r="J158" s="247">
        <f>ROUND(I158*H158,2)</f>
        <v>0</v>
      </c>
      <c r="K158" s="245" t="s">
        <v>1</v>
      </c>
      <c r="L158" s="45"/>
      <c r="M158" s="249" t="s">
        <v>1</v>
      </c>
      <c r="N158" s="250" t="s">
        <v>41</v>
      </c>
      <c r="O158" s="92"/>
      <c r="P158" s="251">
        <f>O158*H158</f>
        <v>0</v>
      </c>
      <c r="Q158" s="251">
        <v>0</v>
      </c>
      <c r="R158" s="251">
        <f>Q158*H158</f>
        <v>0</v>
      </c>
      <c r="S158" s="251">
        <v>0</v>
      </c>
      <c r="T158" s="252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3" t="s">
        <v>344</v>
      </c>
      <c r="AT158" s="253" t="s">
        <v>253</v>
      </c>
      <c r="AU158" s="253" t="s">
        <v>271</v>
      </c>
      <c r="AY158" s="18" t="s">
        <v>251</v>
      </c>
      <c r="BE158" s="254">
        <f>IF(N158="základní",J158,0)</f>
        <v>0</v>
      </c>
      <c r="BF158" s="254">
        <f>IF(N158="snížená",J158,0)</f>
        <v>0</v>
      </c>
      <c r="BG158" s="254">
        <f>IF(N158="zákl. přenesená",J158,0)</f>
        <v>0</v>
      </c>
      <c r="BH158" s="254">
        <f>IF(N158="sníž. přenesená",J158,0)</f>
        <v>0</v>
      </c>
      <c r="BI158" s="254">
        <f>IF(N158="nulová",J158,0)</f>
        <v>0</v>
      </c>
      <c r="BJ158" s="18" t="s">
        <v>84</v>
      </c>
      <c r="BK158" s="254">
        <f>ROUND(I158*H158,2)</f>
        <v>0</v>
      </c>
      <c r="BL158" s="18" t="s">
        <v>344</v>
      </c>
      <c r="BM158" s="253" t="s">
        <v>3151</v>
      </c>
    </row>
    <row r="159" s="2" customFormat="1" ht="14.4" customHeight="1">
      <c r="A159" s="39"/>
      <c r="B159" s="40"/>
      <c r="C159" s="243" t="s">
        <v>330</v>
      </c>
      <c r="D159" s="243" t="s">
        <v>253</v>
      </c>
      <c r="E159" s="244" t="s">
        <v>3152</v>
      </c>
      <c r="F159" s="245" t="s">
        <v>3153</v>
      </c>
      <c r="G159" s="246" t="s">
        <v>818</v>
      </c>
      <c r="H159" s="247">
        <v>1</v>
      </c>
      <c r="I159" s="248"/>
      <c r="J159" s="247">
        <f>ROUND(I159*H159,2)</f>
        <v>0</v>
      </c>
      <c r="K159" s="245" t="s">
        <v>1</v>
      </c>
      <c r="L159" s="45"/>
      <c r="M159" s="249" t="s">
        <v>1</v>
      </c>
      <c r="N159" s="250" t="s">
        <v>41</v>
      </c>
      <c r="O159" s="92"/>
      <c r="P159" s="251">
        <f>O159*H159</f>
        <v>0</v>
      </c>
      <c r="Q159" s="251">
        <v>0</v>
      </c>
      <c r="R159" s="251">
        <f>Q159*H159</f>
        <v>0</v>
      </c>
      <c r="S159" s="251">
        <v>0</v>
      </c>
      <c r="T159" s="252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3" t="s">
        <v>344</v>
      </c>
      <c r="AT159" s="253" t="s">
        <v>253</v>
      </c>
      <c r="AU159" s="253" t="s">
        <v>271</v>
      </c>
      <c r="AY159" s="18" t="s">
        <v>251</v>
      </c>
      <c r="BE159" s="254">
        <f>IF(N159="základní",J159,0)</f>
        <v>0</v>
      </c>
      <c r="BF159" s="254">
        <f>IF(N159="snížená",J159,0)</f>
        <v>0</v>
      </c>
      <c r="BG159" s="254">
        <f>IF(N159="zákl. přenesená",J159,0)</f>
        <v>0</v>
      </c>
      <c r="BH159" s="254">
        <f>IF(N159="sníž. přenesená",J159,0)</f>
        <v>0</v>
      </c>
      <c r="BI159" s="254">
        <f>IF(N159="nulová",J159,0)</f>
        <v>0</v>
      </c>
      <c r="BJ159" s="18" t="s">
        <v>84</v>
      </c>
      <c r="BK159" s="254">
        <f>ROUND(I159*H159,2)</f>
        <v>0</v>
      </c>
      <c r="BL159" s="18" t="s">
        <v>344</v>
      </c>
      <c r="BM159" s="253" t="s">
        <v>3154</v>
      </c>
    </row>
    <row r="160" s="12" customFormat="1" ht="25.92" customHeight="1">
      <c r="A160" s="12"/>
      <c r="B160" s="227"/>
      <c r="C160" s="228"/>
      <c r="D160" s="229" t="s">
        <v>75</v>
      </c>
      <c r="E160" s="230" t="s">
        <v>2420</v>
      </c>
      <c r="F160" s="230" t="s">
        <v>2421</v>
      </c>
      <c r="G160" s="228"/>
      <c r="H160" s="228"/>
      <c r="I160" s="231"/>
      <c r="J160" s="232">
        <f>BK160</f>
        <v>0</v>
      </c>
      <c r="K160" s="228"/>
      <c r="L160" s="233"/>
      <c r="M160" s="234"/>
      <c r="N160" s="235"/>
      <c r="O160" s="235"/>
      <c r="P160" s="236">
        <f>P161</f>
        <v>0</v>
      </c>
      <c r="Q160" s="235"/>
      <c r="R160" s="236">
        <f>R161</f>
        <v>0</v>
      </c>
      <c r="S160" s="235"/>
      <c r="T160" s="237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38" t="s">
        <v>258</v>
      </c>
      <c r="AT160" s="239" t="s">
        <v>75</v>
      </c>
      <c r="AU160" s="239" t="s">
        <v>76</v>
      </c>
      <c r="AY160" s="238" t="s">
        <v>251</v>
      </c>
      <c r="BK160" s="240">
        <f>BK161</f>
        <v>0</v>
      </c>
    </row>
    <row r="161" s="2" customFormat="1" ht="14.4" customHeight="1">
      <c r="A161" s="39"/>
      <c r="B161" s="40"/>
      <c r="C161" s="243" t="s">
        <v>334</v>
      </c>
      <c r="D161" s="243" t="s">
        <v>253</v>
      </c>
      <c r="E161" s="244" t="s">
        <v>3155</v>
      </c>
      <c r="F161" s="245" t="s">
        <v>3156</v>
      </c>
      <c r="G161" s="246" t="s">
        <v>2425</v>
      </c>
      <c r="H161" s="247">
        <v>1</v>
      </c>
      <c r="I161" s="248"/>
      <c r="J161" s="247">
        <f>ROUND(I161*H161,2)</f>
        <v>0</v>
      </c>
      <c r="K161" s="245" t="s">
        <v>1</v>
      </c>
      <c r="L161" s="45"/>
      <c r="M161" s="311" t="s">
        <v>1</v>
      </c>
      <c r="N161" s="312" t="s">
        <v>41</v>
      </c>
      <c r="O161" s="313"/>
      <c r="P161" s="314">
        <f>O161*H161</f>
        <v>0</v>
      </c>
      <c r="Q161" s="314">
        <v>0</v>
      </c>
      <c r="R161" s="314">
        <f>Q161*H161</f>
        <v>0</v>
      </c>
      <c r="S161" s="314">
        <v>0</v>
      </c>
      <c r="T161" s="3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3" t="s">
        <v>2426</v>
      </c>
      <c r="AT161" s="253" t="s">
        <v>253</v>
      </c>
      <c r="AU161" s="253" t="s">
        <v>84</v>
      </c>
      <c r="AY161" s="18" t="s">
        <v>251</v>
      </c>
      <c r="BE161" s="254">
        <f>IF(N161="základní",J161,0)</f>
        <v>0</v>
      </c>
      <c r="BF161" s="254">
        <f>IF(N161="snížená",J161,0)</f>
        <v>0</v>
      </c>
      <c r="BG161" s="254">
        <f>IF(N161="zákl. přenesená",J161,0)</f>
        <v>0</v>
      </c>
      <c r="BH161" s="254">
        <f>IF(N161="sníž. přenesená",J161,0)</f>
        <v>0</v>
      </c>
      <c r="BI161" s="254">
        <f>IF(N161="nulová",J161,0)</f>
        <v>0</v>
      </c>
      <c r="BJ161" s="18" t="s">
        <v>84</v>
      </c>
      <c r="BK161" s="254">
        <f>ROUND(I161*H161,2)</f>
        <v>0</v>
      </c>
      <c r="BL161" s="18" t="s">
        <v>2426</v>
      </c>
      <c r="BM161" s="253" t="s">
        <v>3157</v>
      </c>
    </row>
    <row r="162" s="2" customFormat="1" ht="6.96" customHeight="1">
      <c r="A162" s="39"/>
      <c r="B162" s="67"/>
      <c r="C162" s="68"/>
      <c r="D162" s="68"/>
      <c r="E162" s="68"/>
      <c r="F162" s="68"/>
      <c r="G162" s="68"/>
      <c r="H162" s="68"/>
      <c r="I162" s="68"/>
      <c r="J162" s="68"/>
      <c r="K162" s="68"/>
      <c r="L162" s="45"/>
      <c r="M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</row>
  </sheetData>
  <sheetProtection sheet="1" autoFilter="0" formatColumns="0" formatRows="0" objects="1" scenarios="1" spinCount="100000" saltValue="MOqA1vk+Qb14xt7TiQzSPs/CLMdx/w9jelmkoP1QmQQSSpUOk5+B/0ETtHuEKrb8Y/hYw4nckp/ugUaJPIWSPg==" hashValue="x3x/HrsoEBPx9qujjDL+RET5yQ7Gh4M5J02/lgHzbGyCg4UgUzpaRjwFjJ+ChujRpsCjfvwiyGl+lUxJQqfvGg==" algorithmName="SHA-512" password="CC35"/>
  <autoFilter ref="C133:K161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6:F106"/>
    <mergeCell ref="D107:F107"/>
    <mergeCell ref="D108:F108"/>
    <mergeCell ref="D109:F109"/>
    <mergeCell ref="D110:F110"/>
    <mergeCell ref="E122:H122"/>
    <mergeCell ref="E124:H124"/>
    <mergeCell ref="E126:H12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154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15</v>
      </c>
      <c r="L6" s="21"/>
    </row>
    <row r="7" s="1" customFormat="1" ht="14.4" customHeight="1">
      <c r="B7" s="21"/>
      <c r="E7" s="153" t="str">
        <f>'Rekapitulace stavby'!K6</f>
        <v>Modernizace střediska praktického vyučování ISŠTE Sokolov, SO-703</v>
      </c>
      <c r="F7" s="152"/>
      <c r="G7" s="152"/>
      <c r="H7" s="152"/>
      <c r="L7" s="21"/>
    </row>
    <row r="8" s="1" customFormat="1" ht="12" customHeight="1">
      <c r="B8" s="21"/>
      <c r="D8" s="152" t="s">
        <v>167</v>
      </c>
      <c r="L8" s="21"/>
    </row>
    <row r="9" s="2" customFormat="1" ht="14.4" customHeight="1">
      <c r="A9" s="39"/>
      <c r="B9" s="45"/>
      <c r="C9" s="39"/>
      <c r="D9" s="39"/>
      <c r="E9" s="153" t="s">
        <v>3107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3108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5.6" customHeight="1">
      <c r="A11" s="39"/>
      <c r="B11" s="45"/>
      <c r="C11" s="39"/>
      <c r="D11" s="39"/>
      <c r="E11" s="154" t="s">
        <v>3158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17</v>
      </c>
      <c r="E13" s="39"/>
      <c r="F13" s="142" t="s">
        <v>1</v>
      </c>
      <c r="G13" s="39"/>
      <c r="H13" s="39"/>
      <c r="I13" s="152" t="s">
        <v>18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19</v>
      </c>
      <c r="E14" s="39"/>
      <c r="F14" s="142" t="s">
        <v>20</v>
      </c>
      <c r="G14" s="39"/>
      <c r="H14" s="39"/>
      <c r="I14" s="152" t="s">
        <v>21</v>
      </c>
      <c r="J14" s="155" t="str">
        <f>'Rekapitulace stavby'!AN8</f>
        <v>2. 4. 2025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23</v>
      </c>
      <c r="E16" s="39"/>
      <c r="F16" s="39"/>
      <c r="G16" s="39"/>
      <c r="H16" s="39"/>
      <c r="I16" s="152" t="s">
        <v>24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25</v>
      </c>
      <c r="F17" s="39"/>
      <c r="G17" s="39"/>
      <c r="H17" s="39"/>
      <c r="I17" s="152" t="s">
        <v>26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27</v>
      </c>
      <c r="E19" s="39"/>
      <c r="F19" s="39"/>
      <c r="G19" s="39"/>
      <c r="H19" s="39"/>
      <c r="I19" s="152" t="s">
        <v>24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29</v>
      </c>
      <c r="E22" s="39"/>
      <c r="F22" s="39"/>
      <c r="G22" s="39"/>
      <c r="H22" s="39"/>
      <c r="I22" s="152" t="s">
        <v>24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30</v>
      </c>
      <c r="F23" s="39"/>
      <c r="G23" s="39"/>
      <c r="H23" s="39"/>
      <c r="I23" s="152" t="s">
        <v>26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32</v>
      </c>
      <c r="E25" s="39"/>
      <c r="F25" s="39"/>
      <c r="G25" s="39"/>
      <c r="H25" s="39"/>
      <c r="I25" s="152" t="s">
        <v>24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48" customHeight="1">
      <c r="A29" s="156"/>
      <c r="B29" s="157"/>
      <c r="C29" s="156"/>
      <c r="D29" s="156"/>
      <c r="E29" s="158" t="s">
        <v>35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142" t="s">
        <v>190</v>
      </c>
      <c r="E32" s="39"/>
      <c r="F32" s="39"/>
      <c r="G32" s="39"/>
      <c r="H32" s="39"/>
      <c r="I32" s="39"/>
      <c r="J32" s="161">
        <f>J98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2" t="s">
        <v>191</v>
      </c>
      <c r="E33" s="39"/>
      <c r="F33" s="39"/>
      <c r="G33" s="39"/>
      <c r="H33" s="39"/>
      <c r="I33" s="39"/>
      <c r="J33" s="161">
        <f>J105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3" t="s">
        <v>36</v>
      </c>
      <c r="E34" s="39"/>
      <c r="F34" s="39"/>
      <c r="G34" s="39"/>
      <c r="H34" s="39"/>
      <c r="I34" s="39"/>
      <c r="J34" s="164">
        <f>ROUND(J32 + J33,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5" t="s">
        <v>38</v>
      </c>
      <c r="G36" s="39"/>
      <c r="H36" s="39"/>
      <c r="I36" s="165" t="s">
        <v>37</v>
      </c>
      <c r="J36" s="165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6" t="s">
        <v>40</v>
      </c>
      <c r="E37" s="152" t="s">
        <v>41</v>
      </c>
      <c r="F37" s="167">
        <f>ROUND((SUM(BE105:BE112) + SUM(BE134:BE165)),  2)</f>
        <v>0</v>
      </c>
      <c r="G37" s="39"/>
      <c r="H37" s="39"/>
      <c r="I37" s="168">
        <v>0.20999999999999999</v>
      </c>
      <c r="J37" s="167">
        <f>ROUND(((SUM(BE105:BE112) + SUM(BE134:BE165))*I37),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7">
        <f>ROUND((SUM(BF105:BF112) + SUM(BF134:BF165)),  2)</f>
        <v>0</v>
      </c>
      <c r="G38" s="39"/>
      <c r="H38" s="39"/>
      <c r="I38" s="168">
        <v>0.12</v>
      </c>
      <c r="J38" s="167">
        <f>ROUND(((SUM(BF105:BF112) + SUM(BF134:BF165))*I38),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7">
        <f>ROUND((SUM(BG105:BG112) + SUM(BG134:BG165)),  2)</f>
        <v>0</v>
      </c>
      <c r="G39" s="39"/>
      <c r="H39" s="39"/>
      <c r="I39" s="168">
        <v>0.20999999999999999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7">
        <f>ROUND((SUM(BH105:BH112) + SUM(BH134:BH165)),  2)</f>
        <v>0</v>
      </c>
      <c r="G40" s="39"/>
      <c r="H40" s="39"/>
      <c r="I40" s="168">
        <v>0.12</v>
      </c>
      <c r="J40" s="167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7">
        <f>ROUND((SUM(BI105:BI112) + SUM(BI134:BI165)),  2)</f>
        <v>0</v>
      </c>
      <c r="G41" s="39"/>
      <c r="H41" s="39"/>
      <c r="I41" s="168">
        <v>0</v>
      </c>
      <c r="J41" s="167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9"/>
      <c r="D43" s="170" t="s">
        <v>46</v>
      </c>
      <c r="E43" s="171"/>
      <c r="F43" s="171"/>
      <c r="G43" s="172" t="s">
        <v>47</v>
      </c>
      <c r="H43" s="173" t="s">
        <v>48</v>
      </c>
      <c r="I43" s="171"/>
      <c r="J43" s="174">
        <f>SUM(J34:J41)</f>
        <v>0</v>
      </c>
      <c r="K43" s="175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4.4" customHeight="1">
      <c r="A85" s="39"/>
      <c r="B85" s="40"/>
      <c r="C85" s="41"/>
      <c r="D85" s="41"/>
      <c r="E85" s="187" t="str">
        <f>E7</f>
        <v>Modernizace střediska praktického vyučování ISŠTE Sokolov, SO-703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167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4.4" customHeight="1">
      <c r="A87" s="39"/>
      <c r="B87" s="40"/>
      <c r="C87" s="41"/>
      <c r="D87" s="41"/>
      <c r="E87" s="187" t="s">
        <v>3107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3108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6" customHeight="1">
      <c r="A89" s="39"/>
      <c r="B89" s="40"/>
      <c r="C89" s="41"/>
      <c r="D89" s="41"/>
      <c r="E89" s="77" t="str">
        <f>E11</f>
        <v>D.1.4.c.2 - Zařízení č. 2 - kovárna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19</v>
      </c>
      <c r="D91" s="41"/>
      <c r="E91" s="41"/>
      <c r="F91" s="28" t="str">
        <f>F14</f>
        <v>Sokolov</v>
      </c>
      <c r="G91" s="41"/>
      <c r="H91" s="41"/>
      <c r="I91" s="33" t="s">
        <v>21</v>
      </c>
      <c r="J91" s="80" t="str">
        <f>IF(J14="","",J14)</f>
        <v>2. 4. 2025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6" customHeight="1">
      <c r="A93" s="39"/>
      <c r="B93" s="40"/>
      <c r="C93" s="33" t="s">
        <v>23</v>
      </c>
      <c r="D93" s="41"/>
      <c r="E93" s="41"/>
      <c r="F93" s="28" t="str">
        <f>E17</f>
        <v>ISŠTE Sokolov, p.s.</v>
      </c>
      <c r="G93" s="41"/>
      <c r="H93" s="41"/>
      <c r="I93" s="33" t="s">
        <v>29</v>
      </c>
      <c r="J93" s="37" t="str">
        <f>E23</f>
        <v xml:space="preserve">DPT projekty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6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8" t="s">
        <v>193</v>
      </c>
      <c r="D96" s="189"/>
      <c r="E96" s="189"/>
      <c r="F96" s="189"/>
      <c r="G96" s="189"/>
      <c r="H96" s="189"/>
      <c r="I96" s="189"/>
      <c r="J96" s="190" t="s">
        <v>194</v>
      </c>
      <c r="K96" s="18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1" t="s">
        <v>195</v>
      </c>
      <c r="D98" s="41"/>
      <c r="E98" s="41"/>
      <c r="F98" s="41"/>
      <c r="G98" s="41"/>
      <c r="H98" s="41"/>
      <c r="I98" s="41"/>
      <c r="J98" s="111">
        <f>J134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196</v>
      </c>
    </row>
    <row r="99" s="9" customFormat="1" ht="24.96" customHeight="1">
      <c r="A99" s="9"/>
      <c r="B99" s="192"/>
      <c r="C99" s="193"/>
      <c r="D99" s="194" t="s">
        <v>212</v>
      </c>
      <c r="E99" s="195"/>
      <c r="F99" s="195"/>
      <c r="G99" s="195"/>
      <c r="H99" s="195"/>
      <c r="I99" s="195"/>
      <c r="J99" s="196">
        <f>J135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8"/>
      <c r="C100" s="134"/>
      <c r="D100" s="199" t="s">
        <v>216</v>
      </c>
      <c r="E100" s="200"/>
      <c r="F100" s="200"/>
      <c r="G100" s="200"/>
      <c r="H100" s="200"/>
      <c r="I100" s="200"/>
      <c r="J100" s="201">
        <f>J136</f>
        <v>0</v>
      </c>
      <c r="K100" s="134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8"/>
      <c r="C101" s="134"/>
      <c r="D101" s="199" t="s">
        <v>3110</v>
      </c>
      <c r="E101" s="200"/>
      <c r="F101" s="200"/>
      <c r="G101" s="200"/>
      <c r="H101" s="200"/>
      <c r="I101" s="200"/>
      <c r="J101" s="201">
        <f>J137</f>
        <v>0</v>
      </c>
      <c r="K101" s="134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2"/>
      <c r="C102" s="193"/>
      <c r="D102" s="194" t="s">
        <v>226</v>
      </c>
      <c r="E102" s="195"/>
      <c r="F102" s="195"/>
      <c r="G102" s="195"/>
      <c r="H102" s="195"/>
      <c r="I102" s="195"/>
      <c r="J102" s="196">
        <f>J164</f>
        <v>0</v>
      </c>
      <c r="K102" s="193"/>
      <c r="L102" s="19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9.28" customHeight="1">
      <c r="A105" s="39"/>
      <c r="B105" s="40"/>
      <c r="C105" s="191" t="s">
        <v>227</v>
      </c>
      <c r="D105" s="41"/>
      <c r="E105" s="41"/>
      <c r="F105" s="41"/>
      <c r="G105" s="41"/>
      <c r="H105" s="41"/>
      <c r="I105" s="41"/>
      <c r="J105" s="203">
        <f>ROUND(J106 + J107 + J108 + J109 + J110 + J111,2)</f>
        <v>0</v>
      </c>
      <c r="K105" s="41"/>
      <c r="L105" s="64"/>
      <c r="N105" s="204" t="s">
        <v>40</v>
      </c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8" customHeight="1">
      <c r="A106" s="39"/>
      <c r="B106" s="40"/>
      <c r="C106" s="41"/>
      <c r="D106" s="205" t="s">
        <v>228</v>
      </c>
      <c r="E106" s="206"/>
      <c r="F106" s="206"/>
      <c r="G106" s="41"/>
      <c r="H106" s="41"/>
      <c r="I106" s="41"/>
      <c r="J106" s="207">
        <v>0</v>
      </c>
      <c r="K106" s="41"/>
      <c r="L106" s="208"/>
      <c r="M106" s="209"/>
      <c r="N106" s="210" t="s">
        <v>41</v>
      </c>
      <c r="O106" s="209"/>
      <c r="P106" s="209"/>
      <c r="Q106" s="209"/>
      <c r="R106" s="209"/>
      <c r="S106" s="211"/>
      <c r="T106" s="211"/>
      <c r="U106" s="21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/>
      <c r="AF106" s="209"/>
      <c r="AG106" s="209"/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12" t="s">
        <v>144</v>
      </c>
      <c r="AZ106" s="209"/>
      <c r="BA106" s="209"/>
      <c r="BB106" s="209"/>
      <c r="BC106" s="209"/>
      <c r="BD106" s="209"/>
      <c r="BE106" s="213">
        <f>IF(N106="základní",J106,0)</f>
        <v>0</v>
      </c>
      <c r="BF106" s="213">
        <f>IF(N106="snížená",J106,0)</f>
        <v>0</v>
      </c>
      <c r="BG106" s="213">
        <f>IF(N106="zákl. přenesená",J106,0)</f>
        <v>0</v>
      </c>
      <c r="BH106" s="213">
        <f>IF(N106="sníž. přenesená",J106,0)</f>
        <v>0</v>
      </c>
      <c r="BI106" s="213">
        <f>IF(N106="nulová",J106,0)</f>
        <v>0</v>
      </c>
      <c r="BJ106" s="212" t="s">
        <v>84</v>
      </c>
      <c r="BK106" s="209"/>
      <c r="BL106" s="209"/>
      <c r="BM106" s="209"/>
    </row>
    <row r="107" s="2" customFormat="1" ht="18" customHeight="1">
      <c r="A107" s="39"/>
      <c r="B107" s="40"/>
      <c r="C107" s="41"/>
      <c r="D107" s="205" t="s">
        <v>229</v>
      </c>
      <c r="E107" s="206"/>
      <c r="F107" s="206"/>
      <c r="G107" s="41"/>
      <c r="H107" s="41"/>
      <c r="I107" s="41"/>
      <c r="J107" s="207">
        <v>0</v>
      </c>
      <c r="K107" s="41"/>
      <c r="L107" s="208"/>
      <c r="M107" s="209"/>
      <c r="N107" s="210" t="s">
        <v>41</v>
      </c>
      <c r="O107" s="209"/>
      <c r="P107" s="209"/>
      <c r="Q107" s="209"/>
      <c r="R107" s="209"/>
      <c r="S107" s="211"/>
      <c r="T107" s="211"/>
      <c r="U107" s="211"/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/>
      <c r="AF107" s="209"/>
      <c r="AG107" s="209"/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12" t="s">
        <v>144</v>
      </c>
      <c r="AZ107" s="209"/>
      <c r="BA107" s="209"/>
      <c r="BB107" s="209"/>
      <c r="BC107" s="209"/>
      <c r="BD107" s="209"/>
      <c r="BE107" s="213">
        <f>IF(N107="základní",J107,0)</f>
        <v>0</v>
      </c>
      <c r="BF107" s="213">
        <f>IF(N107="snížená",J107,0)</f>
        <v>0</v>
      </c>
      <c r="BG107" s="213">
        <f>IF(N107="zákl. přenesená",J107,0)</f>
        <v>0</v>
      </c>
      <c r="BH107" s="213">
        <f>IF(N107="sníž. přenesená",J107,0)</f>
        <v>0</v>
      </c>
      <c r="BI107" s="213">
        <f>IF(N107="nulová",J107,0)</f>
        <v>0</v>
      </c>
      <c r="BJ107" s="212" t="s">
        <v>84</v>
      </c>
      <c r="BK107" s="209"/>
      <c r="BL107" s="209"/>
      <c r="BM107" s="209"/>
    </row>
    <row r="108" s="2" customFormat="1" ht="18" customHeight="1">
      <c r="A108" s="39"/>
      <c r="B108" s="40"/>
      <c r="C108" s="41"/>
      <c r="D108" s="205" t="s">
        <v>230</v>
      </c>
      <c r="E108" s="206"/>
      <c r="F108" s="206"/>
      <c r="G108" s="41"/>
      <c r="H108" s="41"/>
      <c r="I108" s="41"/>
      <c r="J108" s="207">
        <v>0</v>
      </c>
      <c r="K108" s="41"/>
      <c r="L108" s="208"/>
      <c r="M108" s="209"/>
      <c r="N108" s="210" t="s">
        <v>41</v>
      </c>
      <c r="O108" s="209"/>
      <c r="P108" s="209"/>
      <c r="Q108" s="209"/>
      <c r="R108" s="209"/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/>
      <c r="AC108" s="211"/>
      <c r="AD108" s="211"/>
      <c r="AE108" s="211"/>
      <c r="AF108" s="209"/>
      <c r="AG108" s="209"/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12" t="s">
        <v>144</v>
      </c>
      <c r="AZ108" s="209"/>
      <c r="BA108" s="209"/>
      <c r="BB108" s="209"/>
      <c r="BC108" s="209"/>
      <c r="BD108" s="209"/>
      <c r="BE108" s="213">
        <f>IF(N108="základní",J108,0)</f>
        <v>0</v>
      </c>
      <c r="BF108" s="213">
        <f>IF(N108="snížená",J108,0)</f>
        <v>0</v>
      </c>
      <c r="BG108" s="213">
        <f>IF(N108="zákl. přenesená",J108,0)</f>
        <v>0</v>
      </c>
      <c r="BH108" s="213">
        <f>IF(N108="sníž. přenesená",J108,0)</f>
        <v>0</v>
      </c>
      <c r="BI108" s="213">
        <f>IF(N108="nulová",J108,0)</f>
        <v>0</v>
      </c>
      <c r="BJ108" s="212" t="s">
        <v>84</v>
      </c>
      <c r="BK108" s="209"/>
      <c r="BL108" s="209"/>
      <c r="BM108" s="209"/>
    </row>
    <row r="109" s="2" customFormat="1" ht="18" customHeight="1">
      <c r="A109" s="39"/>
      <c r="B109" s="40"/>
      <c r="C109" s="41"/>
      <c r="D109" s="205" t="s">
        <v>231</v>
      </c>
      <c r="E109" s="206"/>
      <c r="F109" s="206"/>
      <c r="G109" s="41"/>
      <c r="H109" s="41"/>
      <c r="I109" s="41"/>
      <c r="J109" s="207">
        <v>0</v>
      </c>
      <c r="K109" s="41"/>
      <c r="L109" s="208"/>
      <c r="M109" s="209"/>
      <c r="N109" s="210" t="s">
        <v>41</v>
      </c>
      <c r="O109" s="209"/>
      <c r="P109" s="209"/>
      <c r="Q109" s="209"/>
      <c r="R109" s="209"/>
      <c r="S109" s="211"/>
      <c r="T109" s="211"/>
      <c r="U109" s="211"/>
      <c r="V109" s="211"/>
      <c r="W109" s="211"/>
      <c r="X109" s="211"/>
      <c r="Y109" s="211"/>
      <c r="Z109" s="211"/>
      <c r="AA109" s="211"/>
      <c r="AB109" s="211"/>
      <c r="AC109" s="211"/>
      <c r="AD109" s="211"/>
      <c r="AE109" s="211"/>
      <c r="AF109" s="209"/>
      <c r="AG109" s="209"/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12" t="s">
        <v>144</v>
      </c>
      <c r="AZ109" s="209"/>
      <c r="BA109" s="209"/>
      <c r="BB109" s="209"/>
      <c r="BC109" s="209"/>
      <c r="BD109" s="209"/>
      <c r="BE109" s="213">
        <f>IF(N109="základní",J109,0)</f>
        <v>0</v>
      </c>
      <c r="BF109" s="213">
        <f>IF(N109="snížená",J109,0)</f>
        <v>0</v>
      </c>
      <c r="BG109" s="213">
        <f>IF(N109="zákl. přenesená",J109,0)</f>
        <v>0</v>
      </c>
      <c r="BH109" s="213">
        <f>IF(N109="sníž. přenesená",J109,0)</f>
        <v>0</v>
      </c>
      <c r="BI109" s="213">
        <f>IF(N109="nulová",J109,0)</f>
        <v>0</v>
      </c>
      <c r="BJ109" s="212" t="s">
        <v>84</v>
      </c>
      <c r="BK109" s="209"/>
      <c r="BL109" s="209"/>
      <c r="BM109" s="209"/>
    </row>
    <row r="110" s="2" customFormat="1" ht="18" customHeight="1">
      <c r="A110" s="39"/>
      <c r="B110" s="40"/>
      <c r="C110" s="41"/>
      <c r="D110" s="205" t="s">
        <v>232</v>
      </c>
      <c r="E110" s="206"/>
      <c r="F110" s="206"/>
      <c r="G110" s="41"/>
      <c r="H110" s="41"/>
      <c r="I110" s="41"/>
      <c r="J110" s="207">
        <v>0</v>
      </c>
      <c r="K110" s="41"/>
      <c r="L110" s="208"/>
      <c r="M110" s="209"/>
      <c r="N110" s="210" t="s">
        <v>41</v>
      </c>
      <c r="O110" s="209"/>
      <c r="P110" s="209"/>
      <c r="Q110" s="209"/>
      <c r="R110" s="209"/>
      <c r="S110" s="211"/>
      <c r="T110" s="211"/>
      <c r="U110" s="211"/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/>
      <c r="AF110" s="209"/>
      <c r="AG110" s="209"/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12" t="s">
        <v>144</v>
      </c>
      <c r="AZ110" s="209"/>
      <c r="BA110" s="209"/>
      <c r="BB110" s="209"/>
      <c r="BC110" s="209"/>
      <c r="BD110" s="209"/>
      <c r="BE110" s="213">
        <f>IF(N110="základní",J110,0)</f>
        <v>0</v>
      </c>
      <c r="BF110" s="213">
        <f>IF(N110="snížená",J110,0)</f>
        <v>0</v>
      </c>
      <c r="BG110" s="213">
        <f>IF(N110="zákl. přenesená",J110,0)</f>
        <v>0</v>
      </c>
      <c r="BH110" s="213">
        <f>IF(N110="sníž. přenesená",J110,0)</f>
        <v>0</v>
      </c>
      <c r="BI110" s="213">
        <f>IF(N110="nulová",J110,0)</f>
        <v>0</v>
      </c>
      <c r="BJ110" s="212" t="s">
        <v>84</v>
      </c>
      <c r="BK110" s="209"/>
      <c r="BL110" s="209"/>
      <c r="BM110" s="209"/>
    </row>
    <row r="111" s="2" customFormat="1" ht="18" customHeight="1">
      <c r="A111" s="39"/>
      <c r="B111" s="40"/>
      <c r="C111" s="41"/>
      <c r="D111" s="206" t="s">
        <v>233</v>
      </c>
      <c r="E111" s="41"/>
      <c r="F111" s="41"/>
      <c r="G111" s="41"/>
      <c r="H111" s="41"/>
      <c r="I111" s="41"/>
      <c r="J111" s="207">
        <f>ROUND(J32*T111,2)</f>
        <v>0</v>
      </c>
      <c r="K111" s="41"/>
      <c r="L111" s="208"/>
      <c r="M111" s="209"/>
      <c r="N111" s="210" t="s">
        <v>41</v>
      </c>
      <c r="O111" s="209"/>
      <c r="P111" s="209"/>
      <c r="Q111" s="209"/>
      <c r="R111" s="209"/>
      <c r="S111" s="211"/>
      <c r="T111" s="211"/>
      <c r="U111" s="211"/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/>
      <c r="AF111" s="209"/>
      <c r="AG111" s="209"/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12" t="s">
        <v>234</v>
      </c>
      <c r="AZ111" s="209"/>
      <c r="BA111" s="209"/>
      <c r="BB111" s="209"/>
      <c r="BC111" s="209"/>
      <c r="BD111" s="209"/>
      <c r="BE111" s="213">
        <f>IF(N111="základní",J111,0)</f>
        <v>0</v>
      </c>
      <c r="BF111" s="213">
        <f>IF(N111="snížená",J111,0)</f>
        <v>0</v>
      </c>
      <c r="BG111" s="213">
        <f>IF(N111="zákl. přenesená",J111,0)</f>
        <v>0</v>
      </c>
      <c r="BH111" s="213">
        <f>IF(N111="sníž. přenesená",J111,0)</f>
        <v>0</v>
      </c>
      <c r="BI111" s="213">
        <f>IF(N111="nulová",J111,0)</f>
        <v>0</v>
      </c>
      <c r="BJ111" s="212" t="s">
        <v>84</v>
      </c>
      <c r="BK111" s="209"/>
      <c r="BL111" s="209"/>
      <c r="BM111" s="209"/>
    </row>
    <row r="112" s="2" customForma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9.28" customHeight="1">
      <c r="A113" s="39"/>
      <c r="B113" s="40"/>
      <c r="C113" s="214" t="s">
        <v>235</v>
      </c>
      <c r="D113" s="189"/>
      <c r="E113" s="189"/>
      <c r="F113" s="189"/>
      <c r="G113" s="189"/>
      <c r="H113" s="189"/>
      <c r="I113" s="189"/>
      <c r="J113" s="215">
        <f>ROUND(J98+J105,2)</f>
        <v>0</v>
      </c>
      <c r="K113" s="189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236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15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4.4" customHeight="1">
      <c r="A122" s="39"/>
      <c r="B122" s="40"/>
      <c r="C122" s="41"/>
      <c r="D122" s="41"/>
      <c r="E122" s="187" t="str">
        <f>E7</f>
        <v>Modernizace střediska praktického vyučování ISŠTE Sokolov, SO-703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" customFormat="1" ht="12" customHeight="1">
      <c r="B123" s="22"/>
      <c r="C123" s="33" t="s">
        <v>167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="2" customFormat="1" ht="14.4" customHeight="1">
      <c r="A124" s="39"/>
      <c r="B124" s="40"/>
      <c r="C124" s="41"/>
      <c r="D124" s="41"/>
      <c r="E124" s="187" t="s">
        <v>3107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3108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6" customHeight="1">
      <c r="A126" s="39"/>
      <c r="B126" s="40"/>
      <c r="C126" s="41"/>
      <c r="D126" s="41"/>
      <c r="E126" s="77" t="str">
        <f>E11</f>
        <v>D.1.4.c.2 - Zařízení č. 2 - kovárna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19</v>
      </c>
      <c r="D128" s="41"/>
      <c r="E128" s="41"/>
      <c r="F128" s="28" t="str">
        <f>F14</f>
        <v>Sokolov</v>
      </c>
      <c r="G128" s="41"/>
      <c r="H128" s="41"/>
      <c r="I128" s="33" t="s">
        <v>21</v>
      </c>
      <c r="J128" s="80" t="str">
        <f>IF(J14="","",J14)</f>
        <v>2. 4. 2025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6" customHeight="1">
      <c r="A130" s="39"/>
      <c r="B130" s="40"/>
      <c r="C130" s="33" t="s">
        <v>23</v>
      </c>
      <c r="D130" s="41"/>
      <c r="E130" s="41"/>
      <c r="F130" s="28" t="str">
        <f>E17</f>
        <v>ISŠTE Sokolov, p.s.</v>
      </c>
      <c r="G130" s="41"/>
      <c r="H130" s="41"/>
      <c r="I130" s="33" t="s">
        <v>29</v>
      </c>
      <c r="J130" s="37" t="str">
        <f>E23</f>
        <v xml:space="preserve">DPT projekty 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6" customHeight="1">
      <c r="A131" s="39"/>
      <c r="B131" s="40"/>
      <c r="C131" s="33" t="s">
        <v>27</v>
      </c>
      <c r="D131" s="41"/>
      <c r="E131" s="41"/>
      <c r="F131" s="28" t="str">
        <f>IF(E20="","",E20)</f>
        <v>Vyplň údaj</v>
      </c>
      <c r="G131" s="41"/>
      <c r="H131" s="41"/>
      <c r="I131" s="33" t="s">
        <v>32</v>
      </c>
      <c r="J131" s="37" t="str">
        <f>E26</f>
        <v xml:space="preserve"> 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0.32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1" customFormat="1" ht="29.28" customHeight="1">
      <c r="A133" s="216"/>
      <c r="B133" s="217"/>
      <c r="C133" s="218" t="s">
        <v>237</v>
      </c>
      <c r="D133" s="219" t="s">
        <v>61</v>
      </c>
      <c r="E133" s="219" t="s">
        <v>57</v>
      </c>
      <c r="F133" s="219" t="s">
        <v>58</v>
      </c>
      <c r="G133" s="219" t="s">
        <v>238</v>
      </c>
      <c r="H133" s="219" t="s">
        <v>239</v>
      </c>
      <c r="I133" s="219" t="s">
        <v>240</v>
      </c>
      <c r="J133" s="219" t="s">
        <v>194</v>
      </c>
      <c r="K133" s="220" t="s">
        <v>241</v>
      </c>
      <c r="L133" s="221"/>
      <c r="M133" s="101" t="s">
        <v>1</v>
      </c>
      <c r="N133" s="102" t="s">
        <v>40</v>
      </c>
      <c r="O133" s="102" t="s">
        <v>242</v>
      </c>
      <c r="P133" s="102" t="s">
        <v>243</v>
      </c>
      <c r="Q133" s="102" t="s">
        <v>244</v>
      </c>
      <c r="R133" s="102" t="s">
        <v>245</v>
      </c>
      <c r="S133" s="102" t="s">
        <v>246</v>
      </c>
      <c r="T133" s="103" t="s">
        <v>247</v>
      </c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</row>
    <row r="134" s="2" customFormat="1" ht="22.8" customHeight="1">
      <c r="A134" s="39"/>
      <c r="B134" s="40"/>
      <c r="C134" s="108" t="s">
        <v>248</v>
      </c>
      <c r="D134" s="41"/>
      <c r="E134" s="41"/>
      <c r="F134" s="41"/>
      <c r="G134" s="41"/>
      <c r="H134" s="41"/>
      <c r="I134" s="41"/>
      <c r="J134" s="222">
        <f>BK134</f>
        <v>0</v>
      </c>
      <c r="K134" s="41"/>
      <c r="L134" s="45"/>
      <c r="M134" s="104"/>
      <c r="N134" s="223"/>
      <c r="O134" s="105"/>
      <c r="P134" s="224">
        <f>P135+P164</f>
        <v>0</v>
      </c>
      <c r="Q134" s="105"/>
      <c r="R134" s="224">
        <f>R135+R164</f>
        <v>0</v>
      </c>
      <c r="S134" s="105"/>
      <c r="T134" s="225">
        <f>T135+T164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75</v>
      </c>
      <c r="AU134" s="18" t="s">
        <v>196</v>
      </c>
      <c r="BK134" s="226">
        <f>BK135+BK164</f>
        <v>0</v>
      </c>
    </row>
    <row r="135" s="12" customFormat="1" ht="25.92" customHeight="1">
      <c r="A135" s="12"/>
      <c r="B135" s="227"/>
      <c r="C135" s="228"/>
      <c r="D135" s="229" t="s">
        <v>75</v>
      </c>
      <c r="E135" s="230" t="s">
        <v>1080</v>
      </c>
      <c r="F135" s="230" t="s">
        <v>1081</v>
      </c>
      <c r="G135" s="228"/>
      <c r="H135" s="228"/>
      <c r="I135" s="231"/>
      <c r="J135" s="232">
        <f>BK135</f>
        <v>0</v>
      </c>
      <c r="K135" s="228"/>
      <c r="L135" s="233"/>
      <c r="M135" s="234"/>
      <c r="N135" s="235"/>
      <c r="O135" s="235"/>
      <c r="P135" s="236">
        <f>P136</f>
        <v>0</v>
      </c>
      <c r="Q135" s="235"/>
      <c r="R135" s="236">
        <f>R136</f>
        <v>0</v>
      </c>
      <c r="S135" s="235"/>
      <c r="T135" s="237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8" t="s">
        <v>86</v>
      </c>
      <c r="AT135" s="239" t="s">
        <v>75</v>
      </c>
      <c r="AU135" s="239" t="s">
        <v>76</v>
      </c>
      <c r="AY135" s="238" t="s">
        <v>251</v>
      </c>
      <c r="BK135" s="240">
        <f>BK136</f>
        <v>0</v>
      </c>
    </row>
    <row r="136" s="12" customFormat="1" ht="22.8" customHeight="1">
      <c r="A136" s="12"/>
      <c r="B136" s="227"/>
      <c r="C136" s="228"/>
      <c r="D136" s="229" t="s">
        <v>75</v>
      </c>
      <c r="E136" s="241" t="s">
        <v>1205</v>
      </c>
      <c r="F136" s="241" t="s">
        <v>1206</v>
      </c>
      <c r="G136" s="228"/>
      <c r="H136" s="228"/>
      <c r="I136" s="231"/>
      <c r="J136" s="242">
        <f>BK136</f>
        <v>0</v>
      </c>
      <c r="K136" s="228"/>
      <c r="L136" s="233"/>
      <c r="M136" s="234"/>
      <c r="N136" s="235"/>
      <c r="O136" s="235"/>
      <c r="P136" s="236">
        <f>P137</f>
        <v>0</v>
      </c>
      <c r="Q136" s="235"/>
      <c r="R136" s="236">
        <f>R137</f>
        <v>0</v>
      </c>
      <c r="S136" s="235"/>
      <c r="T136" s="237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8" t="s">
        <v>86</v>
      </c>
      <c r="AT136" s="239" t="s">
        <v>75</v>
      </c>
      <c r="AU136" s="239" t="s">
        <v>84</v>
      </c>
      <c r="AY136" s="238" t="s">
        <v>251</v>
      </c>
      <c r="BK136" s="240">
        <f>BK137</f>
        <v>0</v>
      </c>
    </row>
    <row r="137" s="12" customFormat="1" ht="20.88" customHeight="1">
      <c r="A137" s="12"/>
      <c r="B137" s="227"/>
      <c r="C137" s="228"/>
      <c r="D137" s="229" t="s">
        <v>75</v>
      </c>
      <c r="E137" s="241" t="s">
        <v>3111</v>
      </c>
      <c r="F137" s="241" t="s">
        <v>3112</v>
      </c>
      <c r="G137" s="228"/>
      <c r="H137" s="228"/>
      <c r="I137" s="231"/>
      <c r="J137" s="242">
        <f>BK137</f>
        <v>0</v>
      </c>
      <c r="K137" s="228"/>
      <c r="L137" s="233"/>
      <c r="M137" s="234"/>
      <c r="N137" s="235"/>
      <c r="O137" s="235"/>
      <c r="P137" s="236">
        <f>SUM(P138:P163)</f>
        <v>0</v>
      </c>
      <c r="Q137" s="235"/>
      <c r="R137" s="236">
        <f>SUM(R138:R163)</f>
        <v>0</v>
      </c>
      <c r="S137" s="235"/>
      <c r="T137" s="237">
        <f>SUM(T138:T163)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8" t="s">
        <v>84</v>
      </c>
      <c r="AT137" s="239" t="s">
        <v>75</v>
      </c>
      <c r="AU137" s="239" t="s">
        <v>86</v>
      </c>
      <c r="AY137" s="238" t="s">
        <v>251</v>
      </c>
      <c r="BK137" s="240">
        <f>SUM(BK138:BK163)</f>
        <v>0</v>
      </c>
    </row>
    <row r="138" s="2" customFormat="1" ht="14.4" customHeight="1">
      <c r="A138" s="39"/>
      <c r="B138" s="40"/>
      <c r="C138" s="243" t="s">
        <v>84</v>
      </c>
      <c r="D138" s="243" t="s">
        <v>253</v>
      </c>
      <c r="E138" s="244" t="s">
        <v>3149</v>
      </c>
      <c r="F138" s="245" t="s">
        <v>3159</v>
      </c>
      <c r="G138" s="246" t="s">
        <v>3115</v>
      </c>
      <c r="H138" s="247">
        <v>1</v>
      </c>
      <c r="I138" s="248"/>
      <c r="J138" s="247">
        <f>ROUND(I138*H138,2)</f>
        <v>0</v>
      </c>
      <c r="K138" s="245" t="s">
        <v>1</v>
      </c>
      <c r="L138" s="45"/>
      <c r="M138" s="249" t="s">
        <v>1</v>
      </c>
      <c r="N138" s="250" t="s">
        <v>41</v>
      </c>
      <c r="O138" s="92"/>
      <c r="P138" s="251">
        <f>O138*H138</f>
        <v>0</v>
      </c>
      <c r="Q138" s="251">
        <v>0</v>
      </c>
      <c r="R138" s="251">
        <f>Q138*H138</f>
        <v>0</v>
      </c>
      <c r="S138" s="251">
        <v>0</v>
      </c>
      <c r="T138" s="252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3" t="s">
        <v>344</v>
      </c>
      <c r="AT138" s="253" t="s">
        <v>253</v>
      </c>
      <c r="AU138" s="253" t="s">
        <v>271</v>
      </c>
      <c r="AY138" s="18" t="s">
        <v>251</v>
      </c>
      <c r="BE138" s="254">
        <f>IF(N138="základní",J138,0)</f>
        <v>0</v>
      </c>
      <c r="BF138" s="254">
        <f>IF(N138="snížená",J138,0)</f>
        <v>0</v>
      </c>
      <c r="BG138" s="254">
        <f>IF(N138="zákl. přenesená",J138,0)</f>
        <v>0</v>
      </c>
      <c r="BH138" s="254">
        <f>IF(N138="sníž. přenesená",J138,0)</f>
        <v>0</v>
      </c>
      <c r="BI138" s="254">
        <f>IF(N138="nulová",J138,0)</f>
        <v>0</v>
      </c>
      <c r="BJ138" s="18" t="s">
        <v>84</v>
      </c>
      <c r="BK138" s="254">
        <f>ROUND(I138*H138,2)</f>
        <v>0</v>
      </c>
      <c r="BL138" s="18" t="s">
        <v>344</v>
      </c>
      <c r="BM138" s="253" t="s">
        <v>86</v>
      </c>
    </row>
    <row r="139" s="2" customFormat="1">
      <c r="A139" s="39"/>
      <c r="B139" s="40"/>
      <c r="C139" s="41"/>
      <c r="D139" s="257" t="s">
        <v>863</v>
      </c>
      <c r="E139" s="41"/>
      <c r="F139" s="308" t="s">
        <v>3160</v>
      </c>
      <c r="G139" s="41"/>
      <c r="H139" s="41"/>
      <c r="I139" s="211"/>
      <c r="J139" s="41"/>
      <c r="K139" s="41"/>
      <c r="L139" s="45"/>
      <c r="M139" s="309"/>
      <c r="N139" s="310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863</v>
      </c>
      <c r="AU139" s="18" t="s">
        <v>271</v>
      </c>
    </row>
    <row r="140" s="2" customFormat="1" ht="14.4" customHeight="1">
      <c r="A140" s="39"/>
      <c r="B140" s="40"/>
      <c r="C140" s="243" t="s">
        <v>86</v>
      </c>
      <c r="D140" s="243" t="s">
        <v>253</v>
      </c>
      <c r="E140" s="244" t="s">
        <v>3152</v>
      </c>
      <c r="F140" s="245" t="s">
        <v>3161</v>
      </c>
      <c r="G140" s="246" t="s">
        <v>3115</v>
      </c>
      <c r="H140" s="247">
        <v>1</v>
      </c>
      <c r="I140" s="248"/>
      <c r="J140" s="247">
        <f>ROUND(I140*H140,2)</f>
        <v>0</v>
      </c>
      <c r="K140" s="245" t="s">
        <v>1</v>
      </c>
      <c r="L140" s="45"/>
      <c r="M140" s="249" t="s">
        <v>1</v>
      </c>
      <c r="N140" s="250" t="s">
        <v>41</v>
      </c>
      <c r="O140" s="92"/>
      <c r="P140" s="251">
        <f>O140*H140</f>
        <v>0</v>
      </c>
      <c r="Q140" s="251">
        <v>0</v>
      </c>
      <c r="R140" s="251">
        <f>Q140*H140</f>
        <v>0</v>
      </c>
      <c r="S140" s="251">
        <v>0</v>
      </c>
      <c r="T140" s="252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3" t="s">
        <v>344</v>
      </c>
      <c r="AT140" s="253" t="s">
        <v>253</v>
      </c>
      <c r="AU140" s="253" t="s">
        <v>271</v>
      </c>
      <c r="AY140" s="18" t="s">
        <v>251</v>
      </c>
      <c r="BE140" s="254">
        <f>IF(N140="základní",J140,0)</f>
        <v>0</v>
      </c>
      <c r="BF140" s="254">
        <f>IF(N140="snížená",J140,0)</f>
        <v>0</v>
      </c>
      <c r="BG140" s="254">
        <f>IF(N140="zákl. přenesená",J140,0)</f>
        <v>0</v>
      </c>
      <c r="BH140" s="254">
        <f>IF(N140="sníž. přenesená",J140,0)</f>
        <v>0</v>
      </c>
      <c r="BI140" s="254">
        <f>IF(N140="nulová",J140,0)</f>
        <v>0</v>
      </c>
      <c r="BJ140" s="18" t="s">
        <v>84</v>
      </c>
      <c r="BK140" s="254">
        <f>ROUND(I140*H140,2)</f>
        <v>0</v>
      </c>
      <c r="BL140" s="18" t="s">
        <v>344</v>
      </c>
      <c r="BM140" s="253" t="s">
        <v>258</v>
      </c>
    </row>
    <row r="141" s="2" customFormat="1">
      <c r="A141" s="39"/>
      <c r="B141" s="40"/>
      <c r="C141" s="41"/>
      <c r="D141" s="257" t="s">
        <v>863</v>
      </c>
      <c r="E141" s="41"/>
      <c r="F141" s="308" t="s">
        <v>3162</v>
      </c>
      <c r="G141" s="41"/>
      <c r="H141" s="41"/>
      <c r="I141" s="211"/>
      <c r="J141" s="41"/>
      <c r="K141" s="41"/>
      <c r="L141" s="45"/>
      <c r="M141" s="309"/>
      <c r="N141" s="310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863</v>
      </c>
      <c r="AU141" s="18" t="s">
        <v>271</v>
      </c>
    </row>
    <row r="142" s="2" customFormat="1" ht="14.4" customHeight="1">
      <c r="A142" s="39"/>
      <c r="B142" s="40"/>
      <c r="C142" s="243" t="s">
        <v>271</v>
      </c>
      <c r="D142" s="243" t="s">
        <v>253</v>
      </c>
      <c r="E142" s="244" t="s">
        <v>3163</v>
      </c>
      <c r="F142" s="245" t="s">
        <v>3164</v>
      </c>
      <c r="G142" s="246" t="s">
        <v>3119</v>
      </c>
      <c r="H142" s="247">
        <v>1</v>
      </c>
      <c r="I142" s="248"/>
      <c r="J142" s="247">
        <f>ROUND(I142*H142,2)</f>
        <v>0</v>
      </c>
      <c r="K142" s="245" t="s">
        <v>1</v>
      </c>
      <c r="L142" s="45"/>
      <c r="M142" s="249" t="s">
        <v>1</v>
      </c>
      <c r="N142" s="250" t="s">
        <v>41</v>
      </c>
      <c r="O142" s="92"/>
      <c r="P142" s="251">
        <f>O142*H142</f>
        <v>0</v>
      </c>
      <c r="Q142" s="251">
        <v>0</v>
      </c>
      <c r="R142" s="251">
        <f>Q142*H142</f>
        <v>0</v>
      </c>
      <c r="S142" s="251">
        <v>0</v>
      </c>
      <c r="T142" s="252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3" t="s">
        <v>344</v>
      </c>
      <c r="AT142" s="253" t="s">
        <v>253</v>
      </c>
      <c r="AU142" s="253" t="s">
        <v>271</v>
      </c>
      <c r="AY142" s="18" t="s">
        <v>251</v>
      </c>
      <c r="BE142" s="254">
        <f>IF(N142="základní",J142,0)</f>
        <v>0</v>
      </c>
      <c r="BF142" s="254">
        <f>IF(N142="snížená",J142,0)</f>
        <v>0</v>
      </c>
      <c r="BG142" s="254">
        <f>IF(N142="zákl. přenesená",J142,0)</f>
        <v>0</v>
      </c>
      <c r="BH142" s="254">
        <f>IF(N142="sníž. přenesená",J142,0)</f>
        <v>0</v>
      </c>
      <c r="BI142" s="254">
        <f>IF(N142="nulová",J142,0)</f>
        <v>0</v>
      </c>
      <c r="BJ142" s="18" t="s">
        <v>84</v>
      </c>
      <c r="BK142" s="254">
        <f>ROUND(I142*H142,2)</f>
        <v>0</v>
      </c>
      <c r="BL142" s="18" t="s">
        <v>344</v>
      </c>
      <c r="BM142" s="253" t="s">
        <v>287</v>
      </c>
    </row>
    <row r="143" s="2" customFormat="1">
      <c r="A143" s="39"/>
      <c r="B143" s="40"/>
      <c r="C143" s="41"/>
      <c r="D143" s="257" t="s">
        <v>863</v>
      </c>
      <c r="E143" s="41"/>
      <c r="F143" s="308" t="s">
        <v>3165</v>
      </c>
      <c r="G143" s="41"/>
      <c r="H143" s="41"/>
      <c r="I143" s="211"/>
      <c r="J143" s="41"/>
      <c r="K143" s="41"/>
      <c r="L143" s="45"/>
      <c r="M143" s="309"/>
      <c r="N143" s="310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863</v>
      </c>
      <c r="AU143" s="18" t="s">
        <v>271</v>
      </c>
    </row>
    <row r="144" s="2" customFormat="1" ht="14.4" customHeight="1">
      <c r="A144" s="39"/>
      <c r="B144" s="40"/>
      <c r="C144" s="243" t="s">
        <v>258</v>
      </c>
      <c r="D144" s="243" t="s">
        <v>253</v>
      </c>
      <c r="E144" s="244" t="s">
        <v>3166</v>
      </c>
      <c r="F144" s="245" t="s">
        <v>3167</v>
      </c>
      <c r="G144" s="246" t="s">
        <v>3119</v>
      </c>
      <c r="H144" s="247">
        <v>1</v>
      </c>
      <c r="I144" s="248"/>
      <c r="J144" s="247">
        <f>ROUND(I144*H144,2)</f>
        <v>0</v>
      </c>
      <c r="K144" s="245" t="s">
        <v>1</v>
      </c>
      <c r="L144" s="45"/>
      <c r="M144" s="249" t="s">
        <v>1</v>
      </c>
      <c r="N144" s="250" t="s">
        <v>41</v>
      </c>
      <c r="O144" s="92"/>
      <c r="P144" s="251">
        <f>O144*H144</f>
        <v>0</v>
      </c>
      <c r="Q144" s="251">
        <v>0</v>
      </c>
      <c r="R144" s="251">
        <f>Q144*H144</f>
        <v>0</v>
      </c>
      <c r="S144" s="251">
        <v>0</v>
      </c>
      <c r="T144" s="252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3" t="s">
        <v>344</v>
      </c>
      <c r="AT144" s="253" t="s">
        <v>253</v>
      </c>
      <c r="AU144" s="253" t="s">
        <v>271</v>
      </c>
      <c r="AY144" s="18" t="s">
        <v>251</v>
      </c>
      <c r="BE144" s="254">
        <f>IF(N144="základní",J144,0)</f>
        <v>0</v>
      </c>
      <c r="BF144" s="254">
        <f>IF(N144="snížená",J144,0)</f>
        <v>0</v>
      </c>
      <c r="BG144" s="254">
        <f>IF(N144="zákl. přenesená",J144,0)</f>
        <v>0</v>
      </c>
      <c r="BH144" s="254">
        <f>IF(N144="sníž. přenesená",J144,0)</f>
        <v>0</v>
      </c>
      <c r="BI144" s="254">
        <f>IF(N144="nulová",J144,0)</f>
        <v>0</v>
      </c>
      <c r="BJ144" s="18" t="s">
        <v>84</v>
      </c>
      <c r="BK144" s="254">
        <f>ROUND(I144*H144,2)</f>
        <v>0</v>
      </c>
      <c r="BL144" s="18" t="s">
        <v>344</v>
      </c>
      <c r="BM144" s="253" t="s">
        <v>298</v>
      </c>
    </row>
    <row r="145" s="2" customFormat="1">
      <c r="A145" s="39"/>
      <c r="B145" s="40"/>
      <c r="C145" s="41"/>
      <c r="D145" s="257" t="s">
        <v>863</v>
      </c>
      <c r="E145" s="41"/>
      <c r="F145" s="308" t="s">
        <v>3168</v>
      </c>
      <c r="G145" s="41"/>
      <c r="H145" s="41"/>
      <c r="I145" s="211"/>
      <c r="J145" s="41"/>
      <c r="K145" s="41"/>
      <c r="L145" s="45"/>
      <c r="M145" s="309"/>
      <c r="N145" s="310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863</v>
      </c>
      <c r="AU145" s="18" t="s">
        <v>271</v>
      </c>
    </row>
    <row r="146" s="2" customFormat="1" ht="14.4" customHeight="1">
      <c r="A146" s="39"/>
      <c r="B146" s="40"/>
      <c r="C146" s="243" t="s">
        <v>280</v>
      </c>
      <c r="D146" s="243" t="s">
        <v>253</v>
      </c>
      <c r="E146" s="244" t="s">
        <v>3169</v>
      </c>
      <c r="F146" s="245" t="s">
        <v>3118</v>
      </c>
      <c r="G146" s="246" t="s">
        <v>3119</v>
      </c>
      <c r="H146" s="247">
        <v>6</v>
      </c>
      <c r="I146" s="248"/>
      <c r="J146" s="247">
        <f>ROUND(I146*H146,2)</f>
        <v>0</v>
      </c>
      <c r="K146" s="245" t="s">
        <v>1</v>
      </c>
      <c r="L146" s="45"/>
      <c r="M146" s="249" t="s">
        <v>1</v>
      </c>
      <c r="N146" s="250" t="s">
        <v>41</v>
      </c>
      <c r="O146" s="92"/>
      <c r="P146" s="251">
        <f>O146*H146</f>
        <v>0</v>
      </c>
      <c r="Q146" s="251">
        <v>0</v>
      </c>
      <c r="R146" s="251">
        <f>Q146*H146</f>
        <v>0</v>
      </c>
      <c r="S146" s="251">
        <v>0</v>
      </c>
      <c r="T146" s="252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3" t="s">
        <v>344</v>
      </c>
      <c r="AT146" s="253" t="s">
        <v>253</v>
      </c>
      <c r="AU146" s="253" t="s">
        <v>271</v>
      </c>
      <c r="AY146" s="18" t="s">
        <v>251</v>
      </c>
      <c r="BE146" s="254">
        <f>IF(N146="základní",J146,0)</f>
        <v>0</v>
      </c>
      <c r="BF146" s="254">
        <f>IF(N146="snížená",J146,0)</f>
        <v>0</v>
      </c>
      <c r="BG146" s="254">
        <f>IF(N146="zákl. přenesená",J146,0)</f>
        <v>0</v>
      </c>
      <c r="BH146" s="254">
        <f>IF(N146="sníž. přenesená",J146,0)</f>
        <v>0</v>
      </c>
      <c r="BI146" s="254">
        <f>IF(N146="nulová",J146,0)</f>
        <v>0</v>
      </c>
      <c r="BJ146" s="18" t="s">
        <v>84</v>
      </c>
      <c r="BK146" s="254">
        <f>ROUND(I146*H146,2)</f>
        <v>0</v>
      </c>
      <c r="BL146" s="18" t="s">
        <v>344</v>
      </c>
      <c r="BM146" s="253" t="s">
        <v>312</v>
      </c>
    </row>
    <row r="147" s="2" customFormat="1">
      <c r="A147" s="39"/>
      <c r="B147" s="40"/>
      <c r="C147" s="41"/>
      <c r="D147" s="257" t="s">
        <v>863</v>
      </c>
      <c r="E147" s="41"/>
      <c r="F147" s="308" t="s">
        <v>3170</v>
      </c>
      <c r="G147" s="41"/>
      <c r="H147" s="41"/>
      <c r="I147" s="211"/>
      <c r="J147" s="41"/>
      <c r="K147" s="41"/>
      <c r="L147" s="45"/>
      <c r="M147" s="309"/>
      <c r="N147" s="310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863</v>
      </c>
      <c r="AU147" s="18" t="s">
        <v>271</v>
      </c>
    </row>
    <row r="148" s="2" customFormat="1" ht="14.4" customHeight="1">
      <c r="A148" s="39"/>
      <c r="B148" s="40"/>
      <c r="C148" s="243" t="s">
        <v>287</v>
      </c>
      <c r="D148" s="243" t="s">
        <v>253</v>
      </c>
      <c r="E148" s="244" t="s">
        <v>3127</v>
      </c>
      <c r="F148" s="245" t="s">
        <v>3128</v>
      </c>
      <c r="G148" s="246" t="s">
        <v>3119</v>
      </c>
      <c r="H148" s="247">
        <v>6</v>
      </c>
      <c r="I148" s="248"/>
      <c r="J148" s="247">
        <f>ROUND(I148*H148,2)</f>
        <v>0</v>
      </c>
      <c r="K148" s="245" t="s">
        <v>1</v>
      </c>
      <c r="L148" s="45"/>
      <c r="M148" s="249" t="s">
        <v>1</v>
      </c>
      <c r="N148" s="250" t="s">
        <v>41</v>
      </c>
      <c r="O148" s="92"/>
      <c r="P148" s="251">
        <f>O148*H148</f>
        <v>0</v>
      </c>
      <c r="Q148" s="251">
        <v>0</v>
      </c>
      <c r="R148" s="251">
        <f>Q148*H148</f>
        <v>0</v>
      </c>
      <c r="S148" s="251">
        <v>0</v>
      </c>
      <c r="T148" s="252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3" t="s">
        <v>344</v>
      </c>
      <c r="AT148" s="253" t="s">
        <v>253</v>
      </c>
      <c r="AU148" s="253" t="s">
        <v>271</v>
      </c>
      <c r="AY148" s="18" t="s">
        <v>251</v>
      </c>
      <c r="BE148" s="254">
        <f>IF(N148="základní",J148,0)</f>
        <v>0</v>
      </c>
      <c r="BF148" s="254">
        <f>IF(N148="snížená",J148,0)</f>
        <v>0</v>
      </c>
      <c r="BG148" s="254">
        <f>IF(N148="zákl. přenesená",J148,0)</f>
        <v>0</v>
      </c>
      <c r="BH148" s="254">
        <f>IF(N148="sníž. přenesená",J148,0)</f>
        <v>0</v>
      </c>
      <c r="BI148" s="254">
        <f>IF(N148="nulová",J148,0)</f>
        <v>0</v>
      </c>
      <c r="BJ148" s="18" t="s">
        <v>84</v>
      </c>
      <c r="BK148" s="254">
        <f>ROUND(I148*H148,2)</f>
        <v>0</v>
      </c>
      <c r="BL148" s="18" t="s">
        <v>344</v>
      </c>
      <c r="BM148" s="253" t="s">
        <v>8</v>
      </c>
    </row>
    <row r="149" s="2" customFormat="1">
      <c r="A149" s="39"/>
      <c r="B149" s="40"/>
      <c r="C149" s="41"/>
      <c r="D149" s="257" t="s">
        <v>863</v>
      </c>
      <c r="E149" s="41"/>
      <c r="F149" s="308" t="s">
        <v>3129</v>
      </c>
      <c r="G149" s="41"/>
      <c r="H149" s="41"/>
      <c r="I149" s="211"/>
      <c r="J149" s="41"/>
      <c r="K149" s="41"/>
      <c r="L149" s="45"/>
      <c r="M149" s="309"/>
      <c r="N149" s="310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863</v>
      </c>
      <c r="AU149" s="18" t="s">
        <v>271</v>
      </c>
    </row>
    <row r="150" s="2" customFormat="1" ht="14.4" customHeight="1">
      <c r="A150" s="39"/>
      <c r="B150" s="40"/>
      <c r="C150" s="243" t="s">
        <v>294</v>
      </c>
      <c r="D150" s="243" t="s">
        <v>253</v>
      </c>
      <c r="E150" s="244" t="s">
        <v>3130</v>
      </c>
      <c r="F150" s="245" t="s">
        <v>3131</v>
      </c>
      <c r="G150" s="246" t="s">
        <v>3119</v>
      </c>
      <c r="H150" s="247">
        <v>6</v>
      </c>
      <c r="I150" s="248"/>
      <c r="J150" s="247">
        <f>ROUND(I150*H150,2)</f>
        <v>0</v>
      </c>
      <c r="K150" s="245" t="s">
        <v>1</v>
      </c>
      <c r="L150" s="45"/>
      <c r="M150" s="249" t="s">
        <v>1</v>
      </c>
      <c r="N150" s="250" t="s">
        <v>41</v>
      </c>
      <c r="O150" s="92"/>
      <c r="P150" s="251">
        <f>O150*H150</f>
        <v>0</v>
      </c>
      <c r="Q150" s="251">
        <v>0</v>
      </c>
      <c r="R150" s="251">
        <f>Q150*H150</f>
        <v>0</v>
      </c>
      <c r="S150" s="251">
        <v>0</v>
      </c>
      <c r="T150" s="252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3" t="s">
        <v>344</v>
      </c>
      <c r="AT150" s="253" t="s">
        <v>253</v>
      </c>
      <c r="AU150" s="253" t="s">
        <v>271</v>
      </c>
      <c r="AY150" s="18" t="s">
        <v>251</v>
      </c>
      <c r="BE150" s="254">
        <f>IF(N150="základní",J150,0)</f>
        <v>0</v>
      </c>
      <c r="BF150" s="254">
        <f>IF(N150="snížená",J150,0)</f>
        <v>0</v>
      </c>
      <c r="BG150" s="254">
        <f>IF(N150="zákl. přenesená",J150,0)</f>
        <v>0</v>
      </c>
      <c r="BH150" s="254">
        <f>IF(N150="sníž. přenesená",J150,0)</f>
        <v>0</v>
      </c>
      <c r="BI150" s="254">
        <f>IF(N150="nulová",J150,0)</f>
        <v>0</v>
      </c>
      <c r="BJ150" s="18" t="s">
        <v>84</v>
      </c>
      <c r="BK150" s="254">
        <f>ROUND(I150*H150,2)</f>
        <v>0</v>
      </c>
      <c r="BL150" s="18" t="s">
        <v>344</v>
      </c>
      <c r="BM150" s="253" t="s">
        <v>334</v>
      </c>
    </row>
    <row r="151" s="2" customFormat="1">
      <c r="A151" s="39"/>
      <c r="B151" s="40"/>
      <c r="C151" s="41"/>
      <c r="D151" s="257" t="s">
        <v>863</v>
      </c>
      <c r="E151" s="41"/>
      <c r="F151" s="308" t="s">
        <v>3132</v>
      </c>
      <c r="G151" s="41"/>
      <c r="H151" s="41"/>
      <c r="I151" s="211"/>
      <c r="J151" s="41"/>
      <c r="K151" s="41"/>
      <c r="L151" s="45"/>
      <c r="M151" s="309"/>
      <c r="N151" s="310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863</v>
      </c>
      <c r="AU151" s="18" t="s">
        <v>271</v>
      </c>
    </row>
    <row r="152" s="2" customFormat="1" ht="14.4" customHeight="1">
      <c r="A152" s="39"/>
      <c r="B152" s="40"/>
      <c r="C152" s="243" t="s">
        <v>298</v>
      </c>
      <c r="D152" s="243" t="s">
        <v>253</v>
      </c>
      <c r="E152" s="244" t="s">
        <v>3133</v>
      </c>
      <c r="F152" s="245" t="s">
        <v>3134</v>
      </c>
      <c r="G152" s="246" t="s">
        <v>3135</v>
      </c>
      <c r="H152" s="247">
        <v>81</v>
      </c>
      <c r="I152" s="248"/>
      <c r="J152" s="247">
        <f>ROUND(I152*H152,2)</f>
        <v>0</v>
      </c>
      <c r="K152" s="245" t="s">
        <v>1</v>
      </c>
      <c r="L152" s="45"/>
      <c r="M152" s="249" t="s">
        <v>1</v>
      </c>
      <c r="N152" s="250" t="s">
        <v>41</v>
      </c>
      <c r="O152" s="92"/>
      <c r="P152" s="251">
        <f>O152*H152</f>
        <v>0</v>
      </c>
      <c r="Q152" s="251">
        <v>0</v>
      </c>
      <c r="R152" s="251">
        <f>Q152*H152</f>
        <v>0</v>
      </c>
      <c r="S152" s="251">
        <v>0</v>
      </c>
      <c r="T152" s="252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3" t="s">
        <v>344</v>
      </c>
      <c r="AT152" s="253" t="s">
        <v>253</v>
      </c>
      <c r="AU152" s="253" t="s">
        <v>271</v>
      </c>
      <c r="AY152" s="18" t="s">
        <v>251</v>
      </c>
      <c r="BE152" s="254">
        <f>IF(N152="základní",J152,0)</f>
        <v>0</v>
      </c>
      <c r="BF152" s="254">
        <f>IF(N152="snížená",J152,0)</f>
        <v>0</v>
      </c>
      <c r="BG152" s="254">
        <f>IF(N152="zákl. přenesená",J152,0)</f>
        <v>0</v>
      </c>
      <c r="BH152" s="254">
        <f>IF(N152="sníž. přenesená",J152,0)</f>
        <v>0</v>
      </c>
      <c r="BI152" s="254">
        <f>IF(N152="nulová",J152,0)</f>
        <v>0</v>
      </c>
      <c r="BJ152" s="18" t="s">
        <v>84</v>
      </c>
      <c r="BK152" s="254">
        <f>ROUND(I152*H152,2)</f>
        <v>0</v>
      </c>
      <c r="BL152" s="18" t="s">
        <v>344</v>
      </c>
      <c r="BM152" s="253" t="s">
        <v>344</v>
      </c>
    </row>
    <row r="153" s="2" customFormat="1">
      <c r="A153" s="39"/>
      <c r="B153" s="40"/>
      <c r="C153" s="41"/>
      <c r="D153" s="257" t="s">
        <v>863</v>
      </c>
      <c r="E153" s="41"/>
      <c r="F153" s="308" t="s">
        <v>3136</v>
      </c>
      <c r="G153" s="41"/>
      <c r="H153" s="41"/>
      <c r="I153" s="211"/>
      <c r="J153" s="41"/>
      <c r="K153" s="41"/>
      <c r="L153" s="45"/>
      <c r="M153" s="309"/>
      <c r="N153" s="310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863</v>
      </c>
      <c r="AU153" s="18" t="s">
        <v>271</v>
      </c>
    </row>
    <row r="154" s="2" customFormat="1" ht="14.4" customHeight="1">
      <c r="A154" s="39"/>
      <c r="B154" s="40"/>
      <c r="C154" s="243" t="s">
        <v>305</v>
      </c>
      <c r="D154" s="243" t="s">
        <v>253</v>
      </c>
      <c r="E154" s="244" t="s">
        <v>3171</v>
      </c>
      <c r="F154" s="245" t="s">
        <v>3143</v>
      </c>
      <c r="G154" s="246" t="s">
        <v>3135</v>
      </c>
      <c r="H154" s="247">
        <v>25</v>
      </c>
      <c r="I154" s="248"/>
      <c r="J154" s="247">
        <f>ROUND(I154*H154,2)</f>
        <v>0</v>
      </c>
      <c r="K154" s="245" t="s">
        <v>1</v>
      </c>
      <c r="L154" s="45"/>
      <c r="M154" s="249" t="s">
        <v>1</v>
      </c>
      <c r="N154" s="250" t="s">
        <v>41</v>
      </c>
      <c r="O154" s="92"/>
      <c r="P154" s="251">
        <f>O154*H154</f>
        <v>0</v>
      </c>
      <c r="Q154" s="251">
        <v>0</v>
      </c>
      <c r="R154" s="251">
        <f>Q154*H154</f>
        <v>0</v>
      </c>
      <c r="S154" s="251">
        <v>0</v>
      </c>
      <c r="T154" s="252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3" t="s">
        <v>344</v>
      </c>
      <c r="AT154" s="253" t="s">
        <v>253</v>
      </c>
      <c r="AU154" s="253" t="s">
        <v>271</v>
      </c>
      <c r="AY154" s="18" t="s">
        <v>251</v>
      </c>
      <c r="BE154" s="254">
        <f>IF(N154="základní",J154,0)</f>
        <v>0</v>
      </c>
      <c r="BF154" s="254">
        <f>IF(N154="snížená",J154,0)</f>
        <v>0</v>
      </c>
      <c r="BG154" s="254">
        <f>IF(N154="zákl. přenesená",J154,0)</f>
        <v>0</v>
      </c>
      <c r="BH154" s="254">
        <f>IF(N154="sníž. přenesená",J154,0)</f>
        <v>0</v>
      </c>
      <c r="BI154" s="254">
        <f>IF(N154="nulová",J154,0)</f>
        <v>0</v>
      </c>
      <c r="BJ154" s="18" t="s">
        <v>84</v>
      </c>
      <c r="BK154" s="254">
        <f>ROUND(I154*H154,2)</f>
        <v>0</v>
      </c>
      <c r="BL154" s="18" t="s">
        <v>344</v>
      </c>
      <c r="BM154" s="253" t="s">
        <v>354</v>
      </c>
    </row>
    <row r="155" s="2" customFormat="1">
      <c r="A155" s="39"/>
      <c r="B155" s="40"/>
      <c r="C155" s="41"/>
      <c r="D155" s="257" t="s">
        <v>863</v>
      </c>
      <c r="E155" s="41"/>
      <c r="F155" s="308" t="s">
        <v>3172</v>
      </c>
      <c r="G155" s="41"/>
      <c r="H155" s="41"/>
      <c r="I155" s="211"/>
      <c r="J155" s="41"/>
      <c r="K155" s="41"/>
      <c r="L155" s="45"/>
      <c r="M155" s="309"/>
      <c r="N155" s="310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863</v>
      </c>
      <c r="AU155" s="18" t="s">
        <v>271</v>
      </c>
    </row>
    <row r="156" s="2" customFormat="1" ht="14.4" customHeight="1">
      <c r="A156" s="39"/>
      <c r="B156" s="40"/>
      <c r="C156" s="243" t="s">
        <v>312</v>
      </c>
      <c r="D156" s="243" t="s">
        <v>253</v>
      </c>
      <c r="E156" s="244" t="s">
        <v>3173</v>
      </c>
      <c r="F156" s="245" t="s">
        <v>3174</v>
      </c>
      <c r="G156" s="246" t="s">
        <v>3135</v>
      </c>
      <c r="H156" s="247">
        <v>25</v>
      </c>
      <c r="I156" s="248"/>
      <c r="J156" s="247">
        <f>ROUND(I156*H156,2)</f>
        <v>0</v>
      </c>
      <c r="K156" s="245" t="s">
        <v>1</v>
      </c>
      <c r="L156" s="45"/>
      <c r="M156" s="249" t="s">
        <v>1</v>
      </c>
      <c r="N156" s="250" t="s">
        <v>41</v>
      </c>
      <c r="O156" s="92"/>
      <c r="P156" s="251">
        <f>O156*H156</f>
        <v>0</v>
      </c>
      <c r="Q156" s="251">
        <v>0</v>
      </c>
      <c r="R156" s="251">
        <f>Q156*H156</f>
        <v>0</v>
      </c>
      <c r="S156" s="251">
        <v>0</v>
      </c>
      <c r="T156" s="252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3" t="s">
        <v>344</v>
      </c>
      <c r="AT156" s="253" t="s">
        <v>253</v>
      </c>
      <c r="AU156" s="253" t="s">
        <v>271</v>
      </c>
      <c r="AY156" s="18" t="s">
        <v>251</v>
      </c>
      <c r="BE156" s="254">
        <f>IF(N156="základní",J156,0)</f>
        <v>0</v>
      </c>
      <c r="BF156" s="254">
        <f>IF(N156="snížená",J156,0)</f>
        <v>0</v>
      </c>
      <c r="BG156" s="254">
        <f>IF(N156="zákl. přenesená",J156,0)</f>
        <v>0</v>
      </c>
      <c r="BH156" s="254">
        <f>IF(N156="sníž. přenesená",J156,0)</f>
        <v>0</v>
      </c>
      <c r="BI156" s="254">
        <f>IF(N156="nulová",J156,0)</f>
        <v>0</v>
      </c>
      <c r="BJ156" s="18" t="s">
        <v>84</v>
      </c>
      <c r="BK156" s="254">
        <f>ROUND(I156*H156,2)</f>
        <v>0</v>
      </c>
      <c r="BL156" s="18" t="s">
        <v>344</v>
      </c>
      <c r="BM156" s="253" t="s">
        <v>366</v>
      </c>
    </row>
    <row r="157" s="2" customFormat="1">
      <c r="A157" s="39"/>
      <c r="B157" s="40"/>
      <c r="C157" s="41"/>
      <c r="D157" s="257" t="s">
        <v>863</v>
      </c>
      <c r="E157" s="41"/>
      <c r="F157" s="308" t="s">
        <v>3175</v>
      </c>
      <c r="G157" s="41"/>
      <c r="H157" s="41"/>
      <c r="I157" s="211"/>
      <c r="J157" s="41"/>
      <c r="K157" s="41"/>
      <c r="L157" s="45"/>
      <c r="M157" s="309"/>
      <c r="N157" s="310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863</v>
      </c>
      <c r="AU157" s="18" t="s">
        <v>271</v>
      </c>
    </row>
    <row r="158" s="2" customFormat="1" ht="14.4" customHeight="1">
      <c r="A158" s="39"/>
      <c r="B158" s="40"/>
      <c r="C158" s="243" t="s">
        <v>317</v>
      </c>
      <c r="D158" s="243" t="s">
        <v>253</v>
      </c>
      <c r="E158" s="244" t="s">
        <v>3142</v>
      </c>
      <c r="F158" s="245" t="s">
        <v>3143</v>
      </c>
      <c r="G158" s="246" t="s">
        <v>3135</v>
      </c>
      <c r="H158" s="247">
        <v>9</v>
      </c>
      <c r="I158" s="248"/>
      <c r="J158" s="247">
        <f>ROUND(I158*H158,2)</f>
        <v>0</v>
      </c>
      <c r="K158" s="245" t="s">
        <v>1</v>
      </c>
      <c r="L158" s="45"/>
      <c r="M158" s="249" t="s">
        <v>1</v>
      </c>
      <c r="N158" s="250" t="s">
        <v>41</v>
      </c>
      <c r="O158" s="92"/>
      <c r="P158" s="251">
        <f>O158*H158</f>
        <v>0</v>
      </c>
      <c r="Q158" s="251">
        <v>0</v>
      </c>
      <c r="R158" s="251">
        <f>Q158*H158</f>
        <v>0</v>
      </c>
      <c r="S158" s="251">
        <v>0</v>
      </c>
      <c r="T158" s="252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3" t="s">
        <v>344</v>
      </c>
      <c r="AT158" s="253" t="s">
        <v>253</v>
      </c>
      <c r="AU158" s="253" t="s">
        <v>271</v>
      </c>
      <c r="AY158" s="18" t="s">
        <v>251</v>
      </c>
      <c r="BE158" s="254">
        <f>IF(N158="základní",J158,0)</f>
        <v>0</v>
      </c>
      <c r="BF158" s="254">
        <f>IF(N158="snížená",J158,0)</f>
        <v>0</v>
      </c>
      <c r="BG158" s="254">
        <f>IF(N158="zákl. přenesená",J158,0)</f>
        <v>0</v>
      </c>
      <c r="BH158" s="254">
        <f>IF(N158="sníž. přenesená",J158,0)</f>
        <v>0</v>
      </c>
      <c r="BI158" s="254">
        <f>IF(N158="nulová",J158,0)</f>
        <v>0</v>
      </c>
      <c r="BJ158" s="18" t="s">
        <v>84</v>
      </c>
      <c r="BK158" s="254">
        <f>ROUND(I158*H158,2)</f>
        <v>0</v>
      </c>
      <c r="BL158" s="18" t="s">
        <v>344</v>
      </c>
      <c r="BM158" s="253" t="s">
        <v>374</v>
      </c>
    </row>
    <row r="159" s="2" customFormat="1">
      <c r="A159" s="39"/>
      <c r="B159" s="40"/>
      <c r="C159" s="41"/>
      <c r="D159" s="257" t="s">
        <v>863</v>
      </c>
      <c r="E159" s="41"/>
      <c r="F159" s="308" t="s">
        <v>3176</v>
      </c>
      <c r="G159" s="41"/>
      <c r="H159" s="41"/>
      <c r="I159" s="211"/>
      <c r="J159" s="41"/>
      <c r="K159" s="41"/>
      <c r="L159" s="45"/>
      <c r="M159" s="309"/>
      <c r="N159" s="310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863</v>
      </c>
      <c r="AU159" s="18" t="s">
        <v>271</v>
      </c>
    </row>
    <row r="160" s="2" customFormat="1" ht="14.4" customHeight="1">
      <c r="A160" s="39"/>
      <c r="B160" s="40"/>
      <c r="C160" s="243" t="s">
        <v>8</v>
      </c>
      <c r="D160" s="243" t="s">
        <v>253</v>
      </c>
      <c r="E160" s="244" t="s">
        <v>3145</v>
      </c>
      <c r="F160" s="245" t="s">
        <v>3146</v>
      </c>
      <c r="G160" s="246" t="s">
        <v>3147</v>
      </c>
      <c r="H160" s="247">
        <v>65</v>
      </c>
      <c r="I160" s="248"/>
      <c r="J160" s="247">
        <f>ROUND(I160*H160,2)</f>
        <v>0</v>
      </c>
      <c r="K160" s="245" t="s">
        <v>1</v>
      </c>
      <c r="L160" s="45"/>
      <c r="M160" s="249" t="s">
        <v>1</v>
      </c>
      <c r="N160" s="250" t="s">
        <v>41</v>
      </c>
      <c r="O160" s="92"/>
      <c r="P160" s="251">
        <f>O160*H160</f>
        <v>0</v>
      </c>
      <c r="Q160" s="251">
        <v>0</v>
      </c>
      <c r="R160" s="251">
        <f>Q160*H160</f>
        <v>0</v>
      </c>
      <c r="S160" s="251">
        <v>0</v>
      </c>
      <c r="T160" s="252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3" t="s">
        <v>344</v>
      </c>
      <c r="AT160" s="253" t="s">
        <v>253</v>
      </c>
      <c r="AU160" s="253" t="s">
        <v>271</v>
      </c>
      <c r="AY160" s="18" t="s">
        <v>251</v>
      </c>
      <c r="BE160" s="254">
        <f>IF(N160="základní",J160,0)</f>
        <v>0</v>
      </c>
      <c r="BF160" s="254">
        <f>IF(N160="snížená",J160,0)</f>
        <v>0</v>
      </c>
      <c r="BG160" s="254">
        <f>IF(N160="zákl. přenesená",J160,0)</f>
        <v>0</v>
      </c>
      <c r="BH160" s="254">
        <f>IF(N160="sníž. přenesená",J160,0)</f>
        <v>0</v>
      </c>
      <c r="BI160" s="254">
        <f>IF(N160="nulová",J160,0)</f>
        <v>0</v>
      </c>
      <c r="BJ160" s="18" t="s">
        <v>84</v>
      </c>
      <c r="BK160" s="254">
        <f>ROUND(I160*H160,2)</f>
        <v>0</v>
      </c>
      <c r="BL160" s="18" t="s">
        <v>344</v>
      </c>
      <c r="BM160" s="253" t="s">
        <v>382</v>
      </c>
    </row>
    <row r="161" s="2" customFormat="1">
      <c r="A161" s="39"/>
      <c r="B161" s="40"/>
      <c r="C161" s="41"/>
      <c r="D161" s="257" t="s">
        <v>863</v>
      </c>
      <c r="E161" s="41"/>
      <c r="F161" s="308" t="s">
        <v>3148</v>
      </c>
      <c r="G161" s="41"/>
      <c r="H161" s="41"/>
      <c r="I161" s="211"/>
      <c r="J161" s="41"/>
      <c r="K161" s="41"/>
      <c r="L161" s="45"/>
      <c r="M161" s="309"/>
      <c r="N161" s="310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863</v>
      </c>
      <c r="AU161" s="18" t="s">
        <v>271</v>
      </c>
    </row>
    <row r="162" s="2" customFormat="1" ht="14.4" customHeight="1">
      <c r="A162" s="39"/>
      <c r="B162" s="40"/>
      <c r="C162" s="243" t="s">
        <v>330</v>
      </c>
      <c r="D162" s="243" t="s">
        <v>253</v>
      </c>
      <c r="E162" s="244" t="s">
        <v>3177</v>
      </c>
      <c r="F162" s="245" t="s">
        <v>3150</v>
      </c>
      <c r="G162" s="246" t="s">
        <v>818</v>
      </c>
      <c r="H162" s="247">
        <v>1</v>
      </c>
      <c r="I162" s="248"/>
      <c r="J162" s="247">
        <f>ROUND(I162*H162,2)</f>
        <v>0</v>
      </c>
      <c r="K162" s="245" t="s">
        <v>1</v>
      </c>
      <c r="L162" s="45"/>
      <c r="M162" s="249" t="s">
        <v>1</v>
      </c>
      <c r="N162" s="250" t="s">
        <v>41</v>
      </c>
      <c r="O162" s="92"/>
      <c r="P162" s="251">
        <f>O162*H162</f>
        <v>0</v>
      </c>
      <c r="Q162" s="251">
        <v>0</v>
      </c>
      <c r="R162" s="251">
        <f>Q162*H162</f>
        <v>0</v>
      </c>
      <c r="S162" s="251">
        <v>0</v>
      </c>
      <c r="T162" s="252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3" t="s">
        <v>344</v>
      </c>
      <c r="AT162" s="253" t="s">
        <v>253</v>
      </c>
      <c r="AU162" s="253" t="s">
        <v>271</v>
      </c>
      <c r="AY162" s="18" t="s">
        <v>251</v>
      </c>
      <c r="BE162" s="254">
        <f>IF(N162="základní",J162,0)</f>
        <v>0</v>
      </c>
      <c r="BF162" s="254">
        <f>IF(N162="snížená",J162,0)</f>
        <v>0</v>
      </c>
      <c r="BG162" s="254">
        <f>IF(N162="zákl. přenesená",J162,0)</f>
        <v>0</v>
      </c>
      <c r="BH162" s="254">
        <f>IF(N162="sníž. přenesená",J162,0)</f>
        <v>0</v>
      </c>
      <c r="BI162" s="254">
        <f>IF(N162="nulová",J162,0)</f>
        <v>0</v>
      </c>
      <c r="BJ162" s="18" t="s">
        <v>84</v>
      </c>
      <c r="BK162" s="254">
        <f>ROUND(I162*H162,2)</f>
        <v>0</v>
      </c>
      <c r="BL162" s="18" t="s">
        <v>344</v>
      </c>
      <c r="BM162" s="253" t="s">
        <v>3178</v>
      </c>
    </row>
    <row r="163" s="2" customFormat="1" ht="14.4" customHeight="1">
      <c r="A163" s="39"/>
      <c r="B163" s="40"/>
      <c r="C163" s="243" t="s">
        <v>334</v>
      </c>
      <c r="D163" s="243" t="s">
        <v>253</v>
      </c>
      <c r="E163" s="244" t="s">
        <v>3179</v>
      </c>
      <c r="F163" s="245" t="s">
        <v>3153</v>
      </c>
      <c r="G163" s="246" t="s">
        <v>818</v>
      </c>
      <c r="H163" s="247">
        <v>1</v>
      </c>
      <c r="I163" s="248"/>
      <c r="J163" s="247">
        <f>ROUND(I163*H163,2)</f>
        <v>0</v>
      </c>
      <c r="K163" s="245" t="s">
        <v>1</v>
      </c>
      <c r="L163" s="45"/>
      <c r="M163" s="249" t="s">
        <v>1</v>
      </c>
      <c r="N163" s="250" t="s">
        <v>41</v>
      </c>
      <c r="O163" s="92"/>
      <c r="P163" s="251">
        <f>O163*H163</f>
        <v>0</v>
      </c>
      <c r="Q163" s="251">
        <v>0</v>
      </c>
      <c r="R163" s="251">
        <f>Q163*H163</f>
        <v>0</v>
      </c>
      <c r="S163" s="251">
        <v>0</v>
      </c>
      <c r="T163" s="252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3" t="s">
        <v>344</v>
      </c>
      <c r="AT163" s="253" t="s">
        <v>253</v>
      </c>
      <c r="AU163" s="253" t="s">
        <v>271</v>
      </c>
      <c r="AY163" s="18" t="s">
        <v>251</v>
      </c>
      <c r="BE163" s="254">
        <f>IF(N163="základní",J163,0)</f>
        <v>0</v>
      </c>
      <c r="BF163" s="254">
        <f>IF(N163="snížená",J163,0)</f>
        <v>0</v>
      </c>
      <c r="BG163" s="254">
        <f>IF(N163="zákl. přenesená",J163,0)</f>
        <v>0</v>
      </c>
      <c r="BH163" s="254">
        <f>IF(N163="sníž. přenesená",J163,0)</f>
        <v>0</v>
      </c>
      <c r="BI163" s="254">
        <f>IF(N163="nulová",J163,0)</f>
        <v>0</v>
      </c>
      <c r="BJ163" s="18" t="s">
        <v>84</v>
      </c>
      <c r="BK163" s="254">
        <f>ROUND(I163*H163,2)</f>
        <v>0</v>
      </c>
      <c r="BL163" s="18" t="s">
        <v>344</v>
      </c>
      <c r="BM163" s="253" t="s">
        <v>3180</v>
      </c>
    </row>
    <row r="164" s="12" customFormat="1" ht="25.92" customHeight="1">
      <c r="A164" s="12"/>
      <c r="B164" s="227"/>
      <c r="C164" s="228"/>
      <c r="D164" s="229" t="s">
        <v>75</v>
      </c>
      <c r="E164" s="230" t="s">
        <v>2420</v>
      </c>
      <c r="F164" s="230" t="s">
        <v>2421</v>
      </c>
      <c r="G164" s="228"/>
      <c r="H164" s="228"/>
      <c r="I164" s="231"/>
      <c r="J164" s="232">
        <f>BK164</f>
        <v>0</v>
      </c>
      <c r="K164" s="228"/>
      <c r="L164" s="233"/>
      <c r="M164" s="234"/>
      <c r="N164" s="235"/>
      <c r="O164" s="235"/>
      <c r="P164" s="236">
        <f>P165</f>
        <v>0</v>
      </c>
      <c r="Q164" s="235"/>
      <c r="R164" s="236">
        <f>R165</f>
        <v>0</v>
      </c>
      <c r="S164" s="235"/>
      <c r="T164" s="237">
        <f>T165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38" t="s">
        <v>258</v>
      </c>
      <c r="AT164" s="239" t="s">
        <v>75</v>
      </c>
      <c r="AU164" s="239" t="s">
        <v>76</v>
      </c>
      <c r="AY164" s="238" t="s">
        <v>251</v>
      </c>
      <c r="BK164" s="240">
        <f>BK165</f>
        <v>0</v>
      </c>
    </row>
    <row r="165" s="2" customFormat="1" ht="14.4" customHeight="1">
      <c r="A165" s="39"/>
      <c r="B165" s="40"/>
      <c r="C165" s="243" t="s">
        <v>339</v>
      </c>
      <c r="D165" s="243" t="s">
        <v>253</v>
      </c>
      <c r="E165" s="244" t="s">
        <v>3155</v>
      </c>
      <c r="F165" s="245" t="s">
        <v>3156</v>
      </c>
      <c r="G165" s="246" t="s">
        <v>2425</v>
      </c>
      <c r="H165" s="247">
        <v>1</v>
      </c>
      <c r="I165" s="248"/>
      <c r="J165" s="247">
        <f>ROUND(I165*H165,2)</f>
        <v>0</v>
      </c>
      <c r="K165" s="245" t="s">
        <v>1</v>
      </c>
      <c r="L165" s="45"/>
      <c r="M165" s="311" t="s">
        <v>1</v>
      </c>
      <c r="N165" s="312" t="s">
        <v>41</v>
      </c>
      <c r="O165" s="313"/>
      <c r="P165" s="314">
        <f>O165*H165</f>
        <v>0</v>
      </c>
      <c r="Q165" s="314">
        <v>0</v>
      </c>
      <c r="R165" s="314">
        <f>Q165*H165</f>
        <v>0</v>
      </c>
      <c r="S165" s="314">
        <v>0</v>
      </c>
      <c r="T165" s="3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3" t="s">
        <v>2426</v>
      </c>
      <c r="AT165" s="253" t="s">
        <v>253</v>
      </c>
      <c r="AU165" s="253" t="s">
        <v>84</v>
      </c>
      <c r="AY165" s="18" t="s">
        <v>251</v>
      </c>
      <c r="BE165" s="254">
        <f>IF(N165="základní",J165,0)</f>
        <v>0</v>
      </c>
      <c r="BF165" s="254">
        <f>IF(N165="snížená",J165,0)</f>
        <v>0</v>
      </c>
      <c r="BG165" s="254">
        <f>IF(N165="zákl. přenesená",J165,0)</f>
        <v>0</v>
      </c>
      <c r="BH165" s="254">
        <f>IF(N165="sníž. přenesená",J165,0)</f>
        <v>0</v>
      </c>
      <c r="BI165" s="254">
        <f>IF(N165="nulová",J165,0)</f>
        <v>0</v>
      </c>
      <c r="BJ165" s="18" t="s">
        <v>84</v>
      </c>
      <c r="BK165" s="254">
        <f>ROUND(I165*H165,2)</f>
        <v>0</v>
      </c>
      <c r="BL165" s="18" t="s">
        <v>2426</v>
      </c>
      <c r="BM165" s="253" t="s">
        <v>3181</v>
      </c>
    </row>
    <row r="166" s="2" customFormat="1" ht="6.96" customHeight="1">
      <c r="A166" s="39"/>
      <c r="B166" s="67"/>
      <c r="C166" s="68"/>
      <c r="D166" s="68"/>
      <c r="E166" s="68"/>
      <c r="F166" s="68"/>
      <c r="G166" s="68"/>
      <c r="H166" s="68"/>
      <c r="I166" s="68"/>
      <c r="J166" s="68"/>
      <c r="K166" s="68"/>
      <c r="L166" s="45"/>
      <c r="M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</sheetData>
  <sheetProtection sheet="1" autoFilter="0" formatColumns="0" formatRows="0" objects="1" scenarios="1" spinCount="100000" saltValue="OPoUll7ZU9u0PSHRKzZoCyq2DTpLO0O7SjBwuIHJ9F9mu7uNMR/UswOEQMYU2ybLr1ZOytCJpGOgUUDwZqH1Ng==" hashValue="FTIlalzNH9j7tWUEAtZlIADXtPTROfLGNncMDSeXHWZePiPiAdB6ZPjfGtcPDN6A/SQL/BeXplCU4okiciaVUg==" algorithmName="SHA-512" password="CC35"/>
  <autoFilter ref="C133:K165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6:F106"/>
    <mergeCell ref="D107:F107"/>
    <mergeCell ref="D108:F108"/>
    <mergeCell ref="D109:F109"/>
    <mergeCell ref="D110:F110"/>
    <mergeCell ref="E122:H122"/>
    <mergeCell ref="E124:H124"/>
    <mergeCell ref="E126:H12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154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15</v>
      </c>
      <c r="L6" s="21"/>
    </row>
    <row r="7" s="1" customFormat="1" ht="14.4" customHeight="1">
      <c r="B7" s="21"/>
      <c r="E7" s="153" t="str">
        <f>'Rekapitulace stavby'!K6</f>
        <v>Modernizace střediska praktického vyučování ISŠTE Sokolov, SO-703</v>
      </c>
      <c r="F7" s="152"/>
      <c r="G7" s="152"/>
      <c r="H7" s="152"/>
      <c r="L7" s="21"/>
    </row>
    <row r="8" s="1" customFormat="1" ht="12" customHeight="1">
      <c r="B8" s="21"/>
      <c r="D8" s="152" t="s">
        <v>167</v>
      </c>
      <c r="L8" s="21"/>
    </row>
    <row r="9" s="2" customFormat="1" ht="14.4" customHeight="1">
      <c r="A9" s="39"/>
      <c r="B9" s="45"/>
      <c r="C9" s="39"/>
      <c r="D9" s="39"/>
      <c r="E9" s="153" t="s">
        <v>3107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3108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5.6" customHeight="1">
      <c r="A11" s="39"/>
      <c r="B11" s="45"/>
      <c r="C11" s="39"/>
      <c r="D11" s="39"/>
      <c r="E11" s="154" t="s">
        <v>3182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17</v>
      </c>
      <c r="E13" s="39"/>
      <c r="F13" s="142" t="s">
        <v>1</v>
      </c>
      <c r="G13" s="39"/>
      <c r="H13" s="39"/>
      <c r="I13" s="152" t="s">
        <v>18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19</v>
      </c>
      <c r="E14" s="39"/>
      <c r="F14" s="142" t="s">
        <v>20</v>
      </c>
      <c r="G14" s="39"/>
      <c r="H14" s="39"/>
      <c r="I14" s="152" t="s">
        <v>21</v>
      </c>
      <c r="J14" s="155" t="str">
        <f>'Rekapitulace stavby'!AN8</f>
        <v>2. 4. 2025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23</v>
      </c>
      <c r="E16" s="39"/>
      <c r="F16" s="39"/>
      <c r="G16" s="39"/>
      <c r="H16" s="39"/>
      <c r="I16" s="152" t="s">
        <v>24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25</v>
      </c>
      <c r="F17" s="39"/>
      <c r="G17" s="39"/>
      <c r="H17" s="39"/>
      <c r="I17" s="152" t="s">
        <v>26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27</v>
      </c>
      <c r="E19" s="39"/>
      <c r="F19" s="39"/>
      <c r="G19" s="39"/>
      <c r="H19" s="39"/>
      <c r="I19" s="152" t="s">
        <v>24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29</v>
      </c>
      <c r="E22" s="39"/>
      <c r="F22" s="39"/>
      <c r="G22" s="39"/>
      <c r="H22" s="39"/>
      <c r="I22" s="152" t="s">
        <v>24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30</v>
      </c>
      <c r="F23" s="39"/>
      <c r="G23" s="39"/>
      <c r="H23" s="39"/>
      <c r="I23" s="152" t="s">
        <v>26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32</v>
      </c>
      <c r="E25" s="39"/>
      <c r="F25" s="39"/>
      <c r="G25" s="39"/>
      <c r="H25" s="39"/>
      <c r="I25" s="152" t="s">
        <v>24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48" customHeight="1">
      <c r="A29" s="156"/>
      <c r="B29" s="157"/>
      <c r="C29" s="156"/>
      <c r="D29" s="156"/>
      <c r="E29" s="158" t="s">
        <v>35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142" t="s">
        <v>190</v>
      </c>
      <c r="E32" s="39"/>
      <c r="F32" s="39"/>
      <c r="G32" s="39"/>
      <c r="H32" s="39"/>
      <c r="I32" s="39"/>
      <c r="J32" s="161">
        <f>J98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2" t="s">
        <v>191</v>
      </c>
      <c r="E33" s="39"/>
      <c r="F33" s="39"/>
      <c r="G33" s="39"/>
      <c r="H33" s="39"/>
      <c r="I33" s="39"/>
      <c r="J33" s="161">
        <f>J105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3" t="s">
        <v>36</v>
      </c>
      <c r="E34" s="39"/>
      <c r="F34" s="39"/>
      <c r="G34" s="39"/>
      <c r="H34" s="39"/>
      <c r="I34" s="39"/>
      <c r="J34" s="164">
        <f>ROUND(J32 + J33,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5" t="s">
        <v>38</v>
      </c>
      <c r="G36" s="39"/>
      <c r="H36" s="39"/>
      <c r="I36" s="165" t="s">
        <v>37</v>
      </c>
      <c r="J36" s="165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6" t="s">
        <v>40</v>
      </c>
      <c r="E37" s="152" t="s">
        <v>41</v>
      </c>
      <c r="F37" s="167">
        <f>ROUND((SUM(BE105:BE112) + SUM(BE134:BE163)),  2)</f>
        <v>0</v>
      </c>
      <c r="G37" s="39"/>
      <c r="H37" s="39"/>
      <c r="I37" s="168">
        <v>0.20999999999999999</v>
      </c>
      <c r="J37" s="167">
        <f>ROUND(((SUM(BE105:BE112) + SUM(BE134:BE163))*I37),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7">
        <f>ROUND((SUM(BF105:BF112) + SUM(BF134:BF163)),  2)</f>
        <v>0</v>
      </c>
      <c r="G38" s="39"/>
      <c r="H38" s="39"/>
      <c r="I38" s="168">
        <v>0.12</v>
      </c>
      <c r="J38" s="167">
        <f>ROUND(((SUM(BF105:BF112) + SUM(BF134:BF163))*I38),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7">
        <f>ROUND((SUM(BG105:BG112) + SUM(BG134:BG163)),  2)</f>
        <v>0</v>
      </c>
      <c r="G39" s="39"/>
      <c r="H39" s="39"/>
      <c r="I39" s="168">
        <v>0.20999999999999999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7">
        <f>ROUND((SUM(BH105:BH112) + SUM(BH134:BH163)),  2)</f>
        <v>0</v>
      </c>
      <c r="G40" s="39"/>
      <c r="H40" s="39"/>
      <c r="I40" s="168">
        <v>0.12</v>
      </c>
      <c r="J40" s="167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7">
        <f>ROUND((SUM(BI105:BI112) + SUM(BI134:BI163)),  2)</f>
        <v>0</v>
      </c>
      <c r="G41" s="39"/>
      <c r="H41" s="39"/>
      <c r="I41" s="168">
        <v>0</v>
      </c>
      <c r="J41" s="167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9"/>
      <c r="D43" s="170" t="s">
        <v>46</v>
      </c>
      <c r="E43" s="171"/>
      <c r="F43" s="171"/>
      <c r="G43" s="172" t="s">
        <v>47</v>
      </c>
      <c r="H43" s="173" t="s">
        <v>48</v>
      </c>
      <c r="I43" s="171"/>
      <c r="J43" s="174">
        <f>SUM(J34:J41)</f>
        <v>0</v>
      </c>
      <c r="K43" s="175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4.4" customHeight="1">
      <c r="A85" s="39"/>
      <c r="B85" s="40"/>
      <c r="C85" s="41"/>
      <c r="D85" s="41"/>
      <c r="E85" s="187" t="str">
        <f>E7</f>
        <v>Modernizace střediska praktického vyučování ISŠTE Sokolov, SO-703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167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4.4" customHeight="1">
      <c r="A87" s="39"/>
      <c r="B87" s="40"/>
      <c r="C87" s="41"/>
      <c r="D87" s="41"/>
      <c r="E87" s="187" t="s">
        <v>3107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3108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6" customHeight="1">
      <c r="A89" s="39"/>
      <c r="B89" s="40"/>
      <c r="C89" s="41"/>
      <c r="D89" s="41"/>
      <c r="E89" s="77" t="str">
        <f>E11</f>
        <v>D.1.4.c.3 - Zařízení č. 3 - svařovna 1 (mč.2.33)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19</v>
      </c>
      <c r="D91" s="41"/>
      <c r="E91" s="41"/>
      <c r="F91" s="28" t="str">
        <f>F14</f>
        <v>Sokolov</v>
      </c>
      <c r="G91" s="41"/>
      <c r="H91" s="41"/>
      <c r="I91" s="33" t="s">
        <v>21</v>
      </c>
      <c r="J91" s="80" t="str">
        <f>IF(J14="","",J14)</f>
        <v>2. 4. 2025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6" customHeight="1">
      <c r="A93" s="39"/>
      <c r="B93" s="40"/>
      <c r="C93" s="33" t="s">
        <v>23</v>
      </c>
      <c r="D93" s="41"/>
      <c r="E93" s="41"/>
      <c r="F93" s="28" t="str">
        <f>E17</f>
        <v>ISŠTE Sokolov, p.s.</v>
      </c>
      <c r="G93" s="41"/>
      <c r="H93" s="41"/>
      <c r="I93" s="33" t="s">
        <v>29</v>
      </c>
      <c r="J93" s="37" t="str">
        <f>E23</f>
        <v xml:space="preserve">DPT projekty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6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8" t="s">
        <v>193</v>
      </c>
      <c r="D96" s="189"/>
      <c r="E96" s="189"/>
      <c r="F96" s="189"/>
      <c r="G96" s="189"/>
      <c r="H96" s="189"/>
      <c r="I96" s="189"/>
      <c r="J96" s="190" t="s">
        <v>194</v>
      </c>
      <c r="K96" s="18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1" t="s">
        <v>195</v>
      </c>
      <c r="D98" s="41"/>
      <c r="E98" s="41"/>
      <c r="F98" s="41"/>
      <c r="G98" s="41"/>
      <c r="H98" s="41"/>
      <c r="I98" s="41"/>
      <c r="J98" s="111">
        <f>J134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196</v>
      </c>
    </row>
    <row r="99" s="9" customFormat="1" ht="24.96" customHeight="1">
      <c r="A99" s="9"/>
      <c r="B99" s="192"/>
      <c r="C99" s="193"/>
      <c r="D99" s="194" t="s">
        <v>212</v>
      </c>
      <c r="E99" s="195"/>
      <c r="F99" s="195"/>
      <c r="G99" s="195"/>
      <c r="H99" s="195"/>
      <c r="I99" s="195"/>
      <c r="J99" s="196">
        <f>J135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8"/>
      <c r="C100" s="134"/>
      <c r="D100" s="199" t="s">
        <v>216</v>
      </c>
      <c r="E100" s="200"/>
      <c r="F100" s="200"/>
      <c r="G100" s="200"/>
      <c r="H100" s="200"/>
      <c r="I100" s="200"/>
      <c r="J100" s="201">
        <f>J136</f>
        <v>0</v>
      </c>
      <c r="K100" s="134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8"/>
      <c r="C101" s="134"/>
      <c r="D101" s="199" t="s">
        <v>3110</v>
      </c>
      <c r="E101" s="200"/>
      <c r="F101" s="200"/>
      <c r="G101" s="200"/>
      <c r="H101" s="200"/>
      <c r="I101" s="200"/>
      <c r="J101" s="201">
        <f>J137</f>
        <v>0</v>
      </c>
      <c r="K101" s="134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2"/>
      <c r="C102" s="193"/>
      <c r="D102" s="194" t="s">
        <v>226</v>
      </c>
      <c r="E102" s="195"/>
      <c r="F102" s="195"/>
      <c r="G102" s="195"/>
      <c r="H102" s="195"/>
      <c r="I102" s="195"/>
      <c r="J102" s="196">
        <f>J162</f>
        <v>0</v>
      </c>
      <c r="K102" s="193"/>
      <c r="L102" s="19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9.28" customHeight="1">
      <c r="A105" s="39"/>
      <c r="B105" s="40"/>
      <c r="C105" s="191" t="s">
        <v>227</v>
      </c>
      <c r="D105" s="41"/>
      <c r="E105" s="41"/>
      <c r="F105" s="41"/>
      <c r="G105" s="41"/>
      <c r="H105" s="41"/>
      <c r="I105" s="41"/>
      <c r="J105" s="203">
        <f>ROUND(J106 + J107 + J108 + J109 + J110 + J111,2)</f>
        <v>0</v>
      </c>
      <c r="K105" s="41"/>
      <c r="L105" s="64"/>
      <c r="N105" s="204" t="s">
        <v>40</v>
      </c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8" customHeight="1">
      <c r="A106" s="39"/>
      <c r="B106" s="40"/>
      <c r="C106" s="41"/>
      <c r="D106" s="205" t="s">
        <v>228</v>
      </c>
      <c r="E106" s="206"/>
      <c r="F106" s="206"/>
      <c r="G106" s="41"/>
      <c r="H106" s="41"/>
      <c r="I106" s="41"/>
      <c r="J106" s="207">
        <v>0</v>
      </c>
      <c r="K106" s="41"/>
      <c r="L106" s="208"/>
      <c r="M106" s="209"/>
      <c r="N106" s="210" t="s">
        <v>41</v>
      </c>
      <c r="O106" s="209"/>
      <c r="P106" s="209"/>
      <c r="Q106" s="209"/>
      <c r="R106" s="209"/>
      <c r="S106" s="211"/>
      <c r="T106" s="211"/>
      <c r="U106" s="21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/>
      <c r="AF106" s="209"/>
      <c r="AG106" s="209"/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12" t="s">
        <v>144</v>
      </c>
      <c r="AZ106" s="209"/>
      <c r="BA106" s="209"/>
      <c r="BB106" s="209"/>
      <c r="BC106" s="209"/>
      <c r="BD106" s="209"/>
      <c r="BE106" s="213">
        <f>IF(N106="základní",J106,0)</f>
        <v>0</v>
      </c>
      <c r="BF106" s="213">
        <f>IF(N106="snížená",J106,0)</f>
        <v>0</v>
      </c>
      <c r="BG106" s="213">
        <f>IF(N106="zákl. přenesená",J106,0)</f>
        <v>0</v>
      </c>
      <c r="BH106" s="213">
        <f>IF(N106="sníž. přenesená",J106,0)</f>
        <v>0</v>
      </c>
      <c r="BI106" s="213">
        <f>IF(N106="nulová",J106,0)</f>
        <v>0</v>
      </c>
      <c r="BJ106" s="212" t="s">
        <v>84</v>
      </c>
      <c r="BK106" s="209"/>
      <c r="BL106" s="209"/>
      <c r="BM106" s="209"/>
    </row>
    <row r="107" s="2" customFormat="1" ht="18" customHeight="1">
      <c r="A107" s="39"/>
      <c r="B107" s="40"/>
      <c r="C107" s="41"/>
      <c r="D107" s="205" t="s">
        <v>229</v>
      </c>
      <c r="E107" s="206"/>
      <c r="F107" s="206"/>
      <c r="G107" s="41"/>
      <c r="H107" s="41"/>
      <c r="I107" s="41"/>
      <c r="J107" s="207">
        <v>0</v>
      </c>
      <c r="K107" s="41"/>
      <c r="L107" s="208"/>
      <c r="M107" s="209"/>
      <c r="N107" s="210" t="s">
        <v>41</v>
      </c>
      <c r="O107" s="209"/>
      <c r="P107" s="209"/>
      <c r="Q107" s="209"/>
      <c r="R107" s="209"/>
      <c r="S107" s="211"/>
      <c r="T107" s="211"/>
      <c r="U107" s="211"/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/>
      <c r="AF107" s="209"/>
      <c r="AG107" s="209"/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12" t="s">
        <v>144</v>
      </c>
      <c r="AZ107" s="209"/>
      <c r="BA107" s="209"/>
      <c r="BB107" s="209"/>
      <c r="BC107" s="209"/>
      <c r="BD107" s="209"/>
      <c r="BE107" s="213">
        <f>IF(N107="základní",J107,0)</f>
        <v>0</v>
      </c>
      <c r="BF107" s="213">
        <f>IF(N107="snížená",J107,0)</f>
        <v>0</v>
      </c>
      <c r="BG107" s="213">
        <f>IF(N107="zákl. přenesená",J107,0)</f>
        <v>0</v>
      </c>
      <c r="BH107" s="213">
        <f>IF(N107="sníž. přenesená",J107,0)</f>
        <v>0</v>
      </c>
      <c r="BI107" s="213">
        <f>IF(N107="nulová",J107,0)</f>
        <v>0</v>
      </c>
      <c r="BJ107" s="212" t="s">
        <v>84</v>
      </c>
      <c r="BK107" s="209"/>
      <c r="BL107" s="209"/>
      <c r="BM107" s="209"/>
    </row>
    <row r="108" s="2" customFormat="1" ht="18" customHeight="1">
      <c r="A108" s="39"/>
      <c r="B108" s="40"/>
      <c r="C108" s="41"/>
      <c r="D108" s="205" t="s">
        <v>230</v>
      </c>
      <c r="E108" s="206"/>
      <c r="F108" s="206"/>
      <c r="G108" s="41"/>
      <c r="H108" s="41"/>
      <c r="I108" s="41"/>
      <c r="J108" s="207">
        <v>0</v>
      </c>
      <c r="K108" s="41"/>
      <c r="L108" s="208"/>
      <c r="M108" s="209"/>
      <c r="N108" s="210" t="s">
        <v>41</v>
      </c>
      <c r="O108" s="209"/>
      <c r="P108" s="209"/>
      <c r="Q108" s="209"/>
      <c r="R108" s="209"/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/>
      <c r="AC108" s="211"/>
      <c r="AD108" s="211"/>
      <c r="AE108" s="211"/>
      <c r="AF108" s="209"/>
      <c r="AG108" s="209"/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12" t="s">
        <v>144</v>
      </c>
      <c r="AZ108" s="209"/>
      <c r="BA108" s="209"/>
      <c r="BB108" s="209"/>
      <c r="BC108" s="209"/>
      <c r="BD108" s="209"/>
      <c r="BE108" s="213">
        <f>IF(N108="základní",J108,0)</f>
        <v>0</v>
      </c>
      <c r="BF108" s="213">
        <f>IF(N108="snížená",J108,0)</f>
        <v>0</v>
      </c>
      <c r="BG108" s="213">
        <f>IF(N108="zákl. přenesená",J108,0)</f>
        <v>0</v>
      </c>
      <c r="BH108" s="213">
        <f>IF(N108="sníž. přenesená",J108,0)</f>
        <v>0</v>
      </c>
      <c r="BI108" s="213">
        <f>IF(N108="nulová",J108,0)</f>
        <v>0</v>
      </c>
      <c r="BJ108" s="212" t="s">
        <v>84</v>
      </c>
      <c r="BK108" s="209"/>
      <c r="BL108" s="209"/>
      <c r="BM108" s="209"/>
    </row>
    <row r="109" s="2" customFormat="1" ht="18" customHeight="1">
      <c r="A109" s="39"/>
      <c r="B109" s="40"/>
      <c r="C109" s="41"/>
      <c r="D109" s="205" t="s">
        <v>231</v>
      </c>
      <c r="E109" s="206"/>
      <c r="F109" s="206"/>
      <c r="G109" s="41"/>
      <c r="H109" s="41"/>
      <c r="I109" s="41"/>
      <c r="J109" s="207">
        <v>0</v>
      </c>
      <c r="K109" s="41"/>
      <c r="L109" s="208"/>
      <c r="M109" s="209"/>
      <c r="N109" s="210" t="s">
        <v>41</v>
      </c>
      <c r="O109" s="209"/>
      <c r="P109" s="209"/>
      <c r="Q109" s="209"/>
      <c r="R109" s="209"/>
      <c r="S109" s="211"/>
      <c r="T109" s="211"/>
      <c r="U109" s="211"/>
      <c r="V109" s="211"/>
      <c r="W109" s="211"/>
      <c r="X109" s="211"/>
      <c r="Y109" s="211"/>
      <c r="Z109" s="211"/>
      <c r="AA109" s="211"/>
      <c r="AB109" s="211"/>
      <c r="AC109" s="211"/>
      <c r="AD109" s="211"/>
      <c r="AE109" s="211"/>
      <c r="AF109" s="209"/>
      <c r="AG109" s="209"/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12" t="s">
        <v>144</v>
      </c>
      <c r="AZ109" s="209"/>
      <c r="BA109" s="209"/>
      <c r="BB109" s="209"/>
      <c r="BC109" s="209"/>
      <c r="BD109" s="209"/>
      <c r="BE109" s="213">
        <f>IF(N109="základní",J109,0)</f>
        <v>0</v>
      </c>
      <c r="BF109" s="213">
        <f>IF(N109="snížená",J109,0)</f>
        <v>0</v>
      </c>
      <c r="BG109" s="213">
        <f>IF(N109="zákl. přenesená",J109,0)</f>
        <v>0</v>
      </c>
      <c r="BH109" s="213">
        <f>IF(N109="sníž. přenesená",J109,0)</f>
        <v>0</v>
      </c>
      <c r="BI109" s="213">
        <f>IF(N109="nulová",J109,0)</f>
        <v>0</v>
      </c>
      <c r="BJ109" s="212" t="s">
        <v>84</v>
      </c>
      <c r="BK109" s="209"/>
      <c r="BL109" s="209"/>
      <c r="BM109" s="209"/>
    </row>
    <row r="110" s="2" customFormat="1" ht="18" customHeight="1">
      <c r="A110" s="39"/>
      <c r="B110" s="40"/>
      <c r="C110" s="41"/>
      <c r="D110" s="205" t="s">
        <v>232</v>
      </c>
      <c r="E110" s="206"/>
      <c r="F110" s="206"/>
      <c r="G110" s="41"/>
      <c r="H110" s="41"/>
      <c r="I110" s="41"/>
      <c r="J110" s="207">
        <v>0</v>
      </c>
      <c r="K110" s="41"/>
      <c r="L110" s="208"/>
      <c r="M110" s="209"/>
      <c r="N110" s="210" t="s">
        <v>41</v>
      </c>
      <c r="O110" s="209"/>
      <c r="P110" s="209"/>
      <c r="Q110" s="209"/>
      <c r="R110" s="209"/>
      <c r="S110" s="211"/>
      <c r="T110" s="211"/>
      <c r="U110" s="211"/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/>
      <c r="AF110" s="209"/>
      <c r="AG110" s="209"/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12" t="s">
        <v>144</v>
      </c>
      <c r="AZ110" s="209"/>
      <c r="BA110" s="209"/>
      <c r="BB110" s="209"/>
      <c r="BC110" s="209"/>
      <c r="BD110" s="209"/>
      <c r="BE110" s="213">
        <f>IF(N110="základní",J110,0)</f>
        <v>0</v>
      </c>
      <c r="BF110" s="213">
        <f>IF(N110="snížená",J110,0)</f>
        <v>0</v>
      </c>
      <c r="BG110" s="213">
        <f>IF(N110="zákl. přenesená",J110,0)</f>
        <v>0</v>
      </c>
      <c r="BH110" s="213">
        <f>IF(N110="sníž. přenesená",J110,0)</f>
        <v>0</v>
      </c>
      <c r="BI110" s="213">
        <f>IF(N110="nulová",J110,0)</f>
        <v>0</v>
      </c>
      <c r="BJ110" s="212" t="s">
        <v>84</v>
      </c>
      <c r="BK110" s="209"/>
      <c r="BL110" s="209"/>
      <c r="BM110" s="209"/>
    </row>
    <row r="111" s="2" customFormat="1" ht="18" customHeight="1">
      <c r="A111" s="39"/>
      <c r="B111" s="40"/>
      <c r="C111" s="41"/>
      <c r="D111" s="206" t="s">
        <v>233</v>
      </c>
      <c r="E111" s="41"/>
      <c r="F111" s="41"/>
      <c r="G111" s="41"/>
      <c r="H111" s="41"/>
      <c r="I111" s="41"/>
      <c r="J111" s="207">
        <f>ROUND(J32*T111,2)</f>
        <v>0</v>
      </c>
      <c r="K111" s="41"/>
      <c r="L111" s="208"/>
      <c r="M111" s="209"/>
      <c r="N111" s="210" t="s">
        <v>41</v>
      </c>
      <c r="O111" s="209"/>
      <c r="P111" s="209"/>
      <c r="Q111" s="209"/>
      <c r="R111" s="209"/>
      <c r="S111" s="211"/>
      <c r="T111" s="211"/>
      <c r="U111" s="211"/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/>
      <c r="AF111" s="209"/>
      <c r="AG111" s="209"/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12" t="s">
        <v>234</v>
      </c>
      <c r="AZ111" s="209"/>
      <c r="BA111" s="209"/>
      <c r="BB111" s="209"/>
      <c r="BC111" s="209"/>
      <c r="BD111" s="209"/>
      <c r="BE111" s="213">
        <f>IF(N111="základní",J111,0)</f>
        <v>0</v>
      </c>
      <c r="BF111" s="213">
        <f>IF(N111="snížená",J111,0)</f>
        <v>0</v>
      </c>
      <c r="BG111" s="213">
        <f>IF(N111="zákl. přenesená",J111,0)</f>
        <v>0</v>
      </c>
      <c r="BH111" s="213">
        <f>IF(N111="sníž. přenesená",J111,0)</f>
        <v>0</v>
      </c>
      <c r="BI111" s="213">
        <f>IF(N111="nulová",J111,0)</f>
        <v>0</v>
      </c>
      <c r="BJ111" s="212" t="s">
        <v>84</v>
      </c>
      <c r="BK111" s="209"/>
      <c r="BL111" s="209"/>
      <c r="BM111" s="209"/>
    </row>
    <row r="112" s="2" customForma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9.28" customHeight="1">
      <c r="A113" s="39"/>
      <c r="B113" s="40"/>
      <c r="C113" s="214" t="s">
        <v>235</v>
      </c>
      <c r="D113" s="189"/>
      <c r="E113" s="189"/>
      <c r="F113" s="189"/>
      <c r="G113" s="189"/>
      <c r="H113" s="189"/>
      <c r="I113" s="189"/>
      <c r="J113" s="215">
        <f>ROUND(J98+J105,2)</f>
        <v>0</v>
      </c>
      <c r="K113" s="189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236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15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4.4" customHeight="1">
      <c r="A122" s="39"/>
      <c r="B122" s="40"/>
      <c r="C122" s="41"/>
      <c r="D122" s="41"/>
      <c r="E122" s="187" t="str">
        <f>E7</f>
        <v>Modernizace střediska praktického vyučování ISŠTE Sokolov, SO-703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" customFormat="1" ht="12" customHeight="1">
      <c r="B123" s="22"/>
      <c r="C123" s="33" t="s">
        <v>167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="2" customFormat="1" ht="14.4" customHeight="1">
      <c r="A124" s="39"/>
      <c r="B124" s="40"/>
      <c r="C124" s="41"/>
      <c r="D124" s="41"/>
      <c r="E124" s="187" t="s">
        <v>3107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3108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6" customHeight="1">
      <c r="A126" s="39"/>
      <c r="B126" s="40"/>
      <c r="C126" s="41"/>
      <c r="D126" s="41"/>
      <c r="E126" s="77" t="str">
        <f>E11</f>
        <v>D.1.4.c.3 - Zařízení č. 3 - svařovna 1 (mč.2.33)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19</v>
      </c>
      <c r="D128" s="41"/>
      <c r="E128" s="41"/>
      <c r="F128" s="28" t="str">
        <f>F14</f>
        <v>Sokolov</v>
      </c>
      <c r="G128" s="41"/>
      <c r="H128" s="41"/>
      <c r="I128" s="33" t="s">
        <v>21</v>
      </c>
      <c r="J128" s="80" t="str">
        <f>IF(J14="","",J14)</f>
        <v>2. 4. 2025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6" customHeight="1">
      <c r="A130" s="39"/>
      <c r="B130" s="40"/>
      <c r="C130" s="33" t="s">
        <v>23</v>
      </c>
      <c r="D130" s="41"/>
      <c r="E130" s="41"/>
      <c r="F130" s="28" t="str">
        <f>E17</f>
        <v>ISŠTE Sokolov, p.s.</v>
      </c>
      <c r="G130" s="41"/>
      <c r="H130" s="41"/>
      <c r="I130" s="33" t="s">
        <v>29</v>
      </c>
      <c r="J130" s="37" t="str">
        <f>E23</f>
        <v xml:space="preserve">DPT projekty 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6" customHeight="1">
      <c r="A131" s="39"/>
      <c r="B131" s="40"/>
      <c r="C131" s="33" t="s">
        <v>27</v>
      </c>
      <c r="D131" s="41"/>
      <c r="E131" s="41"/>
      <c r="F131" s="28" t="str">
        <f>IF(E20="","",E20)</f>
        <v>Vyplň údaj</v>
      </c>
      <c r="G131" s="41"/>
      <c r="H131" s="41"/>
      <c r="I131" s="33" t="s">
        <v>32</v>
      </c>
      <c r="J131" s="37" t="str">
        <f>E26</f>
        <v xml:space="preserve"> 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0.32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1" customFormat="1" ht="29.28" customHeight="1">
      <c r="A133" s="216"/>
      <c r="B133" s="217"/>
      <c r="C133" s="218" t="s">
        <v>237</v>
      </c>
      <c r="D133" s="219" t="s">
        <v>61</v>
      </c>
      <c r="E133" s="219" t="s">
        <v>57</v>
      </c>
      <c r="F133" s="219" t="s">
        <v>58</v>
      </c>
      <c r="G133" s="219" t="s">
        <v>238</v>
      </c>
      <c r="H133" s="219" t="s">
        <v>239</v>
      </c>
      <c r="I133" s="219" t="s">
        <v>240</v>
      </c>
      <c r="J133" s="219" t="s">
        <v>194</v>
      </c>
      <c r="K133" s="220" t="s">
        <v>241</v>
      </c>
      <c r="L133" s="221"/>
      <c r="M133" s="101" t="s">
        <v>1</v>
      </c>
      <c r="N133" s="102" t="s">
        <v>40</v>
      </c>
      <c r="O133" s="102" t="s">
        <v>242</v>
      </c>
      <c r="P133" s="102" t="s">
        <v>243</v>
      </c>
      <c r="Q133" s="102" t="s">
        <v>244</v>
      </c>
      <c r="R133" s="102" t="s">
        <v>245</v>
      </c>
      <c r="S133" s="102" t="s">
        <v>246</v>
      </c>
      <c r="T133" s="103" t="s">
        <v>247</v>
      </c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</row>
    <row r="134" s="2" customFormat="1" ht="22.8" customHeight="1">
      <c r="A134" s="39"/>
      <c r="B134" s="40"/>
      <c r="C134" s="108" t="s">
        <v>248</v>
      </c>
      <c r="D134" s="41"/>
      <c r="E134" s="41"/>
      <c r="F134" s="41"/>
      <c r="G134" s="41"/>
      <c r="H134" s="41"/>
      <c r="I134" s="41"/>
      <c r="J134" s="222">
        <f>BK134</f>
        <v>0</v>
      </c>
      <c r="K134" s="41"/>
      <c r="L134" s="45"/>
      <c r="M134" s="104"/>
      <c r="N134" s="223"/>
      <c r="O134" s="105"/>
      <c r="P134" s="224">
        <f>P135+P162</f>
        <v>0</v>
      </c>
      <c r="Q134" s="105"/>
      <c r="R134" s="224">
        <f>R135+R162</f>
        <v>0</v>
      </c>
      <c r="S134" s="105"/>
      <c r="T134" s="225">
        <f>T135+T162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75</v>
      </c>
      <c r="AU134" s="18" t="s">
        <v>196</v>
      </c>
      <c r="BK134" s="226">
        <f>BK135+BK162</f>
        <v>0</v>
      </c>
    </row>
    <row r="135" s="12" customFormat="1" ht="25.92" customHeight="1">
      <c r="A135" s="12"/>
      <c r="B135" s="227"/>
      <c r="C135" s="228"/>
      <c r="D135" s="229" t="s">
        <v>75</v>
      </c>
      <c r="E135" s="230" t="s">
        <v>1080</v>
      </c>
      <c r="F135" s="230" t="s">
        <v>1081</v>
      </c>
      <c r="G135" s="228"/>
      <c r="H135" s="228"/>
      <c r="I135" s="231"/>
      <c r="J135" s="232">
        <f>BK135</f>
        <v>0</v>
      </c>
      <c r="K135" s="228"/>
      <c r="L135" s="233"/>
      <c r="M135" s="234"/>
      <c r="N135" s="235"/>
      <c r="O135" s="235"/>
      <c r="P135" s="236">
        <f>P136</f>
        <v>0</v>
      </c>
      <c r="Q135" s="235"/>
      <c r="R135" s="236">
        <f>R136</f>
        <v>0</v>
      </c>
      <c r="S135" s="235"/>
      <c r="T135" s="237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8" t="s">
        <v>86</v>
      </c>
      <c r="AT135" s="239" t="s">
        <v>75</v>
      </c>
      <c r="AU135" s="239" t="s">
        <v>76</v>
      </c>
      <c r="AY135" s="238" t="s">
        <v>251</v>
      </c>
      <c r="BK135" s="240">
        <f>BK136</f>
        <v>0</v>
      </c>
    </row>
    <row r="136" s="12" customFormat="1" ht="22.8" customHeight="1">
      <c r="A136" s="12"/>
      <c r="B136" s="227"/>
      <c r="C136" s="228"/>
      <c r="D136" s="229" t="s">
        <v>75</v>
      </c>
      <c r="E136" s="241" t="s">
        <v>1205</v>
      </c>
      <c r="F136" s="241" t="s">
        <v>1206</v>
      </c>
      <c r="G136" s="228"/>
      <c r="H136" s="228"/>
      <c r="I136" s="231"/>
      <c r="J136" s="242">
        <f>BK136</f>
        <v>0</v>
      </c>
      <c r="K136" s="228"/>
      <c r="L136" s="233"/>
      <c r="M136" s="234"/>
      <c r="N136" s="235"/>
      <c r="O136" s="235"/>
      <c r="P136" s="236">
        <f>P137</f>
        <v>0</v>
      </c>
      <c r="Q136" s="235"/>
      <c r="R136" s="236">
        <f>R137</f>
        <v>0</v>
      </c>
      <c r="S136" s="235"/>
      <c r="T136" s="237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8" t="s">
        <v>86</v>
      </c>
      <c r="AT136" s="239" t="s">
        <v>75</v>
      </c>
      <c r="AU136" s="239" t="s">
        <v>84</v>
      </c>
      <c r="AY136" s="238" t="s">
        <v>251</v>
      </c>
      <c r="BK136" s="240">
        <f>BK137</f>
        <v>0</v>
      </c>
    </row>
    <row r="137" s="12" customFormat="1" ht="20.88" customHeight="1">
      <c r="A137" s="12"/>
      <c r="B137" s="227"/>
      <c r="C137" s="228"/>
      <c r="D137" s="229" t="s">
        <v>75</v>
      </c>
      <c r="E137" s="241" t="s">
        <v>3111</v>
      </c>
      <c r="F137" s="241" t="s">
        <v>3112</v>
      </c>
      <c r="G137" s="228"/>
      <c r="H137" s="228"/>
      <c r="I137" s="231"/>
      <c r="J137" s="242">
        <f>BK137</f>
        <v>0</v>
      </c>
      <c r="K137" s="228"/>
      <c r="L137" s="233"/>
      <c r="M137" s="234"/>
      <c r="N137" s="235"/>
      <c r="O137" s="235"/>
      <c r="P137" s="236">
        <f>SUM(P138:P161)</f>
        <v>0</v>
      </c>
      <c r="Q137" s="235"/>
      <c r="R137" s="236">
        <f>SUM(R138:R161)</f>
        <v>0</v>
      </c>
      <c r="S137" s="235"/>
      <c r="T137" s="237">
        <f>SUM(T138:T161)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8" t="s">
        <v>84</v>
      </c>
      <c r="AT137" s="239" t="s">
        <v>75</v>
      </c>
      <c r="AU137" s="239" t="s">
        <v>86</v>
      </c>
      <c r="AY137" s="238" t="s">
        <v>251</v>
      </c>
      <c r="BK137" s="240">
        <f>SUM(BK138:BK161)</f>
        <v>0</v>
      </c>
    </row>
    <row r="138" s="2" customFormat="1" ht="14.4" customHeight="1">
      <c r="A138" s="39"/>
      <c r="B138" s="40"/>
      <c r="C138" s="243" t="s">
        <v>84</v>
      </c>
      <c r="D138" s="243" t="s">
        <v>253</v>
      </c>
      <c r="E138" s="244" t="s">
        <v>3183</v>
      </c>
      <c r="F138" s="245" t="s">
        <v>3114</v>
      </c>
      <c r="G138" s="246" t="s">
        <v>3115</v>
      </c>
      <c r="H138" s="247">
        <v>1</v>
      </c>
      <c r="I138" s="248"/>
      <c r="J138" s="247">
        <f>ROUND(I138*H138,2)</f>
        <v>0</v>
      </c>
      <c r="K138" s="245" t="s">
        <v>1</v>
      </c>
      <c r="L138" s="45"/>
      <c r="M138" s="249" t="s">
        <v>1</v>
      </c>
      <c r="N138" s="250" t="s">
        <v>41</v>
      </c>
      <c r="O138" s="92"/>
      <c r="P138" s="251">
        <f>O138*H138</f>
        <v>0</v>
      </c>
      <c r="Q138" s="251">
        <v>0</v>
      </c>
      <c r="R138" s="251">
        <f>Q138*H138</f>
        <v>0</v>
      </c>
      <c r="S138" s="251">
        <v>0</v>
      </c>
      <c r="T138" s="252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3" t="s">
        <v>344</v>
      </c>
      <c r="AT138" s="253" t="s">
        <v>253</v>
      </c>
      <c r="AU138" s="253" t="s">
        <v>271</v>
      </c>
      <c r="AY138" s="18" t="s">
        <v>251</v>
      </c>
      <c r="BE138" s="254">
        <f>IF(N138="základní",J138,0)</f>
        <v>0</v>
      </c>
      <c r="BF138" s="254">
        <f>IF(N138="snížená",J138,0)</f>
        <v>0</v>
      </c>
      <c r="BG138" s="254">
        <f>IF(N138="zákl. přenesená",J138,0)</f>
        <v>0</v>
      </c>
      <c r="BH138" s="254">
        <f>IF(N138="sníž. přenesená",J138,0)</f>
        <v>0</v>
      </c>
      <c r="BI138" s="254">
        <f>IF(N138="nulová",J138,0)</f>
        <v>0</v>
      </c>
      <c r="BJ138" s="18" t="s">
        <v>84</v>
      </c>
      <c r="BK138" s="254">
        <f>ROUND(I138*H138,2)</f>
        <v>0</v>
      </c>
      <c r="BL138" s="18" t="s">
        <v>344</v>
      </c>
      <c r="BM138" s="253" t="s">
        <v>86</v>
      </c>
    </row>
    <row r="139" s="2" customFormat="1">
      <c r="A139" s="39"/>
      <c r="B139" s="40"/>
      <c r="C139" s="41"/>
      <c r="D139" s="257" t="s">
        <v>863</v>
      </c>
      <c r="E139" s="41"/>
      <c r="F139" s="308" t="s">
        <v>3184</v>
      </c>
      <c r="G139" s="41"/>
      <c r="H139" s="41"/>
      <c r="I139" s="211"/>
      <c r="J139" s="41"/>
      <c r="K139" s="41"/>
      <c r="L139" s="45"/>
      <c r="M139" s="309"/>
      <c r="N139" s="310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863</v>
      </c>
      <c r="AU139" s="18" t="s">
        <v>271</v>
      </c>
    </row>
    <row r="140" s="2" customFormat="1" ht="14.4" customHeight="1">
      <c r="A140" s="39"/>
      <c r="B140" s="40"/>
      <c r="C140" s="243" t="s">
        <v>86</v>
      </c>
      <c r="D140" s="243" t="s">
        <v>253</v>
      </c>
      <c r="E140" s="244" t="s">
        <v>3185</v>
      </c>
      <c r="F140" s="245" t="s">
        <v>3161</v>
      </c>
      <c r="G140" s="246" t="s">
        <v>3115</v>
      </c>
      <c r="H140" s="247">
        <v>1</v>
      </c>
      <c r="I140" s="248"/>
      <c r="J140" s="247">
        <f>ROUND(I140*H140,2)</f>
        <v>0</v>
      </c>
      <c r="K140" s="245" t="s">
        <v>1</v>
      </c>
      <c r="L140" s="45"/>
      <c r="M140" s="249" t="s">
        <v>1</v>
      </c>
      <c r="N140" s="250" t="s">
        <v>41</v>
      </c>
      <c r="O140" s="92"/>
      <c r="P140" s="251">
        <f>O140*H140</f>
        <v>0</v>
      </c>
      <c r="Q140" s="251">
        <v>0</v>
      </c>
      <c r="R140" s="251">
        <f>Q140*H140</f>
        <v>0</v>
      </c>
      <c r="S140" s="251">
        <v>0</v>
      </c>
      <c r="T140" s="252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3" t="s">
        <v>344</v>
      </c>
      <c r="AT140" s="253" t="s">
        <v>253</v>
      </c>
      <c r="AU140" s="253" t="s">
        <v>271</v>
      </c>
      <c r="AY140" s="18" t="s">
        <v>251</v>
      </c>
      <c r="BE140" s="254">
        <f>IF(N140="základní",J140,0)</f>
        <v>0</v>
      </c>
      <c r="BF140" s="254">
        <f>IF(N140="snížená",J140,0)</f>
        <v>0</v>
      </c>
      <c r="BG140" s="254">
        <f>IF(N140="zákl. přenesená",J140,0)</f>
        <v>0</v>
      </c>
      <c r="BH140" s="254">
        <f>IF(N140="sníž. přenesená",J140,0)</f>
        <v>0</v>
      </c>
      <c r="BI140" s="254">
        <f>IF(N140="nulová",J140,0)</f>
        <v>0</v>
      </c>
      <c r="BJ140" s="18" t="s">
        <v>84</v>
      </c>
      <c r="BK140" s="254">
        <f>ROUND(I140*H140,2)</f>
        <v>0</v>
      </c>
      <c r="BL140" s="18" t="s">
        <v>344</v>
      </c>
      <c r="BM140" s="253" t="s">
        <v>258</v>
      </c>
    </row>
    <row r="141" s="2" customFormat="1">
      <c r="A141" s="39"/>
      <c r="B141" s="40"/>
      <c r="C141" s="41"/>
      <c r="D141" s="257" t="s">
        <v>863</v>
      </c>
      <c r="E141" s="41"/>
      <c r="F141" s="308" t="s">
        <v>3186</v>
      </c>
      <c r="G141" s="41"/>
      <c r="H141" s="41"/>
      <c r="I141" s="211"/>
      <c r="J141" s="41"/>
      <c r="K141" s="41"/>
      <c r="L141" s="45"/>
      <c r="M141" s="309"/>
      <c r="N141" s="310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863</v>
      </c>
      <c r="AU141" s="18" t="s">
        <v>271</v>
      </c>
    </row>
    <row r="142" s="2" customFormat="1" ht="14.4" customHeight="1">
      <c r="A142" s="39"/>
      <c r="B142" s="40"/>
      <c r="C142" s="243" t="s">
        <v>271</v>
      </c>
      <c r="D142" s="243" t="s">
        <v>253</v>
      </c>
      <c r="E142" s="244" t="s">
        <v>3187</v>
      </c>
      <c r="F142" s="245" t="s">
        <v>3164</v>
      </c>
      <c r="G142" s="246" t="s">
        <v>3119</v>
      </c>
      <c r="H142" s="247">
        <v>1</v>
      </c>
      <c r="I142" s="248"/>
      <c r="J142" s="247">
        <f>ROUND(I142*H142,2)</f>
        <v>0</v>
      </c>
      <c r="K142" s="245" t="s">
        <v>1</v>
      </c>
      <c r="L142" s="45"/>
      <c r="M142" s="249" t="s">
        <v>1</v>
      </c>
      <c r="N142" s="250" t="s">
        <v>41</v>
      </c>
      <c r="O142" s="92"/>
      <c r="P142" s="251">
        <f>O142*H142</f>
        <v>0</v>
      </c>
      <c r="Q142" s="251">
        <v>0</v>
      </c>
      <c r="R142" s="251">
        <f>Q142*H142</f>
        <v>0</v>
      </c>
      <c r="S142" s="251">
        <v>0</v>
      </c>
      <c r="T142" s="252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3" t="s">
        <v>344</v>
      </c>
      <c r="AT142" s="253" t="s">
        <v>253</v>
      </c>
      <c r="AU142" s="253" t="s">
        <v>271</v>
      </c>
      <c r="AY142" s="18" t="s">
        <v>251</v>
      </c>
      <c r="BE142" s="254">
        <f>IF(N142="základní",J142,0)</f>
        <v>0</v>
      </c>
      <c r="BF142" s="254">
        <f>IF(N142="snížená",J142,0)</f>
        <v>0</v>
      </c>
      <c r="BG142" s="254">
        <f>IF(N142="zákl. přenesená",J142,0)</f>
        <v>0</v>
      </c>
      <c r="BH142" s="254">
        <f>IF(N142="sníž. přenesená",J142,0)</f>
        <v>0</v>
      </c>
      <c r="BI142" s="254">
        <f>IF(N142="nulová",J142,0)</f>
        <v>0</v>
      </c>
      <c r="BJ142" s="18" t="s">
        <v>84</v>
      </c>
      <c r="BK142" s="254">
        <f>ROUND(I142*H142,2)</f>
        <v>0</v>
      </c>
      <c r="BL142" s="18" t="s">
        <v>344</v>
      </c>
      <c r="BM142" s="253" t="s">
        <v>287</v>
      </c>
    </row>
    <row r="143" s="2" customFormat="1">
      <c r="A143" s="39"/>
      <c r="B143" s="40"/>
      <c r="C143" s="41"/>
      <c r="D143" s="257" t="s">
        <v>863</v>
      </c>
      <c r="E143" s="41"/>
      <c r="F143" s="308" t="s">
        <v>3188</v>
      </c>
      <c r="G143" s="41"/>
      <c r="H143" s="41"/>
      <c r="I143" s="211"/>
      <c r="J143" s="41"/>
      <c r="K143" s="41"/>
      <c r="L143" s="45"/>
      <c r="M143" s="309"/>
      <c r="N143" s="310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863</v>
      </c>
      <c r="AU143" s="18" t="s">
        <v>271</v>
      </c>
    </row>
    <row r="144" s="2" customFormat="1" ht="14.4" customHeight="1">
      <c r="A144" s="39"/>
      <c r="B144" s="40"/>
      <c r="C144" s="243" t="s">
        <v>258</v>
      </c>
      <c r="D144" s="243" t="s">
        <v>253</v>
      </c>
      <c r="E144" s="244" t="s">
        <v>3189</v>
      </c>
      <c r="F144" s="245" t="s">
        <v>3190</v>
      </c>
      <c r="G144" s="246" t="s">
        <v>3119</v>
      </c>
      <c r="H144" s="247">
        <v>1</v>
      </c>
      <c r="I144" s="248"/>
      <c r="J144" s="247">
        <f>ROUND(I144*H144,2)</f>
        <v>0</v>
      </c>
      <c r="K144" s="245" t="s">
        <v>1</v>
      </c>
      <c r="L144" s="45"/>
      <c r="M144" s="249" t="s">
        <v>1</v>
      </c>
      <c r="N144" s="250" t="s">
        <v>41</v>
      </c>
      <c r="O144" s="92"/>
      <c r="P144" s="251">
        <f>O144*H144</f>
        <v>0</v>
      </c>
      <c r="Q144" s="251">
        <v>0</v>
      </c>
      <c r="R144" s="251">
        <f>Q144*H144</f>
        <v>0</v>
      </c>
      <c r="S144" s="251">
        <v>0</v>
      </c>
      <c r="T144" s="252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3" t="s">
        <v>344</v>
      </c>
      <c r="AT144" s="253" t="s">
        <v>253</v>
      </c>
      <c r="AU144" s="253" t="s">
        <v>271</v>
      </c>
      <c r="AY144" s="18" t="s">
        <v>251</v>
      </c>
      <c r="BE144" s="254">
        <f>IF(N144="základní",J144,0)</f>
        <v>0</v>
      </c>
      <c r="BF144" s="254">
        <f>IF(N144="snížená",J144,0)</f>
        <v>0</v>
      </c>
      <c r="BG144" s="254">
        <f>IF(N144="zákl. přenesená",J144,0)</f>
        <v>0</v>
      </c>
      <c r="BH144" s="254">
        <f>IF(N144="sníž. přenesená",J144,0)</f>
        <v>0</v>
      </c>
      <c r="BI144" s="254">
        <f>IF(N144="nulová",J144,0)</f>
        <v>0</v>
      </c>
      <c r="BJ144" s="18" t="s">
        <v>84</v>
      </c>
      <c r="BK144" s="254">
        <f>ROUND(I144*H144,2)</f>
        <v>0</v>
      </c>
      <c r="BL144" s="18" t="s">
        <v>344</v>
      </c>
      <c r="BM144" s="253" t="s">
        <v>298</v>
      </c>
    </row>
    <row r="145" s="2" customFormat="1">
      <c r="A145" s="39"/>
      <c r="B145" s="40"/>
      <c r="C145" s="41"/>
      <c r="D145" s="257" t="s">
        <v>863</v>
      </c>
      <c r="E145" s="41"/>
      <c r="F145" s="308" t="s">
        <v>3168</v>
      </c>
      <c r="G145" s="41"/>
      <c r="H145" s="41"/>
      <c r="I145" s="211"/>
      <c r="J145" s="41"/>
      <c r="K145" s="41"/>
      <c r="L145" s="45"/>
      <c r="M145" s="309"/>
      <c r="N145" s="310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863</v>
      </c>
      <c r="AU145" s="18" t="s">
        <v>271</v>
      </c>
    </row>
    <row r="146" s="2" customFormat="1" ht="14.4" customHeight="1">
      <c r="A146" s="39"/>
      <c r="B146" s="40"/>
      <c r="C146" s="243" t="s">
        <v>280</v>
      </c>
      <c r="D146" s="243" t="s">
        <v>253</v>
      </c>
      <c r="E146" s="244" t="s">
        <v>3191</v>
      </c>
      <c r="F146" s="245" t="s">
        <v>3118</v>
      </c>
      <c r="G146" s="246" t="s">
        <v>3119</v>
      </c>
      <c r="H146" s="247">
        <v>6</v>
      </c>
      <c r="I146" s="248"/>
      <c r="J146" s="247">
        <f>ROUND(I146*H146,2)</f>
        <v>0</v>
      </c>
      <c r="K146" s="245" t="s">
        <v>1</v>
      </c>
      <c r="L146" s="45"/>
      <c r="M146" s="249" t="s">
        <v>1</v>
      </c>
      <c r="N146" s="250" t="s">
        <v>41</v>
      </c>
      <c r="O146" s="92"/>
      <c r="P146" s="251">
        <f>O146*H146</f>
        <v>0</v>
      </c>
      <c r="Q146" s="251">
        <v>0</v>
      </c>
      <c r="R146" s="251">
        <f>Q146*H146</f>
        <v>0</v>
      </c>
      <c r="S146" s="251">
        <v>0</v>
      </c>
      <c r="T146" s="252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3" t="s">
        <v>344</v>
      </c>
      <c r="AT146" s="253" t="s">
        <v>253</v>
      </c>
      <c r="AU146" s="253" t="s">
        <v>271</v>
      </c>
      <c r="AY146" s="18" t="s">
        <v>251</v>
      </c>
      <c r="BE146" s="254">
        <f>IF(N146="základní",J146,0)</f>
        <v>0</v>
      </c>
      <c r="BF146" s="254">
        <f>IF(N146="snížená",J146,0)</f>
        <v>0</v>
      </c>
      <c r="BG146" s="254">
        <f>IF(N146="zákl. přenesená",J146,0)</f>
        <v>0</v>
      </c>
      <c r="BH146" s="254">
        <f>IF(N146="sníž. přenesená",J146,0)</f>
        <v>0</v>
      </c>
      <c r="BI146" s="254">
        <f>IF(N146="nulová",J146,0)</f>
        <v>0</v>
      </c>
      <c r="BJ146" s="18" t="s">
        <v>84</v>
      </c>
      <c r="BK146" s="254">
        <f>ROUND(I146*H146,2)</f>
        <v>0</v>
      </c>
      <c r="BL146" s="18" t="s">
        <v>344</v>
      </c>
      <c r="BM146" s="253" t="s">
        <v>312</v>
      </c>
    </row>
    <row r="147" s="2" customFormat="1">
      <c r="A147" s="39"/>
      <c r="B147" s="40"/>
      <c r="C147" s="41"/>
      <c r="D147" s="257" t="s">
        <v>863</v>
      </c>
      <c r="E147" s="41"/>
      <c r="F147" s="308" t="s">
        <v>3192</v>
      </c>
      <c r="G147" s="41"/>
      <c r="H147" s="41"/>
      <c r="I147" s="211"/>
      <c r="J147" s="41"/>
      <c r="K147" s="41"/>
      <c r="L147" s="45"/>
      <c r="M147" s="309"/>
      <c r="N147" s="310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863</v>
      </c>
      <c r="AU147" s="18" t="s">
        <v>271</v>
      </c>
    </row>
    <row r="148" s="2" customFormat="1" ht="14.4" customHeight="1">
      <c r="A148" s="39"/>
      <c r="B148" s="40"/>
      <c r="C148" s="243" t="s">
        <v>287</v>
      </c>
      <c r="D148" s="243" t="s">
        <v>253</v>
      </c>
      <c r="E148" s="244" t="s">
        <v>3193</v>
      </c>
      <c r="F148" s="245" t="s">
        <v>3118</v>
      </c>
      <c r="G148" s="246" t="s">
        <v>3119</v>
      </c>
      <c r="H148" s="247">
        <v>3</v>
      </c>
      <c r="I148" s="248"/>
      <c r="J148" s="247">
        <f>ROUND(I148*H148,2)</f>
        <v>0</v>
      </c>
      <c r="K148" s="245" t="s">
        <v>1</v>
      </c>
      <c r="L148" s="45"/>
      <c r="M148" s="249" t="s">
        <v>1</v>
      </c>
      <c r="N148" s="250" t="s">
        <v>41</v>
      </c>
      <c r="O148" s="92"/>
      <c r="P148" s="251">
        <f>O148*H148</f>
        <v>0</v>
      </c>
      <c r="Q148" s="251">
        <v>0</v>
      </c>
      <c r="R148" s="251">
        <f>Q148*H148</f>
        <v>0</v>
      </c>
      <c r="S148" s="251">
        <v>0</v>
      </c>
      <c r="T148" s="252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3" t="s">
        <v>344</v>
      </c>
      <c r="AT148" s="253" t="s">
        <v>253</v>
      </c>
      <c r="AU148" s="253" t="s">
        <v>271</v>
      </c>
      <c r="AY148" s="18" t="s">
        <v>251</v>
      </c>
      <c r="BE148" s="254">
        <f>IF(N148="základní",J148,0)</f>
        <v>0</v>
      </c>
      <c r="BF148" s="254">
        <f>IF(N148="snížená",J148,0)</f>
        <v>0</v>
      </c>
      <c r="BG148" s="254">
        <f>IF(N148="zákl. přenesená",J148,0)</f>
        <v>0</v>
      </c>
      <c r="BH148" s="254">
        <f>IF(N148="sníž. přenesená",J148,0)</f>
        <v>0</v>
      </c>
      <c r="BI148" s="254">
        <f>IF(N148="nulová",J148,0)</f>
        <v>0</v>
      </c>
      <c r="BJ148" s="18" t="s">
        <v>84</v>
      </c>
      <c r="BK148" s="254">
        <f>ROUND(I148*H148,2)</f>
        <v>0</v>
      </c>
      <c r="BL148" s="18" t="s">
        <v>344</v>
      </c>
      <c r="BM148" s="253" t="s">
        <v>8</v>
      </c>
    </row>
    <row r="149" s="2" customFormat="1">
      <c r="A149" s="39"/>
      <c r="B149" s="40"/>
      <c r="C149" s="41"/>
      <c r="D149" s="257" t="s">
        <v>863</v>
      </c>
      <c r="E149" s="41"/>
      <c r="F149" s="308" t="s">
        <v>3194</v>
      </c>
      <c r="G149" s="41"/>
      <c r="H149" s="41"/>
      <c r="I149" s="211"/>
      <c r="J149" s="41"/>
      <c r="K149" s="41"/>
      <c r="L149" s="45"/>
      <c r="M149" s="309"/>
      <c r="N149" s="310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863</v>
      </c>
      <c r="AU149" s="18" t="s">
        <v>271</v>
      </c>
    </row>
    <row r="150" s="2" customFormat="1" ht="14.4" customHeight="1">
      <c r="A150" s="39"/>
      <c r="B150" s="40"/>
      <c r="C150" s="243" t="s">
        <v>294</v>
      </c>
      <c r="D150" s="243" t="s">
        <v>253</v>
      </c>
      <c r="E150" s="244" t="s">
        <v>3133</v>
      </c>
      <c r="F150" s="245" t="s">
        <v>3134</v>
      </c>
      <c r="G150" s="246" t="s">
        <v>3135</v>
      </c>
      <c r="H150" s="247">
        <v>105</v>
      </c>
      <c r="I150" s="248"/>
      <c r="J150" s="247">
        <f>ROUND(I150*H150,2)</f>
        <v>0</v>
      </c>
      <c r="K150" s="245" t="s">
        <v>1</v>
      </c>
      <c r="L150" s="45"/>
      <c r="M150" s="249" t="s">
        <v>1</v>
      </c>
      <c r="N150" s="250" t="s">
        <v>41</v>
      </c>
      <c r="O150" s="92"/>
      <c r="P150" s="251">
        <f>O150*H150</f>
        <v>0</v>
      </c>
      <c r="Q150" s="251">
        <v>0</v>
      </c>
      <c r="R150" s="251">
        <f>Q150*H150</f>
        <v>0</v>
      </c>
      <c r="S150" s="251">
        <v>0</v>
      </c>
      <c r="T150" s="252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3" t="s">
        <v>344</v>
      </c>
      <c r="AT150" s="253" t="s">
        <v>253</v>
      </c>
      <c r="AU150" s="253" t="s">
        <v>271</v>
      </c>
      <c r="AY150" s="18" t="s">
        <v>251</v>
      </c>
      <c r="BE150" s="254">
        <f>IF(N150="základní",J150,0)</f>
        <v>0</v>
      </c>
      <c r="BF150" s="254">
        <f>IF(N150="snížená",J150,0)</f>
        <v>0</v>
      </c>
      <c r="BG150" s="254">
        <f>IF(N150="zákl. přenesená",J150,0)</f>
        <v>0</v>
      </c>
      <c r="BH150" s="254">
        <f>IF(N150="sníž. přenesená",J150,0)</f>
        <v>0</v>
      </c>
      <c r="BI150" s="254">
        <f>IF(N150="nulová",J150,0)</f>
        <v>0</v>
      </c>
      <c r="BJ150" s="18" t="s">
        <v>84</v>
      </c>
      <c r="BK150" s="254">
        <f>ROUND(I150*H150,2)</f>
        <v>0</v>
      </c>
      <c r="BL150" s="18" t="s">
        <v>344</v>
      </c>
      <c r="BM150" s="253" t="s">
        <v>334</v>
      </c>
    </row>
    <row r="151" s="2" customFormat="1">
      <c r="A151" s="39"/>
      <c r="B151" s="40"/>
      <c r="C151" s="41"/>
      <c r="D151" s="257" t="s">
        <v>863</v>
      </c>
      <c r="E151" s="41"/>
      <c r="F151" s="308" t="s">
        <v>3136</v>
      </c>
      <c r="G151" s="41"/>
      <c r="H151" s="41"/>
      <c r="I151" s="211"/>
      <c r="J151" s="41"/>
      <c r="K151" s="41"/>
      <c r="L151" s="45"/>
      <c r="M151" s="309"/>
      <c r="N151" s="310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863</v>
      </c>
      <c r="AU151" s="18" t="s">
        <v>271</v>
      </c>
    </row>
    <row r="152" s="2" customFormat="1" ht="14.4" customHeight="1">
      <c r="A152" s="39"/>
      <c r="B152" s="40"/>
      <c r="C152" s="243" t="s">
        <v>298</v>
      </c>
      <c r="D152" s="243" t="s">
        <v>253</v>
      </c>
      <c r="E152" s="244" t="s">
        <v>3171</v>
      </c>
      <c r="F152" s="245" t="s">
        <v>3143</v>
      </c>
      <c r="G152" s="246" t="s">
        <v>3135</v>
      </c>
      <c r="H152" s="247">
        <v>114</v>
      </c>
      <c r="I152" s="248"/>
      <c r="J152" s="247">
        <f>ROUND(I152*H152,2)</f>
        <v>0</v>
      </c>
      <c r="K152" s="245" t="s">
        <v>1</v>
      </c>
      <c r="L152" s="45"/>
      <c r="M152" s="249" t="s">
        <v>1</v>
      </c>
      <c r="N152" s="250" t="s">
        <v>41</v>
      </c>
      <c r="O152" s="92"/>
      <c r="P152" s="251">
        <f>O152*H152</f>
        <v>0</v>
      </c>
      <c r="Q152" s="251">
        <v>0</v>
      </c>
      <c r="R152" s="251">
        <f>Q152*H152</f>
        <v>0</v>
      </c>
      <c r="S152" s="251">
        <v>0</v>
      </c>
      <c r="T152" s="252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3" t="s">
        <v>344</v>
      </c>
      <c r="AT152" s="253" t="s">
        <v>253</v>
      </c>
      <c r="AU152" s="253" t="s">
        <v>271</v>
      </c>
      <c r="AY152" s="18" t="s">
        <v>251</v>
      </c>
      <c r="BE152" s="254">
        <f>IF(N152="základní",J152,0)</f>
        <v>0</v>
      </c>
      <c r="BF152" s="254">
        <f>IF(N152="snížená",J152,0)</f>
        <v>0</v>
      </c>
      <c r="BG152" s="254">
        <f>IF(N152="zákl. přenesená",J152,0)</f>
        <v>0</v>
      </c>
      <c r="BH152" s="254">
        <f>IF(N152="sníž. přenesená",J152,0)</f>
        <v>0</v>
      </c>
      <c r="BI152" s="254">
        <f>IF(N152="nulová",J152,0)</f>
        <v>0</v>
      </c>
      <c r="BJ152" s="18" t="s">
        <v>84</v>
      </c>
      <c r="BK152" s="254">
        <f>ROUND(I152*H152,2)</f>
        <v>0</v>
      </c>
      <c r="BL152" s="18" t="s">
        <v>344</v>
      </c>
      <c r="BM152" s="253" t="s">
        <v>344</v>
      </c>
    </row>
    <row r="153" s="2" customFormat="1">
      <c r="A153" s="39"/>
      <c r="B153" s="40"/>
      <c r="C153" s="41"/>
      <c r="D153" s="257" t="s">
        <v>863</v>
      </c>
      <c r="E153" s="41"/>
      <c r="F153" s="308" t="s">
        <v>3195</v>
      </c>
      <c r="G153" s="41"/>
      <c r="H153" s="41"/>
      <c r="I153" s="211"/>
      <c r="J153" s="41"/>
      <c r="K153" s="41"/>
      <c r="L153" s="45"/>
      <c r="M153" s="309"/>
      <c r="N153" s="310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863</v>
      </c>
      <c r="AU153" s="18" t="s">
        <v>271</v>
      </c>
    </row>
    <row r="154" s="2" customFormat="1" ht="14.4" customHeight="1">
      <c r="A154" s="39"/>
      <c r="B154" s="40"/>
      <c r="C154" s="243" t="s">
        <v>305</v>
      </c>
      <c r="D154" s="243" t="s">
        <v>253</v>
      </c>
      <c r="E154" s="244" t="s">
        <v>3173</v>
      </c>
      <c r="F154" s="245" t="s">
        <v>3174</v>
      </c>
      <c r="G154" s="246" t="s">
        <v>3135</v>
      </c>
      <c r="H154" s="247">
        <v>117</v>
      </c>
      <c r="I154" s="248"/>
      <c r="J154" s="247">
        <f>ROUND(I154*H154,2)</f>
        <v>0</v>
      </c>
      <c r="K154" s="245" t="s">
        <v>1</v>
      </c>
      <c r="L154" s="45"/>
      <c r="M154" s="249" t="s">
        <v>1</v>
      </c>
      <c r="N154" s="250" t="s">
        <v>41</v>
      </c>
      <c r="O154" s="92"/>
      <c r="P154" s="251">
        <f>O154*H154</f>
        <v>0</v>
      </c>
      <c r="Q154" s="251">
        <v>0</v>
      </c>
      <c r="R154" s="251">
        <f>Q154*H154</f>
        <v>0</v>
      </c>
      <c r="S154" s="251">
        <v>0</v>
      </c>
      <c r="T154" s="252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3" t="s">
        <v>344</v>
      </c>
      <c r="AT154" s="253" t="s">
        <v>253</v>
      </c>
      <c r="AU154" s="253" t="s">
        <v>271</v>
      </c>
      <c r="AY154" s="18" t="s">
        <v>251</v>
      </c>
      <c r="BE154" s="254">
        <f>IF(N154="základní",J154,0)</f>
        <v>0</v>
      </c>
      <c r="BF154" s="254">
        <f>IF(N154="snížená",J154,0)</f>
        <v>0</v>
      </c>
      <c r="BG154" s="254">
        <f>IF(N154="zákl. přenesená",J154,0)</f>
        <v>0</v>
      </c>
      <c r="BH154" s="254">
        <f>IF(N154="sníž. přenesená",J154,0)</f>
        <v>0</v>
      </c>
      <c r="BI154" s="254">
        <f>IF(N154="nulová",J154,0)</f>
        <v>0</v>
      </c>
      <c r="BJ154" s="18" t="s">
        <v>84</v>
      </c>
      <c r="BK154" s="254">
        <f>ROUND(I154*H154,2)</f>
        <v>0</v>
      </c>
      <c r="BL154" s="18" t="s">
        <v>344</v>
      </c>
      <c r="BM154" s="253" t="s">
        <v>354</v>
      </c>
    </row>
    <row r="155" s="2" customFormat="1">
      <c r="A155" s="39"/>
      <c r="B155" s="40"/>
      <c r="C155" s="41"/>
      <c r="D155" s="257" t="s">
        <v>863</v>
      </c>
      <c r="E155" s="41"/>
      <c r="F155" s="308" t="s">
        <v>3196</v>
      </c>
      <c r="G155" s="41"/>
      <c r="H155" s="41"/>
      <c r="I155" s="211"/>
      <c r="J155" s="41"/>
      <c r="K155" s="41"/>
      <c r="L155" s="45"/>
      <c r="M155" s="309"/>
      <c r="N155" s="310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863</v>
      </c>
      <c r="AU155" s="18" t="s">
        <v>271</v>
      </c>
    </row>
    <row r="156" s="2" customFormat="1" ht="14.4" customHeight="1">
      <c r="A156" s="39"/>
      <c r="B156" s="40"/>
      <c r="C156" s="243" t="s">
        <v>312</v>
      </c>
      <c r="D156" s="243" t="s">
        <v>253</v>
      </c>
      <c r="E156" s="244" t="s">
        <v>3142</v>
      </c>
      <c r="F156" s="245" t="s">
        <v>3143</v>
      </c>
      <c r="G156" s="246" t="s">
        <v>3135</v>
      </c>
      <c r="H156" s="247">
        <v>6</v>
      </c>
      <c r="I156" s="248"/>
      <c r="J156" s="247">
        <f>ROUND(I156*H156,2)</f>
        <v>0</v>
      </c>
      <c r="K156" s="245" t="s">
        <v>1</v>
      </c>
      <c r="L156" s="45"/>
      <c r="M156" s="249" t="s">
        <v>1</v>
      </c>
      <c r="N156" s="250" t="s">
        <v>41</v>
      </c>
      <c r="O156" s="92"/>
      <c r="P156" s="251">
        <f>O156*H156</f>
        <v>0</v>
      </c>
      <c r="Q156" s="251">
        <v>0</v>
      </c>
      <c r="R156" s="251">
        <f>Q156*H156</f>
        <v>0</v>
      </c>
      <c r="S156" s="251">
        <v>0</v>
      </c>
      <c r="T156" s="252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3" t="s">
        <v>344</v>
      </c>
      <c r="AT156" s="253" t="s">
        <v>253</v>
      </c>
      <c r="AU156" s="253" t="s">
        <v>271</v>
      </c>
      <c r="AY156" s="18" t="s">
        <v>251</v>
      </c>
      <c r="BE156" s="254">
        <f>IF(N156="základní",J156,0)</f>
        <v>0</v>
      </c>
      <c r="BF156" s="254">
        <f>IF(N156="snížená",J156,0)</f>
        <v>0</v>
      </c>
      <c r="BG156" s="254">
        <f>IF(N156="zákl. přenesená",J156,0)</f>
        <v>0</v>
      </c>
      <c r="BH156" s="254">
        <f>IF(N156="sníž. přenesená",J156,0)</f>
        <v>0</v>
      </c>
      <c r="BI156" s="254">
        <f>IF(N156="nulová",J156,0)</f>
        <v>0</v>
      </c>
      <c r="BJ156" s="18" t="s">
        <v>84</v>
      </c>
      <c r="BK156" s="254">
        <f>ROUND(I156*H156,2)</f>
        <v>0</v>
      </c>
      <c r="BL156" s="18" t="s">
        <v>344</v>
      </c>
      <c r="BM156" s="253" t="s">
        <v>366</v>
      </c>
    </row>
    <row r="157" s="2" customFormat="1">
      <c r="A157" s="39"/>
      <c r="B157" s="40"/>
      <c r="C157" s="41"/>
      <c r="D157" s="257" t="s">
        <v>863</v>
      </c>
      <c r="E157" s="41"/>
      <c r="F157" s="308" t="s">
        <v>3197</v>
      </c>
      <c r="G157" s="41"/>
      <c r="H157" s="41"/>
      <c r="I157" s="211"/>
      <c r="J157" s="41"/>
      <c r="K157" s="41"/>
      <c r="L157" s="45"/>
      <c r="M157" s="309"/>
      <c r="N157" s="310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863</v>
      </c>
      <c r="AU157" s="18" t="s">
        <v>271</v>
      </c>
    </row>
    <row r="158" s="2" customFormat="1" ht="14.4" customHeight="1">
      <c r="A158" s="39"/>
      <c r="B158" s="40"/>
      <c r="C158" s="243" t="s">
        <v>317</v>
      </c>
      <c r="D158" s="243" t="s">
        <v>253</v>
      </c>
      <c r="E158" s="244" t="s">
        <v>3145</v>
      </c>
      <c r="F158" s="245" t="s">
        <v>3146</v>
      </c>
      <c r="G158" s="246" t="s">
        <v>3147</v>
      </c>
      <c r="H158" s="247">
        <v>83</v>
      </c>
      <c r="I158" s="248"/>
      <c r="J158" s="247">
        <f>ROUND(I158*H158,2)</f>
        <v>0</v>
      </c>
      <c r="K158" s="245" t="s">
        <v>1</v>
      </c>
      <c r="L158" s="45"/>
      <c r="M158" s="249" t="s">
        <v>1</v>
      </c>
      <c r="N158" s="250" t="s">
        <v>41</v>
      </c>
      <c r="O158" s="92"/>
      <c r="P158" s="251">
        <f>O158*H158</f>
        <v>0</v>
      </c>
      <c r="Q158" s="251">
        <v>0</v>
      </c>
      <c r="R158" s="251">
        <f>Q158*H158</f>
        <v>0</v>
      </c>
      <c r="S158" s="251">
        <v>0</v>
      </c>
      <c r="T158" s="252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3" t="s">
        <v>344</v>
      </c>
      <c r="AT158" s="253" t="s">
        <v>253</v>
      </c>
      <c r="AU158" s="253" t="s">
        <v>271</v>
      </c>
      <c r="AY158" s="18" t="s">
        <v>251</v>
      </c>
      <c r="BE158" s="254">
        <f>IF(N158="základní",J158,0)</f>
        <v>0</v>
      </c>
      <c r="BF158" s="254">
        <f>IF(N158="snížená",J158,0)</f>
        <v>0</v>
      </c>
      <c r="BG158" s="254">
        <f>IF(N158="zákl. přenesená",J158,0)</f>
        <v>0</v>
      </c>
      <c r="BH158" s="254">
        <f>IF(N158="sníž. přenesená",J158,0)</f>
        <v>0</v>
      </c>
      <c r="BI158" s="254">
        <f>IF(N158="nulová",J158,0)</f>
        <v>0</v>
      </c>
      <c r="BJ158" s="18" t="s">
        <v>84</v>
      </c>
      <c r="BK158" s="254">
        <f>ROUND(I158*H158,2)</f>
        <v>0</v>
      </c>
      <c r="BL158" s="18" t="s">
        <v>344</v>
      </c>
      <c r="BM158" s="253" t="s">
        <v>374</v>
      </c>
    </row>
    <row r="159" s="2" customFormat="1">
      <c r="A159" s="39"/>
      <c r="B159" s="40"/>
      <c r="C159" s="41"/>
      <c r="D159" s="257" t="s">
        <v>863</v>
      </c>
      <c r="E159" s="41"/>
      <c r="F159" s="308" t="s">
        <v>3148</v>
      </c>
      <c r="G159" s="41"/>
      <c r="H159" s="41"/>
      <c r="I159" s="211"/>
      <c r="J159" s="41"/>
      <c r="K159" s="41"/>
      <c r="L159" s="45"/>
      <c r="M159" s="309"/>
      <c r="N159" s="310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863</v>
      </c>
      <c r="AU159" s="18" t="s">
        <v>271</v>
      </c>
    </row>
    <row r="160" s="2" customFormat="1" ht="14.4" customHeight="1">
      <c r="A160" s="39"/>
      <c r="B160" s="40"/>
      <c r="C160" s="243" t="s">
        <v>8</v>
      </c>
      <c r="D160" s="243" t="s">
        <v>253</v>
      </c>
      <c r="E160" s="244" t="s">
        <v>3149</v>
      </c>
      <c r="F160" s="245" t="s">
        <v>3150</v>
      </c>
      <c r="G160" s="246" t="s">
        <v>818</v>
      </c>
      <c r="H160" s="247">
        <v>1</v>
      </c>
      <c r="I160" s="248"/>
      <c r="J160" s="247">
        <f>ROUND(I160*H160,2)</f>
        <v>0</v>
      </c>
      <c r="K160" s="245" t="s">
        <v>1</v>
      </c>
      <c r="L160" s="45"/>
      <c r="M160" s="249" t="s">
        <v>1</v>
      </c>
      <c r="N160" s="250" t="s">
        <v>41</v>
      </c>
      <c r="O160" s="92"/>
      <c r="P160" s="251">
        <f>O160*H160</f>
        <v>0</v>
      </c>
      <c r="Q160" s="251">
        <v>0</v>
      </c>
      <c r="R160" s="251">
        <f>Q160*H160</f>
        <v>0</v>
      </c>
      <c r="S160" s="251">
        <v>0</v>
      </c>
      <c r="T160" s="252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3" t="s">
        <v>344</v>
      </c>
      <c r="AT160" s="253" t="s">
        <v>253</v>
      </c>
      <c r="AU160" s="253" t="s">
        <v>271</v>
      </c>
      <c r="AY160" s="18" t="s">
        <v>251</v>
      </c>
      <c r="BE160" s="254">
        <f>IF(N160="základní",J160,0)</f>
        <v>0</v>
      </c>
      <c r="BF160" s="254">
        <f>IF(N160="snížená",J160,0)</f>
        <v>0</v>
      </c>
      <c r="BG160" s="254">
        <f>IF(N160="zákl. přenesená",J160,0)</f>
        <v>0</v>
      </c>
      <c r="BH160" s="254">
        <f>IF(N160="sníž. přenesená",J160,0)</f>
        <v>0</v>
      </c>
      <c r="BI160" s="254">
        <f>IF(N160="nulová",J160,0)</f>
        <v>0</v>
      </c>
      <c r="BJ160" s="18" t="s">
        <v>84</v>
      </c>
      <c r="BK160" s="254">
        <f>ROUND(I160*H160,2)</f>
        <v>0</v>
      </c>
      <c r="BL160" s="18" t="s">
        <v>344</v>
      </c>
      <c r="BM160" s="253" t="s">
        <v>3198</v>
      </c>
    </row>
    <row r="161" s="2" customFormat="1" ht="14.4" customHeight="1">
      <c r="A161" s="39"/>
      <c r="B161" s="40"/>
      <c r="C161" s="243" t="s">
        <v>330</v>
      </c>
      <c r="D161" s="243" t="s">
        <v>253</v>
      </c>
      <c r="E161" s="244" t="s">
        <v>3152</v>
      </c>
      <c r="F161" s="245" t="s">
        <v>3153</v>
      </c>
      <c r="G161" s="246" t="s">
        <v>818</v>
      </c>
      <c r="H161" s="247">
        <v>1</v>
      </c>
      <c r="I161" s="248"/>
      <c r="J161" s="247">
        <f>ROUND(I161*H161,2)</f>
        <v>0</v>
      </c>
      <c r="K161" s="245" t="s">
        <v>1</v>
      </c>
      <c r="L161" s="45"/>
      <c r="M161" s="249" t="s">
        <v>1</v>
      </c>
      <c r="N161" s="250" t="s">
        <v>41</v>
      </c>
      <c r="O161" s="92"/>
      <c r="P161" s="251">
        <f>O161*H161</f>
        <v>0</v>
      </c>
      <c r="Q161" s="251">
        <v>0</v>
      </c>
      <c r="R161" s="251">
        <f>Q161*H161</f>
        <v>0</v>
      </c>
      <c r="S161" s="251">
        <v>0</v>
      </c>
      <c r="T161" s="252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3" t="s">
        <v>344</v>
      </c>
      <c r="AT161" s="253" t="s">
        <v>253</v>
      </c>
      <c r="AU161" s="253" t="s">
        <v>271</v>
      </c>
      <c r="AY161" s="18" t="s">
        <v>251</v>
      </c>
      <c r="BE161" s="254">
        <f>IF(N161="základní",J161,0)</f>
        <v>0</v>
      </c>
      <c r="BF161" s="254">
        <f>IF(N161="snížená",J161,0)</f>
        <v>0</v>
      </c>
      <c r="BG161" s="254">
        <f>IF(N161="zákl. přenesená",J161,0)</f>
        <v>0</v>
      </c>
      <c r="BH161" s="254">
        <f>IF(N161="sníž. přenesená",J161,0)</f>
        <v>0</v>
      </c>
      <c r="BI161" s="254">
        <f>IF(N161="nulová",J161,0)</f>
        <v>0</v>
      </c>
      <c r="BJ161" s="18" t="s">
        <v>84</v>
      </c>
      <c r="BK161" s="254">
        <f>ROUND(I161*H161,2)</f>
        <v>0</v>
      </c>
      <c r="BL161" s="18" t="s">
        <v>344</v>
      </c>
      <c r="BM161" s="253" t="s">
        <v>3199</v>
      </c>
    </row>
    <row r="162" s="12" customFormat="1" ht="25.92" customHeight="1">
      <c r="A162" s="12"/>
      <c r="B162" s="227"/>
      <c r="C162" s="228"/>
      <c r="D162" s="229" t="s">
        <v>75</v>
      </c>
      <c r="E162" s="230" t="s">
        <v>2420</v>
      </c>
      <c r="F162" s="230" t="s">
        <v>2421</v>
      </c>
      <c r="G162" s="228"/>
      <c r="H162" s="228"/>
      <c r="I162" s="231"/>
      <c r="J162" s="232">
        <f>BK162</f>
        <v>0</v>
      </c>
      <c r="K162" s="228"/>
      <c r="L162" s="233"/>
      <c r="M162" s="234"/>
      <c r="N162" s="235"/>
      <c r="O162" s="235"/>
      <c r="P162" s="236">
        <f>P163</f>
        <v>0</v>
      </c>
      <c r="Q162" s="235"/>
      <c r="R162" s="236">
        <f>R163</f>
        <v>0</v>
      </c>
      <c r="S162" s="235"/>
      <c r="T162" s="237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38" t="s">
        <v>258</v>
      </c>
      <c r="AT162" s="239" t="s">
        <v>75</v>
      </c>
      <c r="AU162" s="239" t="s">
        <v>76</v>
      </c>
      <c r="AY162" s="238" t="s">
        <v>251</v>
      </c>
      <c r="BK162" s="240">
        <f>BK163</f>
        <v>0</v>
      </c>
    </row>
    <row r="163" s="2" customFormat="1" ht="14.4" customHeight="1">
      <c r="A163" s="39"/>
      <c r="B163" s="40"/>
      <c r="C163" s="243" t="s">
        <v>334</v>
      </c>
      <c r="D163" s="243" t="s">
        <v>253</v>
      </c>
      <c r="E163" s="244" t="s">
        <v>3155</v>
      </c>
      <c r="F163" s="245" t="s">
        <v>3156</v>
      </c>
      <c r="G163" s="246" t="s">
        <v>2425</v>
      </c>
      <c r="H163" s="247">
        <v>1</v>
      </c>
      <c r="I163" s="248"/>
      <c r="J163" s="247">
        <f>ROUND(I163*H163,2)</f>
        <v>0</v>
      </c>
      <c r="K163" s="245" t="s">
        <v>1</v>
      </c>
      <c r="L163" s="45"/>
      <c r="M163" s="311" t="s">
        <v>1</v>
      </c>
      <c r="N163" s="312" t="s">
        <v>41</v>
      </c>
      <c r="O163" s="313"/>
      <c r="P163" s="314">
        <f>O163*H163</f>
        <v>0</v>
      </c>
      <c r="Q163" s="314">
        <v>0</v>
      </c>
      <c r="R163" s="314">
        <f>Q163*H163</f>
        <v>0</v>
      </c>
      <c r="S163" s="314">
        <v>0</v>
      </c>
      <c r="T163" s="3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3" t="s">
        <v>2426</v>
      </c>
      <c r="AT163" s="253" t="s">
        <v>253</v>
      </c>
      <c r="AU163" s="253" t="s">
        <v>84</v>
      </c>
      <c r="AY163" s="18" t="s">
        <v>251</v>
      </c>
      <c r="BE163" s="254">
        <f>IF(N163="základní",J163,0)</f>
        <v>0</v>
      </c>
      <c r="BF163" s="254">
        <f>IF(N163="snížená",J163,0)</f>
        <v>0</v>
      </c>
      <c r="BG163" s="254">
        <f>IF(N163="zákl. přenesená",J163,0)</f>
        <v>0</v>
      </c>
      <c r="BH163" s="254">
        <f>IF(N163="sníž. přenesená",J163,0)</f>
        <v>0</v>
      </c>
      <c r="BI163" s="254">
        <f>IF(N163="nulová",J163,0)</f>
        <v>0</v>
      </c>
      <c r="BJ163" s="18" t="s">
        <v>84</v>
      </c>
      <c r="BK163" s="254">
        <f>ROUND(I163*H163,2)</f>
        <v>0</v>
      </c>
      <c r="BL163" s="18" t="s">
        <v>2426</v>
      </c>
      <c r="BM163" s="253" t="s">
        <v>3200</v>
      </c>
    </row>
    <row r="164" s="2" customFormat="1" ht="6.96" customHeight="1">
      <c r="A164" s="39"/>
      <c r="B164" s="67"/>
      <c r="C164" s="68"/>
      <c r="D164" s="68"/>
      <c r="E164" s="68"/>
      <c r="F164" s="68"/>
      <c r="G164" s="68"/>
      <c r="H164" s="68"/>
      <c r="I164" s="68"/>
      <c r="J164" s="68"/>
      <c r="K164" s="68"/>
      <c r="L164" s="45"/>
      <c r="M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</sheetData>
  <sheetProtection sheet="1" autoFilter="0" formatColumns="0" formatRows="0" objects="1" scenarios="1" spinCount="100000" saltValue="+DXP179m6B2OLtO0r4xlUc2Anz69Cg8H6x6f6Uk/NLh2+szKm5YEidHu/5E15JLSnXnRmBOYnDrtx5wrAVPyYA==" hashValue="hf2lRaPoLh7GuQLJi/2dLhityMNTYMqA8Uq7sLjkHIbgsBPk6SRNKCW9jVWOiTJhR9PD9PiTUIDsSAfNo/1KAA==" algorithmName="SHA-512" password="CC35"/>
  <autoFilter ref="C133:K163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6:F106"/>
    <mergeCell ref="D107:F107"/>
    <mergeCell ref="D108:F108"/>
    <mergeCell ref="D109:F109"/>
    <mergeCell ref="D110:F110"/>
    <mergeCell ref="E122:H122"/>
    <mergeCell ref="E124:H124"/>
    <mergeCell ref="E126:H12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154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15</v>
      </c>
      <c r="L6" s="21"/>
    </row>
    <row r="7" s="1" customFormat="1" ht="14.4" customHeight="1">
      <c r="B7" s="21"/>
      <c r="E7" s="153" t="str">
        <f>'Rekapitulace stavby'!K6</f>
        <v>Modernizace střediska praktického vyučování ISŠTE Sokolov, SO-703</v>
      </c>
      <c r="F7" s="152"/>
      <c r="G7" s="152"/>
      <c r="H7" s="152"/>
      <c r="L7" s="21"/>
    </row>
    <row r="8" s="1" customFormat="1" ht="12" customHeight="1">
      <c r="B8" s="21"/>
      <c r="D8" s="152" t="s">
        <v>167</v>
      </c>
      <c r="L8" s="21"/>
    </row>
    <row r="9" s="2" customFormat="1" ht="14.4" customHeight="1">
      <c r="A9" s="39"/>
      <c r="B9" s="45"/>
      <c r="C9" s="39"/>
      <c r="D9" s="39"/>
      <c r="E9" s="153" t="s">
        <v>3107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3108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5.6" customHeight="1">
      <c r="A11" s="39"/>
      <c r="B11" s="45"/>
      <c r="C11" s="39"/>
      <c r="D11" s="39"/>
      <c r="E11" s="154" t="s">
        <v>3201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17</v>
      </c>
      <c r="E13" s="39"/>
      <c r="F13" s="142" t="s">
        <v>1</v>
      </c>
      <c r="G13" s="39"/>
      <c r="H13" s="39"/>
      <c r="I13" s="152" t="s">
        <v>18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19</v>
      </c>
      <c r="E14" s="39"/>
      <c r="F14" s="142" t="s">
        <v>20</v>
      </c>
      <c r="G14" s="39"/>
      <c r="H14" s="39"/>
      <c r="I14" s="152" t="s">
        <v>21</v>
      </c>
      <c r="J14" s="155" t="str">
        <f>'Rekapitulace stavby'!AN8</f>
        <v>2. 4. 2025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23</v>
      </c>
      <c r="E16" s="39"/>
      <c r="F16" s="39"/>
      <c r="G16" s="39"/>
      <c r="H16" s="39"/>
      <c r="I16" s="152" t="s">
        <v>24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25</v>
      </c>
      <c r="F17" s="39"/>
      <c r="G17" s="39"/>
      <c r="H17" s="39"/>
      <c r="I17" s="152" t="s">
        <v>26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27</v>
      </c>
      <c r="E19" s="39"/>
      <c r="F19" s="39"/>
      <c r="G19" s="39"/>
      <c r="H19" s="39"/>
      <c r="I19" s="152" t="s">
        <v>24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29</v>
      </c>
      <c r="E22" s="39"/>
      <c r="F22" s="39"/>
      <c r="G22" s="39"/>
      <c r="H22" s="39"/>
      <c r="I22" s="152" t="s">
        <v>24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30</v>
      </c>
      <c r="F23" s="39"/>
      <c r="G23" s="39"/>
      <c r="H23" s="39"/>
      <c r="I23" s="152" t="s">
        <v>26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32</v>
      </c>
      <c r="E25" s="39"/>
      <c r="F25" s="39"/>
      <c r="G25" s="39"/>
      <c r="H25" s="39"/>
      <c r="I25" s="152" t="s">
        <v>24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48" customHeight="1">
      <c r="A29" s="156"/>
      <c r="B29" s="157"/>
      <c r="C29" s="156"/>
      <c r="D29" s="156"/>
      <c r="E29" s="158" t="s">
        <v>35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142" t="s">
        <v>190</v>
      </c>
      <c r="E32" s="39"/>
      <c r="F32" s="39"/>
      <c r="G32" s="39"/>
      <c r="H32" s="39"/>
      <c r="I32" s="39"/>
      <c r="J32" s="161">
        <f>J98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2" t="s">
        <v>191</v>
      </c>
      <c r="E33" s="39"/>
      <c r="F33" s="39"/>
      <c r="G33" s="39"/>
      <c r="H33" s="39"/>
      <c r="I33" s="39"/>
      <c r="J33" s="161">
        <f>J105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3" t="s">
        <v>36</v>
      </c>
      <c r="E34" s="39"/>
      <c r="F34" s="39"/>
      <c r="G34" s="39"/>
      <c r="H34" s="39"/>
      <c r="I34" s="39"/>
      <c r="J34" s="164">
        <f>ROUND(J32 + J33,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5" t="s">
        <v>38</v>
      </c>
      <c r="G36" s="39"/>
      <c r="H36" s="39"/>
      <c r="I36" s="165" t="s">
        <v>37</v>
      </c>
      <c r="J36" s="165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6" t="s">
        <v>40</v>
      </c>
      <c r="E37" s="152" t="s">
        <v>41</v>
      </c>
      <c r="F37" s="167">
        <f>ROUND((SUM(BE105:BE112) + SUM(BE134:BE163)),  2)</f>
        <v>0</v>
      </c>
      <c r="G37" s="39"/>
      <c r="H37" s="39"/>
      <c r="I37" s="168">
        <v>0.20999999999999999</v>
      </c>
      <c r="J37" s="167">
        <f>ROUND(((SUM(BE105:BE112) + SUM(BE134:BE163))*I37),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7">
        <f>ROUND((SUM(BF105:BF112) + SUM(BF134:BF163)),  2)</f>
        <v>0</v>
      </c>
      <c r="G38" s="39"/>
      <c r="H38" s="39"/>
      <c r="I38" s="168">
        <v>0.12</v>
      </c>
      <c r="J38" s="167">
        <f>ROUND(((SUM(BF105:BF112) + SUM(BF134:BF163))*I38),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7">
        <f>ROUND((SUM(BG105:BG112) + SUM(BG134:BG163)),  2)</f>
        <v>0</v>
      </c>
      <c r="G39" s="39"/>
      <c r="H39" s="39"/>
      <c r="I39" s="168">
        <v>0.20999999999999999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7">
        <f>ROUND((SUM(BH105:BH112) + SUM(BH134:BH163)),  2)</f>
        <v>0</v>
      </c>
      <c r="G40" s="39"/>
      <c r="H40" s="39"/>
      <c r="I40" s="168">
        <v>0.12</v>
      </c>
      <c r="J40" s="167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7">
        <f>ROUND((SUM(BI105:BI112) + SUM(BI134:BI163)),  2)</f>
        <v>0</v>
      </c>
      <c r="G41" s="39"/>
      <c r="H41" s="39"/>
      <c r="I41" s="168">
        <v>0</v>
      </c>
      <c r="J41" s="167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9"/>
      <c r="D43" s="170" t="s">
        <v>46</v>
      </c>
      <c r="E43" s="171"/>
      <c r="F43" s="171"/>
      <c r="G43" s="172" t="s">
        <v>47</v>
      </c>
      <c r="H43" s="173" t="s">
        <v>48</v>
      </c>
      <c r="I43" s="171"/>
      <c r="J43" s="174">
        <f>SUM(J34:J41)</f>
        <v>0</v>
      </c>
      <c r="K43" s="175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4.4" customHeight="1">
      <c r="A85" s="39"/>
      <c r="B85" s="40"/>
      <c r="C85" s="41"/>
      <c r="D85" s="41"/>
      <c r="E85" s="187" t="str">
        <f>E7</f>
        <v>Modernizace střediska praktického vyučování ISŠTE Sokolov, SO-703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167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4.4" customHeight="1">
      <c r="A87" s="39"/>
      <c r="B87" s="40"/>
      <c r="C87" s="41"/>
      <c r="D87" s="41"/>
      <c r="E87" s="187" t="s">
        <v>3107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3108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6" customHeight="1">
      <c r="A89" s="39"/>
      <c r="B89" s="40"/>
      <c r="C89" s="41"/>
      <c r="D89" s="41"/>
      <c r="E89" s="77" t="str">
        <f>E11</f>
        <v>D.1.4.c.4 - Zařízení č. 4 - svařovna 2 (mč.2.34)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19</v>
      </c>
      <c r="D91" s="41"/>
      <c r="E91" s="41"/>
      <c r="F91" s="28" t="str">
        <f>F14</f>
        <v>Sokolov</v>
      </c>
      <c r="G91" s="41"/>
      <c r="H91" s="41"/>
      <c r="I91" s="33" t="s">
        <v>21</v>
      </c>
      <c r="J91" s="80" t="str">
        <f>IF(J14="","",J14)</f>
        <v>2. 4. 2025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6" customHeight="1">
      <c r="A93" s="39"/>
      <c r="B93" s="40"/>
      <c r="C93" s="33" t="s">
        <v>23</v>
      </c>
      <c r="D93" s="41"/>
      <c r="E93" s="41"/>
      <c r="F93" s="28" t="str">
        <f>E17</f>
        <v>ISŠTE Sokolov, p.s.</v>
      </c>
      <c r="G93" s="41"/>
      <c r="H93" s="41"/>
      <c r="I93" s="33" t="s">
        <v>29</v>
      </c>
      <c r="J93" s="37" t="str">
        <f>E23</f>
        <v xml:space="preserve">DPT projekty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6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8" t="s">
        <v>193</v>
      </c>
      <c r="D96" s="189"/>
      <c r="E96" s="189"/>
      <c r="F96" s="189"/>
      <c r="G96" s="189"/>
      <c r="H96" s="189"/>
      <c r="I96" s="189"/>
      <c r="J96" s="190" t="s">
        <v>194</v>
      </c>
      <c r="K96" s="18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1" t="s">
        <v>195</v>
      </c>
      <c r="D98" s="41"/>
      <c r="E98" s="41"/>
      <c r="F98" s="41"/>
      <c r="G98" s="41"/>
      <c r="H98" s="41"/>
      <c r="I98" s="41"/>
      <c r="J98" s="111">
        <f>J134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196</v>
      </c>
    </row>
    <row r="99" s="9" customFormat="1" ht="24.96" customHeight="1">
      <c r="A99" s="9"/>
      <c r="B99" s="192"/>
      <c r="C99" s="193"/>
      <c r="D99" s="194" t="s">
        <v>212</v>
      </c>
      <c r="E99" s="195"/>
      <c r="F99" s="195"/>
      <c r="G99" s="195"/>
      <c r="H99" s="195"/>
      <c r="I99" s="195"/>
      <c r="J99" s="196">
        <f>J135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8"/>
      <c r="C100" s="134"/>
      <c r="D100" s="199" t="s">
        <v>216</v>
      </c>
      <c r="E100" s="200"/>
      <c r="F100" s="200"/>
      <c r="G100" s="200"/>
      <c r="H100" s="200"/>
      <c r="I100" s="200"/>
      <c r="J100" s="201">
        <f>J136</f>
        <v>0</v>
      </c>
      <c r="K100" s="134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8"/>
      <c r="C101" s="134"/>
      <c r="D101" s="199" t="s">
        <v>3110</v>
      </c>
      <c r="E101" s="200"/>
      <c r="F101" s="200"/>
      <c r="G101" s="200"/>
      <c r="H101" s="200"/>
      <c r="I101" s="200"/>
      <c r="J101" s="201">
        <f>J137</f>
        <v>0</v>
      </c>
      <c r="K101" s="134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2"/>
      <c r="C102" s="193"/>
      <c r="D102" s="194" t="s">
        <v>226</v>
      </c>
      <c r="E102" s="195"/>
      <c r="F102" s="195"/>
      <c r="G102" s="195"/>
      <c r="H102" s="195"/>
      <c r="I102" s="195"/>
      <c r="J102" s="196">
        <f>J162</f>
        <v>0</v>
      </c>
      <c r="K102" s="193"/>
      <c r="L102" s="19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9.28" customHeight="1">
      <c r="A105" s="39"/>
      <c r="B105" s="40"/>
      <c r="C105" s="191" t="s">
        <v>227</v>
      </c>
      <c r="D105" s="41"/>
      <c r="E105" s="41"/>
      <c r="F105" s="41"/>
      <c r="G105" s="41"/>
      <c r="H105" s="41"/>
      <c r="I105" s="41"/>
      <c r="J105" s="203">
        <f>ROUND(J106 + J107 + J108 + J109 + J110 + J111,2)</f>
        <v>0</v>
      </c>
      <c r="K105" s="41"/>
      <c r="L105" s="64"/>
      <c r="N105" s="204" t="s">
        <v>40</v>
      </c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8" customHeight="1">
      <c r="A106" s="39"/>
      <c r="B106" s="40"/>
      <c r="C106" s="41"/>
      <c r="D106" s="205" t="s">
        <v>228</v>
      </c>
      <c r="E106" s="206"/>
      <c r="F106" s="206"/>
      <c r="G106" s="41"/>
      <c r="H106" s="41"/>
      <c r="I106" s="41"/>
      <c r="J106" s="207">
        <v>0</v>
      </c>
      <c r="K106" s="41"/>
      <c r="L106" s="208"/>
      <c r="M106" s="209"/>
      <c r="N106" s="210" t="s">
        <v>41</v>
      </c>
      <c r="O106" s="209"/>
      <c r="P106" s="209"/>
      <c r="Q106" s="209"/>
      <c r="R106" s="209"/>
      <c r="S106" s="211"/>
      <c r="T106" s="211"/>
      <c r="U106" s="21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/>
      <c r="AF106" s="209"/>
      <c r="AG106" s="209"/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12" t="s">
        <v>144</v>
      </c>
      <c r="AZ106" s="209"/>
      <c r="BA106" s="209"/>
      <c r="BB106" s="209"/>
      <c r="BC106" s="209"/>
      <c r="BD106" s="209"/>
      <c r="BE106" s="213">
        <f>IF(N106="základní",J106,0)</f>
        <v>0</v>
      </c>
      <c r="BF106" s="213">
        <f>IF(N106="snížená",J106,0)</f>
        <v>0</v>
      </c>
      <c r="BG106" s="213">
        <f>IF(N106="zákl. přenesená",J106,0)</f>
        <v>0</v>
      </c>
      <c r="BH106" s="213">
        <f>IF(N106="sníž. přenesená",J106,0)</f>
        <v>0</v>
      </c>
      <c r="BI106" s="213">
        <f>IF(N106="nulová",J106,0)</f>
        <v>0</v>
      </c>
      <c r="BJ106" s="212" t="s">
        <v>84</v>
      </c>
      <c r="BK106" s="209"/>
      <c r="BL106" s="209"/>
      <c r="BM106" s="209"/>
    </row>
    <row r="107" s="2" customFormat="1" ht="18" customHeight="1">
      <c r="A107" s="39"/>
      <c r="B107" s="40"/>
      <c r="C107" s="41"/>
      <c r="D107" s="205" t="s">
        <v>229</v>
      </c>
      <c r="E107" s="206"/>
      <c r="F107" s="206"/>
      <c r="G107" s="41"/>
      <c r="H107" s="41"/>
      <c r="I107" s="41"/>
      <c r="J107" s="207">
        <v>0</v>
      </c>
      <c r="K107" s="41"/>
      <c r="L107" s="208"/>
      <c r="M107" s="209"/>
      <c r="N107" s="210" t="s">
        <v>41</v>
      </c>
      <c r="O107" s="209"/>
      <c r="P107" s="209"/>
      <c r="Q107" s="209"/>
      <c r="R107" s="209"/>
      <c r="S107" s="211"/>
      <c r="T107" s="211"/>
      <c r="U107" s="211"/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/>
      <c r="AF107" s="209"/>
      <c r="AG107" s="209"/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12" t="s">
        <v>144</v>
      </c>
      <c r="AZ107" s="209"/>
      <c r="BA107" s="209"/>
      <c r="BB107" s="209"/>
      <c r="BC107" s="209"/>
      <c r="BD107" s="209"/>
      <c r="BE107" s="213">
        <f>IF(N107="základní",J107,0)</f>
        <v>0</v>
      </c>
      <c r="BF107" s="213">
        <f>IF(N107="snížená",J107,0)</f>
        <v>0</v>
      </c>
      <c r="BG107" s="213">
        <f>IF(N107="zákl. přenesená",J107,0)</f>
        <v>0</v>
      </c>
      <c r="BH107" s="213">
        <f>IF(N107="sníž. přenesená",J107,0)</f>
        <v>0</v>
      </c>
      <c r="BI107" s="213">
        <f>IF(N107="nulová",J107,0)</f>
        <v>0</v>
      </c>
      <c r="BJ107" s="212" t="s">
        <v>84</v>
      </c>
      <c r="BK107" s="209"/>
      <c r="BL107" s="209"/>
      <c r="BM107" s="209"/>
    </row>
    <row r="108" s="2" customFormat="1" ht="18" customHeight="1">
      <c r="A108" s="39"/>
      <c r="B108" s="40"/>
      <c r="C108" s="41"/>
      <c r="D108" s="205" t="s">
        <v>230</v>
      </c>
      <c r="E108" s="206"/>
      <c r="F108" s="206"/>
      <c r="G108" s="41"/>
      <c r="H108" s="41"/>
      <c r="I108" s="41"/>
      <c r="J108" s="207">
        <v>0</v>
      </c>
      <c r="K108" s="41"/>
      <c r="L108" s="208"/>
      <c r="M108" s="209"/>
      <c r="N108" s="210" t="s">
        <v>41</v>
      </c>
      <c r="O108" s="209"/>
      <c r="P108" s="209"/>
      <c r="Q108" s="209"/>
      <c r="R108" s="209"/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/>
      <c r="AC108" s="211"/>
      <c r="AD108" s="211"/>
      <c r="AE108" s="211"/>
      <c r="AF108" s="209"/>
      <c r="AG108" s="209"/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12" t="s">
        <v>144</v>
      </c>
      <c r="AZ108" s="209"/>
      <c r="BA108" s="209"/>
      <c r="BB108" s="209"/>
      <c r="BC108" s="209"/>
      <c r="BD108" s="209"/>
      <c r="BE108" s="213">
        <f>IF(N108="základní",J108,0)</f>
        <v>0</v>
      </c>
      <c r="BF108" s="213">
        <f>IF(N108="snížená",J108,0)</f>
        <v>0</v>
      </c>
      <c r="BG108" s="213">
        <f>IF(N108="zákl. přenesená",J108,0)</f>
        <v>0</v>
      </c>
      <c r="BH108" s="213">
        <f>IF(N108="sníž. přenesená",J108,0)</f>
        <v>0</v>
      </c>
      <c r="BI108" s="213">
        <f>IF(N108="nulová",J108,0)</f>
        <v>0</v>
      </c>
      <c r="BJ108" s="212" t="s">
        <v>84</v>
      </c>
      <c r="BK108" s="209"/>
      <c r="BL108" s="209"/>
      <c r="BM108" s="209"/>
    </row>
    <row r="109" s="2" customFormat="1" ht="18" customHeight="1">
      <c r="A109" s="39"/>
      <c r="B109" s="40"/>
      <c r="C109" s="41"/>
      <c r="D109" s="205" t="s">
        <v>231</v>
      </c>
      <c r="E109" s="206"/>
      <c r="F109" s="206"/>
      <c r="G109" s="41"/>
      <c r="H109" s="41"/>
      <c r="I109" s="41"/>
      <c r="J109" s="207">
        <v>0</v>
      </c>
      <c r="K109" s="41"/>
      <c r="L109" s="208"/>
      <c r="M109" s="209"/>
      <c r="N109" s="210" t="s">
        <v>41</v>
      </c>
      <c r="O109" s="209"/>
      <c r="P109" s="209"/>
      <c r="Q109" s="209"/>
      <c r="R109" s="209"/>
      <c r="S109" s="211"/>
      <c r="T109" s="211"/>
      <c r="U109" s="211"/>
      <c r="V109" s="211"/>
      <c r="W109" s="211"/>
      <c r="X109" s="211"/>
      <c r="Y109" s="211"/>
      <c r="Z109" s="211"/>
      <c r="AA109" s="211"/>
      <c r="AB109" s="211"/>
      <c r="AC109" s="211"/>
      <c r="AD109" s="211"/>
      <c r="AE109" s="211"/>
      <c r="AF109" s="209"/>
      <c r="AG109" s="209"/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12" t="s">
        <v>144</v>
      </c>
      <c r="AZ109" s="209"/>
      <c r="BA109" s="209"/>
      <c r="BB109" s="209"/>
      <c r="BC109" s="209"/>
      <c r="BD109" s="209"/>
      <c r="BE109" s="213">
        <f>IF(N109="základní",J109,0)</f>
        <v>0</v>
      </c>
      <c r="BF109" s="213">
        <f>IF(N109="snížená",J109,0)</f>
        <v>0</v>
      </c>
      <c r="BG109" s="213">
        <f>IF(N109="zákl. přenesená",J109,0)</f>
        <v>0</v>
      </c>
      <c r="BH109" s="213">
        <f>IF(N109="sníž. přenesená",J109,0)</f>
        <v>0</v>
      </c>
      <c r="BI109" s="213">
        <f>IF(N109="nulová",J109,0)</f>
        <v>0</v>
      </c>
      <c r="BJ109" s="212" t="s">
        <v>84</v>
      </c>
      <c r="BK109" s="209"/>
      <c r="BL109" s="209"/>
      <c r="BM109" s="209"/>
    </row>
    <row r="110" s="2" customFormat="1" ht="18" customHeight="1">
      <c r="A110" s="39"/>
      <c r="B110" s="40"/>
      <c r="C110" s="41"/>
      <c r="D110" s="205" t="s">
        <v>232</v>
      </c>
      <c r="E110" s="206"/>
      <c r="F110" s="206"/>
      <c r="G110" s="41"/>
      <c r="H110" s="41"/>
      <c r="I110" s="41"/>
      <c r="J110" s="207">
        <v>0</v>
      </c>
      <c r="K110" s="41"/>
      <c r="L110" s="208"/>
      <c r="M110" s="209"/>
      <c r="N110" s="210" t="s">
        <v>41</v>
      </c>
      <c r="O110" s="209"/>
      <c r="P110" s="209"/>
      <c r="Q110" s="209"/>
      <c r="R110" s="209"/>
      <c r="S110" s="211"/>
      <c r="T110" s="211"/>
      <c r="U110" s="211"/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/>
      <c r="AF110" s="209"/>
      <c r="AG110" s="209"/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12" t="s">
        <v>144</v>
      </c>
      <c r="AZ110" s="209"/>
      <c r="BA110" s="209"/>
      <c r="BB110" s="209"/>
      <c r="BC110" s="209"/>
      <c r="BD110" s="209"/>
      <c r="BE110" s="213">
        <f>IF(N110="základní",J110,0)</f>
        <v>0</v>
      </c>
      <c r="BF110" s="213">
        <f>IF(N110="snížená",J110,0)</f>
        <v>0</v>
      </c>
      <c r="BG110" s="213">
        <f>IF(N110="zákl. přenesená",J110,0)</f>
        <v>0</v>
      </c>
      <c r="BH110" s="213">
        <f>IF(N110="sníž. přenesená",J110,0)</f>
        <v>0</v>
      </c>
      <c r="BI110" s="213">
        <f>IF(N110="nulová",J110,0)</f>
        <v>0</v>
      </c>
      <c r="BJ110" s="212" t="s">
        <v>84</v>
      </c>
      <c r="BK110" s="209"/>
      <c r="BL110" s="209"/>
      <c r="BM110" s="209"/>
    </row>
    <row r="111" s="2" customFormat="1" ht="18" customHeight="1">
      <c r="A111" s="39"/>
      <c r="B111" s="40"/>
      <c r="C111" s="41"/>
      <c r="D111" s="206" t="s">
        <v>233</v>
      </c>
      <c r="E111" s="41"/>
      <c r="F111" s="41"/>
      <c r="G111" s="41"/>
      <c r="H111" s="41"/>
      <c r="I111" s="41"/>
      <c r="J111" s="207">
        <f>ROUND(J32*T111,2)</f>
        <v>0</v>
      </c>
      <c r="K111" s="41"/>
      <c r="L111" s="208"/>
      <c r="M111" s="209"/>
      <c r="N111" s="210" t="s">
        <v>41</v>
      </c>
      <c r="O111" s="209"/>
      <c r="P111" s="209"/>
      <c r="Q111" s="209"/>
      <c r="R111" s="209"/>
      <c r="S111" s="211"/>
      <c r="T111" s="211"/>
      <c r="U111" s="211"/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/>
      <c r="AF111" s="209"/>
      <c r="AG111" s="209"/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12" t="s">
        <v>234</v>
      </c>
      <c r="AZ111" s="209"/>
      <c r="BA111" s="209"/>
      <c r="BB111" s="209"/>
      <c r="BC111" s="209"/>
      <c r="BD111" s="209"/>
      <c r="BE111" s="213">
        <f>IF(N111="základní",J111,0)</f>
        <v>0</v>
      </c>
      <c r="BF111" s="213">
        <f>IF(N111="snížená",J111,0)</f>
        <v>0</v>
      </c>
      <c r="BG111" s="213">
        <f>IF(N111="zákl. přenesená",J111,0)</f>
        <v>0</v>
      </c>
      <c r="BH111" s="213">
        <f>IF(N111="sníž. přenesená",J111,0)</f>
        <v>0</v>
      </c>
      <c r="BI111" s="213">
        <f>IF(N111="nulová",J111,0)</f>
        <v>0</v>
      </c>
      <c r="BJ111" s="212" t="s">
        <v>84</v>
      </c>
      <c r="BK111" s="209"/>
      <c r="BL111" s="209"/>
      <c r="BM111" s="209"/>
    </row>
    <row r="112" s="2" customForma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9.28" customHeight="1">
      <c r="A113" s="39"/>
      <c r="B113" s="40"/>
      <c r="C113" s="214" t="s">
        <v>235</v>
      </c>
      <c r="D113" s="189"/>
      <c r="E113" s="189"/>
      <c r="F113" s="189"/>
      <c r="G113" s="189"/>
      <c r="H113" s="189"/>
      <c r="I113" s="189"/>
      <c r="J113" s="215">
        <f>ROUND(J98+J105,2)</f>
        <v>0</v>
      </c>
      <c r="K113" s="189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236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15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4.4" customHeight="1">
      <c r="A122" s="39"/>
      <c r="B122" s="40"/>
      <c r="C122" s="41"/>
      <c r="D122" s="41"/>
      <c r="E122" s="187" t="str">
        <f>E7</f>
        <v>Modernizace střediska praktického vyučování ISŠTE Sokolov, SO-703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" customFormat="1" ht="12" customHeight="1">
      <c r="B123" s="22"/>
      <c r="C123" s="33" t="s">
        <v>167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="2" customFormat="1" ht="14.4" customHeight="1">
      <c r="A124" s="39"/>
      <c r="B124" s="40"/>
      <c r="C124" s="41"/>
      <c r="D124" s="41"/>
      <c r="E124" s="187" t="s">
        <v>3107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3108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6" customHeight="1">
      <c r="A126" s="39"/>
      <c r="B126" s="40"/>
      <c r="C126" s="41"/>
      <c r="D126" s="41"/>
      <c r="E126" s="77" t="str">
        <f>E11</f>
        <v>D.1.4.c.4 - Zařízení č. 4 - svařovna 2 (mč.2.34)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19</v>
      </c>
      <c r="D128" s="41"/>
      <c r="E128" s="41"/>
      <c r="F128" s="28" t="str">
        <f>F14</f>
        <v>Sokolov</v>
      </c>
      <c r="G128" s="41"/>
      <c r="H128" s="41"/>
      <c r="I128" s="33" t="s">
        <v>21</v>
      </c>
      <c r="J128" s="80" t="str">
        <f>IF(J14="","",J14)</f>
        <v>2. 4. 2025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6" customHeight="1">
      <c r="A130" s="39"/>
      <c r="B130" s="40"/>
      <c r="C130" s="33" t="s">
        <v>23</v>
      </c>
      <c r="D130" s="41"/>
      <c r="E130" s="41"/>
      <c r="F130" s="28" t="str">
        <f>E17</f>
        <v>ISŠTE Sokolov, p.s.</v>
      </c>
      <c r="G130" s="41"/>
      <c r="H130" s="41"/>
      <c r="I130" s="33" t="s">
        <v>29</v>
      </c>
      <c r="J130" s="37" t="str">
        <f>E23</f>
        <v xml:space="preserve">DPT projekty 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6" customHeight="1">
      <c r="A131" s="39"/>
      <c r="B131" s="40"/>
      <c r="C131" s="33" t="s">
        <v>27</v>
      </c>
      <c r="D131" s="41"/>
      <c r="E131" s="41"/>
      <c r="F131" s="28" t="str">
        <f>IF(E20="","",E20)</f>
        <v>Vyplň údaj</v>
      </c>
      <c r="G131" s="41"/>
      <c r="H131" s="41"/>
      <c r="I131" s="33" t="s">
        <v>32</v>
      </c>
      <c r="J131" s="37" t="str">
        <f>E26</f>
        <v xml:space="preserve"> 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0.32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1" customFormat="1" ht="29.28" customHeight="1">
      <c r="A133" s="216"/>
      <c r="B133" s="217"/>
      <c r="C133" s="218" t="s">
        <v>237</v>
      </c>
      <c r="D133" s="219" t="s">
        <v>61</v>
      </c>
      <c r="E133" s="219" t="s">
        <v>57</v>
      </c>
      <c r="F133" s="219" t="s">
        <v>58</v>
      </c>
      <c r="G133" s="219" t="s">
        <v>238</v>
      </c>
      <c r="H133" s="219" t="s">
        <v>239</v>
      </c>
      <c r="I133" s="219" t="s">
        <v>240</v>
      </c>
      <c r="J133" s="219" t="s">
        <v>194</v>
      </c>
      <c r="K133" s="220" t="s">
        <v>241</v>
      </c>
      <c r="L133" s="221"/>
      <c r="M133" s="101" t="s">
        <v>1</v>
      </c>
      <c r="N133" s="102" t="s">
        <v>40</v>
      </c>
      <c r="O133" s="102" t="s">
        <v>242</v>
      </c>
      <c r="P133" s="102" t="s">
        <v>243</v>
      </c>
      <c r="Q133" s="102" t="s">
        <v>244</v>
      </c>
      <c r="R133" s="102" t="s">
        <v>245</v>
      </c>
      <c r="S133" s="102" t="s">
        <v>246</v>
      </c>
      <c r="T133" s="103" t="s">
        <v>247</v>
      </c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</row>
    <row r="134" s="2" customFormat="1" ht="22.8" customHeight="1">
      <c r="A134" s="39"/>
      <c r="B134" s="40"/>
      <c r="C134" s="108" t="s">
        <v>248</v>
      </c>
      <c r="D134" s="41"/>
      <c r="E134" s="41"/>
      <c r="F134" s="41"/>
      <c r="G134" s="41"/>
      <c r="H134" s="41"/>
      <c r="I134" s="41"/>
      <c r="J134" s="222">
        <f>BK134</f>
        <v>0</v>
      </c>
      <c r="K134" s="41"/>
      <c r="L134" s="45"/>
      <c r="M134" s="104"/>
      <c r="N134" s="223"/>
      <c r="O134" s="105"/>
      <c r="P134" s="224">
        <f>P135+P162</f>
        <v>0</v>
      </c>
      <c r="Q134" s="105"/>
      <c r="R134" s="224">
        <f>R135+R162</f>
        <v>0</v>
      </c>
      <c r="S134" s="105"/>
      <c r="T134" s="225">
        <f>T135+T162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75</v>
      </c>
      <c r="AU134" s="18" t="s">
        <v>196</v>
      </c>
      <c r="BK134" s="226">
        <f>BK135+BK162</f>
        <v>0</v>
      </c>
    </row>
    <row r="135" s="12" customFormat="1" ht="25.92" customHeight="1">
      <c r="A135" s="12"/>
      <c r="B135" s="227"/>
      <c r="C135" s="228"/>
      <c r="D135" s="229" t="s">
        <v>75</v>
      </c>
      <c r="E135" s="230" t="s">
        <v>1080</v>
      </c>
      <c r="F135" s="230" t="s">
        <v>1081</v>
      </c>
      <c r="G135" s="228"/>
      <c r="H135" s="228"/>
      <c r="I135" s="231"/>
      <c r="J135" s="232">
        <f>BK135</f>
        <v>0</v>
      </c>
      <c r="K135" s="228"/>
      <c r="L135" s="233"/>
      <c r="M135" s="234"/>
      <c r="N135" s="235"/>
      <c r="O135" s="235"/>
      <c r="P135" s="236">
        <f>P136</f>
        <v>0</v>
      </c>
      <c r="Q135" s="235"/>
      <c r="R135" s="236">
        <f>R136</f>
        <v>0</v>
      </c>
      <c r="S135" s="235"/>
      <c r="T135" s="237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8" t="s">
        <v>86</v>
      </c>
      <c r="AT135" s="239" t="s">
        <v>75</v>
      </c>
      <c r="AU135" s="239" t="s">
        <v>76</v>
      </c>
      <c r="AY135" s="238" t="s">
        <v>251</v>
      </c>
      <c r="BK135" s="240">
        <f>BK136</f>
        <v>0</v>
      </c>
    </row>
    <row r="136" s="12" customFormat="1" ht="22.8" customHeight="1">
      <c r="A136" s="12"/>
      <c r="B136" s="227"/>
      <c r="C136" s="228"/>
      <c r="D136" s="229" t="s">
        <v>75</v>
      </c>
      <c r="E136" s="241" t="s">
        <v>1205</v>
      </c>
      <c r="F136" s="241" t="s">
        <v>1206</v>
      </c>
      <c r="G136" s="228"/>
      <c r="H136" s="228"/>
      <c r="I136" s="231"/>
      <c r="J136" s="242">
        <f>BK136</f>
        <v>0</v>
      </c>
      <c r="K136" s="228"/>
      <c r="L136" s="233"/>
      <c r="M136" s="234"/>
      <c r="N136" s="235"/>
      <c r="O136" s="235"/>
      <c r="P136" s="236">
        <f>P137</f>
        <v>0</v>
      </c>
      <c r="Q136" s="235"/>
      <c r="R136" s="236">
        <f>R137</f>
        <v>0</v>
      </c>
      <c r="S136" s="235"/>
      <c r="T136" s="237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8" t="s">
        <v>86</v>
      </c>
      <c r="AT136" s="239" t="s">
        <v>75</v>
      </c>
      <c r="AU136" s="239" t="s">
        <v>84</v>
      </c>
      <c r="AY136" s="238" t="s">
        <v>251</v>
      </c>
      <c r="BK136" s="240">
        <f>BK137</f>
        <v>0</v>
      </c>
    </row>
    <row r="137" s="12" customFormat="1" ht="20.88" customHeight="1">
      <c r="A137" s="12"/>
      <c r="B137" s="227"/>
      <c r="C137" s="228"/>
      <c r="D137" s="229" t="s">
        <v>75</v>
      </c>
      <c r="E137" s="241" t="s">
        <v>3111</v>
      </c>
      <c r="F137" s="241" t="s">
        <v>3112</v>
      </c>
      <c r="G137" s="228"/>
      <c r="H137" s="228"/>
      <c r="I137" s="231"/>
      <c r="J137" s="242">
        <f>BK137</f>
        <v>0</v>
      </c>
      <c r="K137" s="228"/>
      <c r="L137" s="233"/>
      <c r="M137" s="234"/>
      <c r="N137" s="235"/>
      <c r="O137" s="235"/>
      <c r="P137" s="236">
        <f>SUM(P138:P161)</f>
        <v>0</v>
      </c>
      <c r="Q137" s="235"/>
      <c r="R137" s="236">
        <f>SUM(R138:R161)</f>
        <v>0</v>
      </c>
      <c r="S137" s="235"/>
      <c r="T137" s="237">
        <f>SUM(T138:T161)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8" t="s">
        <v>84</v>
      </c>
      <c r="AT137" s="239" t="s">
        <v>75</v>
      </c>
      <c r="AU137" s="239" t="s">
        <v>86</v>
      </c>
      <c r="AY137" s="238" t="s">
        <v>251</v>
      </c>
      <c r="BK137" s="240">
        <f>SUM(BK138:BK161)</f>
        <v>0</v>
      </c>
    </row>
    <row r="138" s="2" customFormat="1" ht="14.4" customHeight="1">
      <c r="A138" s="39"/>
      <c r="B138" s="40"/>
      <c r="C138" s="243" t="s">
        <v>84</v>
      </c>
      <c r="D138" s="243" t="s">
        <v>253</v>
      </c>
      <c r="E138" s="244" t="s">
        <v>3202</v>
      </c>
      <c r="F138" s="245" t="s">
        <v>3159</v>
      </c>
      <c r="G138" s="246" t="s">
        <v>3115</v>
      </c>
      <c r="H138" s="247">
        <v>1</v>
      </c>
      <c r="I138" s="248"/>
      <c r="J138" s="247">
        <f>ROUND(I138*H138,2)</f>
        <v>0</v>
      </c>
      <c r="K138" s="245" t="s">
        <v>1</v>
      </c>
      <c r="L138" s="45"/>
      <c r="M138" s="249" t="s">
        <v>1</v>
      </c>
      <c r="N138" s="250" t="s">
        <v>41</v>
      </c>
      <c r="O138" s="92"/>
      <c r="P138" s="251">
        <f>O138*H138</f>
        <v>0</v>
      </c>
      <c r="Q138" s="251">
        <v>0</v>
      </c>
      <c r="R138" s="251">
        <f>Q138*H138</f>
        <v>0</v>
      </c>
      <c r="S138" s="251">
        <v>0</v>
      </c>
      <c r="T138" s="252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3" t="s">
        <v>344</v>
      </c>
      <c r="AT138" s="253" t="s">
        <v>253</v>
      </c>
      <c r="AU138" s="253" t="s">
        <v>271</v>
      </c>
      <c r="AY138" s="18" t="s">
        <v>251</v>
      </c>
      <c r="BE138" s="254">
        <f>IF(N138="základní",J138,0)</f>
        <v>0</v>
      </c>
      <c r="BF138" s="254">
        <f>IF(N138="snížená",J138,0)</f>
        <v>0</v>
      </c>
      <c r="BG138" s="254">
        <f>IF(N138="zákl. přenesená",J138,0)</f>
        <v>0</v>
      </c>
      <c r="BH138" s="254">
        <f>IF(N138="sníž. přenesená",J138,0)</f>
        <v>0</v>
      </c>
      <c r="BI138" s="254">
        <f>IF(N138="nulová",J138,0)</f>
        <v>0</v>
      </c>
      <c r="BJ138" s="18" t="s">
        <v>84</v>
      </c>
      <c r="BK138" s="254">
        <f>ROUND(I138*H138,2)</f>
        <v>0</v>
      </c>
      <c r="BL138" s="18" t="s">
        <v>344</v>
      </c>
      <c r="BM138" s="253" t="s">
        <v>86</v>
      </c>
    </row>
    <row r="139" s="2" customFormat="1">
      <c r="A139" s="39"/>
      <c r="B139" s="40"/>
      <c r="C139" s="41"/>
      <c r="D139" s="257" t="s">
        <v>863</v>
      </c>
      <c r="E139" s="41"/>
      <c r="F139" s="308" t="s">
        <v>3203</v>
      </c>
      <c r="G139" s="41"/>
      <c r="H139" s="41"/>
      <c r="I139" s="211"/>
      <c r="J139" s="41"/>
      <c r="K139" s="41"/>
      <c r="L139" s="45"/>
      <c r="M139" s="309"/>
      <c r="N139" s="310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863</v>
      </c>
      <c r="AU139" s="18" t="s">
        <v>271</v>
      </c>
    </row>
    <row r="140" s="2" customFormat="1" ht="14.4" customHeight="1">
      <c r="A140" s="39"/>
      <c r="B140" s="40"/>
      <c r="C140" s="243" t="s">
        <v>86</v>
      </c>
      <c r="D140" s="243" t="s">
        <v>253</v>
      </c>
      <c r="E140" s="244" t="s">
        <v>3204</v>
      </c>
      <c r="F140" s="245" t="s">
        <v>3161</v>
      </c>
      <c r="G140" s="246" t="s">
        <v>3115</v>
      </c>
      <c r="H140" s="247">
        <v>1</v>
      </c>
      <c r="I140" s="248"/>
      <c r="J140" s="247">
        <f>ROUND(I140*H140,2)</f>
        <v>0</v>
      </c>
      <c r="K140" s="245" t="s">
        <v>1</v>
      </c>
      <c r="L140" s="45"/>
      <c r="M140" s="249" t="s">
        <v>1</v>
      </c>
      <c r="N140" s="250" t="s">
        <v>41</v>
      </c>
      <c r="O140" s="92"/>
      <c r="P140" s="251">
        <f>O140*H140</f>
        <v>0</v>
      </c>
      <c r="Q140" s="251">
        <v>0</v>
      </c>
      <c r="R140" s="251">
        <f>Q140*H140</f>
        <v>0</v>
      </c>
      <c r="S140" s="251">
        <v>0</v>
      </c>
      <c r="T140" s="252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3" t="s">
        <v>344</v>
      </c>
      <c r="AT140" s="253" t="s">
        <v>253</v>
      </c>
      <c r="AU140" s="253" t="s">
        <v>271</v>
      </c>
      <c r="AY140" s="18" t="s">
        <v>251</v>
      </c>
      <c r="BE140" s="254">
        <f>IF(N140="základní",J140,0)</f>
        <v>0</v>
      </c>
      <c r="BF140" s="254">
        <f>IF(N140="snížená",J140,0)</f>
        <v>0</v>
      </c>
      <c r="BG140" s="254">
        <f>IF(N140="zákl. přenesená",J140,0)</f>
        <v>0</v>
      </c>
      <c r="BH140" s="254">
        <f>IF(N140="sníž. přenesená",J140,0)</f>
        <v>0</v>
      </c>
      <c r="BI140" s="254">
        <f>IF(N140="nulová",J140,0)</f>
        <v>0</v>
      </c>
      <c r="BJ140" s="18" t="s">
        <v>84</v>
      </c>
      <c r="BK140" s="254">
        <f>ROUND(I140*H140,2)</f>
        <v>0</v>
      </c>
      <c r="BL140" s="18" t="s">
        <v>344</v>
      </c>
      <c r="BM140" s="253" t="s">
        <v>258</v>
      </c>
    </row>
    <row r="141" s="2" customFormat="1">
      <c r="A141" s="39"/>
      <c r="B141" s="40"/>
      <c r="C141" s="41"/>
      <c r="D141" s="257" t="s">
        <v>863</v>
      </c>
      <c r="E141" s="41"/>
      <c r="F141" s="308" t="s">
        <v>3186</v>
      </c>
      <c r="G141" s="41"/>
      <c r="H141" s="41"/>
      <c r="I141" s="211"/>
      <c r="J141" s="41"/>
      <c r="K141" s="41"/>
      <c r="L141" s="45"/>
      <c r="M141" s="309"/>
      <c r="N141" s="310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863</v>
      </c>
      <c r="AU141" s="18" t="s">
        <v>271</v>
      </c>
    </row>
    <row r="142" s="2" customFormat="1" ht="14.4" customHeight="1">
      <c r="A142" s="39"/>
      <c r="B142" s="40"/>
      <c r="C142" s="243" t="s">
        <v>271</v>
      </c>
      <c r="D142" s="243" t="s">
        <v>253</v>
      </c>
      <c r="E142" s="244" t="s">
        <v>3205</v>
      </c>
      <c r="F142" s="245" t="s">
        <v>3164</v>
      </c>
      <c r="G142" s="246" t="s">
        <v>3119</v>
      </c>
      <c r="H142" s="247">
        <v>1</v>
      </c>
      <c r="I142" s="248"/>
      <c r="J142" s="247">
        <f>ROUND(I142*H142,2)</f>
        <v>0</v>
      </c>
      <c r="K142" s="245" t="s">
        <v>1</v>
      </c>
      <c r="L142" s="45"/>
      <c r="M142" s="249" t="s">
        <v>1</v>
      </c>
      <c r="N142" s="250" t="s">
        <v>41</v>
      </c>
      <c r="O142" s="92"/>
      <c r="P142" s="251">
        <f>O142*H142</f>
        <v>0</v>
      </c>
      <c r="Q142" s="251">
        <v>0</v>
      </c>
      <c r="R142" s="251">
        <f>Q142*H142</f>
        <v>0</v>
      </c>
      <c r="S142" s="251">
        <v>0</v>
      </c>
      <c r="T142" s="252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3" t="s">
        <v>344</v>
      </c>
      <c r="AT142" s="253" t="s">
        <v>253</v>
      </c>
      <c r="AU142" s="253" t="s">
        <v>271</v>
      </c>
      <c r="AY142" s="18" t="s">
        <v>251</v>
      </c>
      <c r="BE142" s="254">
        <f>IF(N142="základní",J142,0)</f>
        <v>0</v>
      </c>
      <c r="BF142" s="254">
        <f>IF(N142="snížená",J142,0)</f>
        <v>0</v>
      </c>
      <c r="BG142" s="254">
        <f>IF(N142="zákl. přenesená",J142,0)</f>
        <v>0</v>
      </c>
      <c r="BH142" s="254">
        <f>IF(N142="sníž. přenesená",J142,0)</f>
        <v>0</v>
      </c>
      <c r="BI142" s="254">
        <f>IF(N142="nulová",J142,0)</f>
        <v>0</v>
      </c>
      <c r="BJ142" s="18" t="s">
        <v>84</v>
      </c>
      <c r="BK142" s="254">
        <f>ROUND(I142*H142,2)</f>
        <v>0</v>
      </c>
      <c r="BL142" s="18" t="s">
        <v>344</v>
      </c>
      <c r="BM142" s="253" t="s">
        <v>287</v>
      </c>
    </row>
    <row r="143" s="2" customFormat="1">
      <c r="A143" s="39"/>
      <c r="B143" s="40"/>
      <c r="C143" s="41"/>
      <c r="D143" s="257" t="s">
        <v>863</v>
      </c>
      <c r="E143" s="41"/>
      <c r="F143" s="308" t="s">
        <v>3206</v>
      </c>
      <c r="G143" s="41"/>
      <c r="H143" s="41"/>
      <c r="I143" s="211"/>
      <c r="J143" s="41"/>
      <c r="K143" s="41"/>
      <c r="L143" s="45"/>
      <c r="M143" s="309"/>
      <c r="N143" s="310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863</v>
      </c>
      <c r="AU143" s="18" t="s">
        <v>271</v>
      </c>
    </row>
    <row r="144" s="2" customFormat="1" ht="14.4" customHeight="1">
      <c r="A144" s="39"/>
      <c r="B144" s="40"/>
      <c r="C144" s="243" t="s">
        <v>258</v>
      </c>
      <c r="D144" s="243" t="s">
        <v>253</v>
      </c>
      <c r="E144" s="244" t="s">
        <v>3207</v>
      </c>
      <c r="F144" s="245" t="s">
        <v>3190</v>
      </c>
      <c r="G144" s="246" t="s">
        <v>3119</v>
      </c>
      <c r="H144" s="247">
        <v>1</v>
      </c>
      <c r="I144" s="248"/>
      <c r="J144" s="247">
        <f>ROUND(I144*H144,2)</f>
        <v>0</v>
      </c>
      <c r="K144" s="245" t="s">
        <v>1</v>
      </c>
      <c r="L144" s="45"/>
      <c r="M144" s="249" t="s">
        <v>1</v>
      </c>
      <c r="N144" s="250" t="s">
        <v>41</v>
      </c>
      <c r="O144" s="92"/>
      <c r="P144" s="251">
        <f>O144*H144</f>
        <v>0</v>
      </c>
      <c r="Q144" s="251">
        <v>0</v>
      </c>
      <c r="R144" s="251">
        <f>Q144*H144</f>
        <v>0</v>
      </c>
      <c r="S144" s="251">
        <v>0</v>
      </c>
      <c r="T144" s="252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3" t="s">
        <v>344</v>
      </c>
      <c r="AT144" s="253" t="s">
        <v>253</v>
      </c>
      <c r="AU144" s="253" t="s">
        <v>271</v>
      </c>
      <c r="AY144" s="18" t="s">
        <v>251</v>
      </c>
      <c r="BE144" s="254">
        <f>IF(N144="základní",J144,0)</f>
        <v>0</v>
      </c>
      <c r="BF144" s="254">
        <f>IF(N144="snížená",J144,0)</f>
        <v>0</v>
      </c>
      <c r="BG144" s="254">
        <f>IF(N144="zákl. přenesená",J144,0)</f>
        <v>0</v>
      </c>
      <c r="BH144" s="254">
        <f>IF(N144="sníž. přenesená",J144,0)</f>
        <v>0</v>
      </c>
      <c r="BI144" s="254">
        <f>IF(N144="nulová",J144,0)</f>
        <v>0</v>
      </c>
      <c r="BJ144" s="18" t="s">
        <v>84</v>
      </c>
      <c r="BK144" s="254">
        <f>ROUND(I144*H144,2)</f>
        <v>0</v>
      </c>
      <c r="BL144" s="18" t="s">
        <v>344</v>
      </c>
      <c r="BM144" s="253" t="s">
        <v>298</v>
      </c>
    </row>
    <row r="145" s="2" customFormat="1">
      <c r="A145" s="39"/>
      <c r="B145" s="40"/>
      <c r="C145" s="41"/>
      <c r="D145" s="257" t="s">
        <v>863</v>
      </c>
      <c r="E145" s="41"/>
      <c r="F145" s="308" t="s">
        <v>3168</v>
      </c>
      <c r="G145" s="41"/>
      <c r="H145" s="41"/>
      <c r="I145" s="211"/>
      <c r="J145" s="41"/>
      <c r="K145" s="41"/>
      <c r="L145" s="45"/>
      <c r="M145" s="309"/>
      <c r="N145" s="310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863</v>
      </c>
      <c r="AU145" s="18" t="s">
        <v>271</v>
      </c>
    </row>
    <row r="146" s="2" customFormat="1" ht="14.4" customHeight="1">
      <c r="A146" s="39"/>
      <c r="B146" s="40"/>
      <c r="C146" s="243" t="s">
        <v>280</v>
      </c>
      <c r="D146" s="243" t="s">
        <v>253</v>
      </c>
      <c r="E146" s="244" t="s">
        <v>3208</v>
      </c>
      <c r="F146" s="245" t="s">
        <v>3118</v>
      </c>
      <c r="G146" s="246" t="s">
        <v>3119</v>
      </c>
      <c r="H146" s="247">
        <v>4</v>
      </c>
      <c r="I146" s="248"/>
      <c r="J146" s="247">
        <f>ROUND(I146*H146,2)</f>
        <v>0</v>
      </c>
      <c r="K146" s="245" t="s">
        <v>1</v>
      </c>
      <c r="L146" s="45"/>
      <c r="M146" s="249" t="s">
        <v>1</v>
      </c>
      <c r="N146" s="250" t="s">
        <v>41</v>
      </c>
      <c r="O146" s="92"/>
      <c r="P146" s="251">
        <f>O146*H146</f>
        <v>0</v>
      </c>
      <c r="Q146" s="251">
        <v>0</v>
      </c>
      <c r="R146" s="251">
        <f>Q146*H146</f>
        <v>0</v>
      </c>
      <c r="S146" s="251">
        <v>0</v>
      </c>
      <c r="T146" s="252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3" t="s">
        <v>344</v>
      </c>
      <c r="AT146" s="253" t="s">
        <v>253</v>
      </c>
      <c r="AU146" s="253" t="s">
        <v>271</v>
      </c>
      <c r="AY146" s="18" t="s">
        <v>251</v>
      </c>
      <c r="BE146" s="254">
        <f>IF(N146="základní",J146,0)</f>
        <v>0</v>
      </c>
      <c r="BF146" s="254">
        <f>IF(N146="snížená",J146,0)</f>
        <v>0</v>
      </c>
      <c r="BG146" s="254">
        <f>IF(N146="zákl. přenesená",J146,0)</f>
        <v>0</v>
      </c>
      <c r="BH146" s="254">
        <f>IF(N146="sníž. přenesená",J146,0)</f>
        <v>0</v>
      </c>
      <c r="BI146" s="254">
        <f>IF(N146="nulová",J146,0)</f>
        <v>0</v>
      </c>
      <c r="BJ146" s="18" t="s">
        <v>84</v>
      </c>
      <c r="BK146" s="254">
        <f>ROUND(I146*H146,2)</f>
        <v>0</v>
      </c>
      <c r="BL146" s="18" t="s">
        <v>344</v>
      </c>
      <c r="BM146" s="253" t="s">
        <v>312</v>
      </c>
    </row>
    <row r="147" s="2" customFormat="1">
      <c r="A147" s="39"/>
      <c r="B147" s="40"/>
      <c r="C147" s="41"/>
      <c r="D147" s="257" t="s">
        <v>863</v>
      </c>
      <c r="E147" s="41"/>
      <c r="F147" s="308" t="s">
        <v>3209</v>
      </c>
      <c r="G147" s="41"/>
      <c r="H147" s="41"/>
      <c r="I147" s="211"/>
      <c r="J147" s="41"/>
      <c r="K147" s="41"/>
      <c r="L147" s="45"/>
      <c r="M147" s="309"/>
      <c r="N147" s="310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863</v>
      </c>
      <c r="AU147" s="18" t="s">
        <v>271</v>
      </c>
    </row>
    <row r="148" s="2" customFormat="1" ht="14.4" customHeight="1">
      <c r="A148" s="39"/>
      <c r="B148" s="40"/>
      <c r="C148" s="243" t="s">
        <v>287</v>
      </c>
      <c r="D148" s="243" t="s">
        <v>253</v>
      </c>
      <c r="E148" s="244" t="s">
        <v>3210</v>
      </c>
      <c r="F148" s="245" t="s">
        <v>3118</v>
      </c>
      <c r="G148" s="246" t="s">
        <v>3119</v>
      </c>
      <c r="H148" s="247">
        <v>2</v>
      </c>
      <c r="I148" s="248"/>
      <c r="J148" s="247">
        <f>ROUND(I148*H148,2)</f>
        <v>0</v>
      </c>
      <c r="K148" s="245" t="s">
        <v>1</v>
      </c>
      <c r="L148" s="45"/>
      <c r="M148" s="249" t="s">
        <v>1</v>
      </c>
      <c r="N148" s="250" t="s">
        <v>41</v>
      </c>
      <c r="O148" s="92"/>
      <c r="P148" s="251">
        <f>O148*H148</f>
        <v>0</v>
      </c>
      <c r="Q148" s="251">
        <v>0</v>
      </c>
      <c r="R148" s="251">
        <f>Q148*H148</f>
        <v>0</v>
      </c>
      <c r="S148" s="251">
        <v>0</v>
      </c>
      <c r="T148" s="252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3" t="s">
        <v>344</v>
      </c>
      <c r="AT148" s="253" t="s">
        <v>253</v>
      </c>
      <c r="AU148" s="253" t="s">
        <v>271</v>
      </c>
      <c r="AY148" s="18" t="s">
        <v>251</v>
      </c>
      <c r="BE148" s="254">
        <f>IF(N148="základní",J148,0)</f>
        <v>0</v>
      </c>
      <c r="BF148" s="254">
        <f>IF(N148="snížená",J148,0)</f>
        <v>0</v>
      </c>
      <c r="BG148" s="254">
        <f>IF(N148="zákl. přenesená",J148,0)</f>
        <v>0</v>
      </c>
      <c r="BH148" s="254">
        <f>IF(N148="sníž. přenesená",J148,0)</f>
        <v>0</v>
      </c>
      <c r="BI148" s="254">
        <f>IF(N148="nulová",J148,0)</f>
        <v>0</v>
      </c>
      <c r="BJ148" s="18" t="s">
        <v>84</v>
      </c>
      <c r="BK148" s="254">
        <f>ROUND(I148*H148,2)</f>
        <v>0</v>
      </c>
      <c r="BL148" s="18" t="s">
        <v>344</v>
      </c>
      <c r="BM148" s="253" t="s">
        <v>8</v>
      </c>
    </row>
    <row r="149" s="2" customFormat="1">
      <c r="A149" s="39"/>
      <c r="B149" s="40"/>
      <c r="C149" s="41"/>
      <c r="D149" s="257" t="s">
        <v>863</v>
      </c>
      <c r="E149" s="41"/>
      <c r="F149" s="308" t="s">
        <v>3211</v>
      </c>
      <c r="G149" s="41"/>
      <c r="H149" s="41"/>
      <c r="I149" s="211"/>
      <c r="J149" s="41"/>
      <c r="K149" s="41"/>
      <c r="L149" s="45"/>
      <c r="M149" s="309"/>
      <c r="N149" s="310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863</v>
      </c>
      <c r="AU149" s="18" t="s">
        <v>271</v>
      </c>
    </row>
    <row r="150" s="2" customFormat="1" ht="14.4" customHeight="1">
      <c r="A150" s="39"/>
      <c r="B150" s="40"/>
      <c r="C150" s="243" t="s">
        <v>294</v>
      </c>
      <c r="D150" s="243" t="s">
        <v>253</v>
      </c>
      <c r="E150" s="244" t="s">
        <v>3133</v>
      </c>
      <c r="F150" s="245" t="s">
        <v>3134</v>
      </c>
      <c r="G150" s="246" t="s">
        <v>3135</v>
      </c>
      <c r="H150" s="247">
        <v>97</v>
      </c>
      <c r="I150" s="248"/>
      <c r="J150" s="247">
        <f>ROUND(I150*H150,2)</f>
        <v>0</v>
      </c>
      <c r="K150" s="245" t="s">
        <v>1</v>
      </c>
      <c r="L150" s="45"/>
      <c r="M150" s="249" t="s">
        <v>1</v>
      </c>
      <c r="N150" s="250" t="s">
        <v>41</v>
      </c>
      <c r="O150" s="92"/>
      <c r="P150" s="251">
        <f>O150*H150</f>
        <v>0</v>
      </c>
      <c r="Q150" s="251">
        <v>0</v>
      </c>
      <c r="R150" s="251">
        <f>Q150*H150</f>
        <v>0</v>
      </c>
      <c r="S150" s="251">
        <v>0</v>
      </c>
      <c r="T150" s="252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3" t="s">
        <v>344</v>
      </c>
      <c r="AT150" s="253" t="s">
        <v>253</v>
      </c>
      <c r="AU150" s="253" t="s">
        <v>271</v>
      </c>
      <c r="AY150" s="18" t="s">
        <v>251</v>
      </c>
      <c r="BE150" s="254">
        <f>IF(N150="základní",J150,0)</f>
        <v>0</v>
      </c>
      <c r="BF150" s="254">
        <f>IF(N150="snížená",J150,0)</f>
        <v>0</v>
      </c>
      <c r="BG150" s="254">
        <f>IF(N150="zákl. přenesená",J150,0)</f>
        <v>0</v>
      </c>
      <c r="BH150" s="254">
        <f>IF(N150="sníž. přenesená",J150,0)</f>
        <v>0</v>
      </c>
      <c r="BI150" s="254">
        <f>IF(N150="nulová",J150,0)</f>
        <v>0</v>
      </c>
      <c r="BJ150" s="18" t="s">
        <v>84</v>
      </c>
      <c r="BK150" s="254">
        <f>ROUND(I150*H150,2)</f>
        <v>0</v>
      </c>
      <c r="BL150" s="18" t="s">
        <v>344</v>
      </c>
      <c r="BM150" s="253" t="s">
        <v>334</v>
      </c>
    </row>
    <row r="151" s="2" customFormat="1">
      <c r="A151" s="39"/>
      <c r="B151" s="40"/>
      <c r="C151" s="41"/>
      <c r="D151" s="257" t="s">
        <v>863</v>
      </c>
      <c r="E151" s="41"/>
      <c r="F151" s="308" t="s">
        <v>3136</v>
      </c>
      <c r="G151" s="41"/>
      <c r="H151" s="41"/>
      <c r="I151" s="211"/>
      <c r="J151" s="41"/>
      <c r="K151" s="41"/>
      <c r="L151" s="45"/>
      <c r="M151" s="309"/>
      <c r="N151" s="310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863</v>
      </c>
      <c r="AU151" s="18" t="s">
        <v>271</v>
      </c>
    </row>
    <row r="152" s="2" customFormat="1" ht="14.4" customHeight="1">
      <c r="A152" s="39"/>
      <c r="B152" s="40"/>
      <c r="C152" s="243" t="s">
        <v>298</v>
      </c>
      <c r="D152" s="243" t="s">
        <v>253</v>
      </c>
      <c r="E152" s="244" t="s">
        <v>3171</v>
      </c>
      <c r="F152" s="245" t="s">
        <v>3143</v>
      </c>
      <c r="G152" s="246" t="s">
        <v>3135</v>
      </c>
      <c r="H152" s="247">
        <v>102</v>
      </c>
      <c r="I152" s="248"/>
      <c r="J152" s="247">
        <f>ROUND(I152*H152,2)</f>
        <v>0</v>
      </c>
      <c r="K152" s="245" t="s">
        <v>1</v>
      </c>
      <c r="L152" s="45"/>
      <c r="M152" s="249" t="s">
        <v>1</v>
      </c>
      <c r="N152" s="250" t="s">
        <v>41</v>
      </c>
      <c r="O152" s="92"/>
      <c r="P152" s="251">
        <f>O152*H152</f>
        <v>0</v>
      </c>
      <c r="Q152" s="251">
        <v>0</v>
      </c>
      <c r="R152" s="251">
        <f>Q152*H152</f>
        <v>0</v>
      </c>
      <c r="S152" s="251">
        <v>0</v>
      </c>
      <c r="T152" s="252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3" t="s">
        <v>344</v>
      </c>
      <c r="AT152" s="253" t="s">
        <v>253</v>
      </c>
      <c r="AU152" s="253" t="s">
        <v>271</v>
      </c>
      <c r="AY152" s="18" t="s">
        <v>251</v>
      </c>
      <c r="BE152" s="254">
        <f>IF(N152="základní",J152,0)</f>
        <v>0</v>
      </c>
      <c r="BF152" s="254">
        <f>IF(N152="snížená",J152,0)</f>
        <v>0</v>
      </c>
      <c r="BG152" s="254">
        <f>IF(N152="zákl. přenesená",J152,0)</f>
        <v>0</v>
      </c>
      <c r="BH152" s="254">
        <f>IF(N152="sníž. přenesená",J152,0)</f>
        <v>0</v>
      </c>
      <c r="BI152" s="254">
        <f>IF(N152="nulová",J152,0)</f>
        <v>0</v>
      </c>
      <c r="BJ152" s="18" t="s">
        <v>84</v>
      </c>
      <c r="BK152" s="254">
        <f>ROUND(I152*H152,2)</f>
        <v>0</v>
      </c>
      <c r="BL152" s="18" t="s">
        <v>344</v>
      </c>
      <c r="BM152" s="253" t="s">
        <v>344</v>
      </c>
    </row>
    <row r="153" s="2" customFormat="1">
      <c r="A153" s="39"/>
      <c r="B153" s="40"/>
      <c r="C153" s="41"/>
      <c r="D153" s="257" t="s">
        <v>863</v>
      </c>
      <c r="E153" s="41"/>
      <c r="F153" s="308" t="s">
        <v>3212</v>
      </c>
      <c r="G153" s="41"/>
      <c r="H153" s="41"/>
      <c r="I153" s="211"/>
      <c r="J153" s="41"/>
      <c r="K153" s="41"/>
      <c r="L153" s="45"/>
      <c r="M153" s="309"/>
      <c r="N153" s="310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863</v>
      </c>
      <c r="AU153" s="18" t="s">
        <v>271</v>
      </c>
    </row>
    <row r="154" s="2" customFormat="1" ht="14.4" customHeight="1">
      <c r="A154" s="39"/>
      <c r="B154" s="40"/>
      <c r="C154" s="243" t="s">
        <v>305</v>
      </c>
      <c r="D154" s="243" t="s">
        <v>253</v>
      </c>
      <c r="E154" s="244" t="s">
        <v>3173</v>
      </c>
      <c r="F154" s="245" t="s">
        <v>3174</v>
      </c>
      <c r="G154" s="246" t="s">
        <v>3135</v>
      </c>
      <c r="H154" s="247">
        <v>102</v>
      </c>
      <c r="I154" s="248"/>
      <c r="J154" s="247">
        <f>ROUND(I154*H154,2)</f>
        <v>0</v>
      </c>
      <c r="K154" s="245" t="s">
        <v>1</v>
      </c>
      <c r="L154" s="45"/>
      <c r="M154" s="249" t="s">
        <v>1</v>
      </c>
      <c r="N154" s="250" t="s">
        <v>41</v>
      </c>
      <c r="O154" s="92"/>
      <c r="P154" s="251">
        <f>O154*H154</f>
        <v>0</v>
      </c>
      <c r="Q154" s="251">
        <v>0</v>
      </c>
      <c r="R154" s="251">
        <f>Q154*H154</f>
        <v>0</v>
      </c>
      <c r="S154" s="251">
        <v>0</v>
      </c>
      <c r="T154" s="252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3" t="s">
        <v>344</v>
      </c>
      <c r="AT154" s="253" t="s">
        <v>253</v>
      </c>
      <c r="AU154" s="253" t="s">
        <v>271</v>
      </c>
      <c r="AY154" s="18" t="s">
        <v>251</v>
      </c>
      <c r="BE154" s="254">
        <f>IF(N154="základní",J154,0)</f>
        <v>0</v>
      </c>
      <c r="BF154" s="254">
        <f>IF(N154="snížená",J154,0)</f>
        <v>0</v>
      </c>
      <c r="BG154" s="254">
        <f>IF(N154="zákl. přenesená",J154,0)</f>
        <v>0</v>
      </c>
      <c r="BH154" s="254">
        <f>IF(N154="sníž. přenesená",J154,0)</f>
        <v>0</v>
      </c>
      <c r="BI154" s="254">
        <f>IF(N154="nulová",J154,0)</f>
        <v>0</v>
      </c>
      <c r="BJ154" s="18" t="s">
        <v>84</v>
      </c>
      <c r="BK154" s="254">
        <f>ROUND(I154*H154,2)</f>
        <v>0</v>
      </c>
      <c r="BL154" s="18" t="s">
        <v>344</v>
      </c>
      <c r="BM154" s="253" t="s">
        <v>354</v>
      </c>
    </row>
    <row r="155" s="2" customFormat="1">
      <c r="A155" s="39"/>
      <c r="B155" s="40"/>
      <c r="C155" s="41"/>
      <c r="D155" s="257" t="s">
        <v>863</v>
      </c>
      <c r="E155" s="41"/>
      <c r="F155" s="308" t="s">
        <v>3213</v>
      </c>
      <c r="G155" s="41"/>
      <c r="H155" s="41"/>
      <c r="I155" s="211"/>
      <c r="J155" s="41"/>
      <c r="K155" s="41"/>
      <c r="L155" s="45"/>
      <c r="M155" s="309"/>
      <c r="N155" s="310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863</v>
      </c>
      <c r="AU155" s="18" t="s">
        <v>271</v>
      </c>
    </row>
    <row r="156" s="2" customFormat="1" ht="14.4" customHeight="1">
      <c r="A156" s="39"/>
      <c r="B156" s="40"/>
      <c r="C156" s="243" t="s">
        <v>312</v>
      </c>
      <c r="D156" s="243" t="s">
        <v>253</v>
      </c>
      <c r="E156" s="244" t="s">
        <v>3142</v>
      </c>
      <c r="F156" s="245" t="s">
        <v>3143</v>
      </c>
      <c r="G156" s="246" t="s">
        <v>3135</v>
      </c>
      <c r="H156" s="247">
        <v>5</v>
      </c>
      <c r="I156" s="248"/>
      <c r="J156" s="247">
        <f>ROUND(I156*H156,2)</f>
        <v>0</v>
      </c>
      <c r="K156" s="245" t="s">
        <v>1</v>
      </c>
      <c r="L156" s="45"/>
      <c r="M156" s="249" t="s">
        <v>1</v>
      </c>
      <c r="N156" s="250" t="s">
        <v>41</v>
      </c>
      <c r="O156" s="92"/>
      <c r="P156" s="251">
        <f>O156*H156</f>
        <v>0</v>
      </c>
      <c r="Q156" s="251">
        <v>0</v>
      </c>
      <c r="R156" s="251">
        <f>Q156*H156</f>
        <v>0</v>
      </c>
      <c r="S156" s="251">
        <v>0</v>
      </c>
      <c r="T156" s="252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3" t="s">
        <v>344</v>
      </c>
      <c r="AT156" s="253" t="s">
        <v>253</v>
      </c>
      <c r="AU156" s="253" t="s">
        <v>271</v>
      </c>
      <c r="AY156" s="18" t="s">
        <v>251</v>
      </c>
      <c r="BE156" s="254">
        <f>IF(N156="základní",J156,0)</f>
        <v>0</v>
      </c>
      <c r="BF156" s="254">
        <f>IF(N156="snížená",J156,0)</f>
        <v>0</v>
      </c>
      <c r="BG156" s="254">
        <f>IF(N156="zákl. přenesená",J156,0)</f>
        <v>0</v>
      </c>
      <c r="BH156" s="254">
        <f>IF(N156="sníž. přenesená",J156,0)</f>
        <v>0</v>
      </c>
      <c r="BI156" s="254">
        <f>IF(N156="nulová",J156,0)</f>
        <v>0</v>
      </c>
      <c r="BJ156" s="18" t="s">
        <v>84</v>
      </c>
      <c r="BK156" s="254">
        <f>ROUND(I156*H156,2)</f>
        <v>0</v>
      </c>
      <c r="BL156" s="18" t="s">
        <v>344</v>
      </c>
      <c r="BM156" s="253" t="s">
        <v>366</v>
      </c>
    </row>
    <row r="157" s="2" customFormat="1">
      <c r="A157" s="39"/>
      <c r="B157" s="40"/>
      <c r="C157" s="41"/>
      <c r="D157" s="257" t="s">
        <v>863</v>
      </c>
      <c r="E157" s="41"/>
      <c r="F157" s="308" t="s">
        <v>3176</v>
      </c>
      <c r="G157" s="41"/>
      <c r="H157" s="41"/>
      <c r="I157" s="211"/>
      <c r="J157" s="41"/>
      <c r="K157" s="41"/>
      <c r="L157" s="45"/>
      <c r="M157" s="309"/>
      <c r="N157" s="310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863</v>
      </c>
      <c r="AU157" s="18" t="s">
        <v>271</v>
      </c>
    </row>
    <row r="158" s="2" customFormat="1" ht="14.4" customHeight="1">
      <c r="A158" s="39"/>
      <c r="B158" s="40"/>
      <c r="C158" s="243" t="s">
        <v>317</v>
      </c>
      <c r="D158" s="243" t="s">
        <v>253</v>
      </c>
      <c r="E158" s="244" t="s">
        <v>3145</v>
      </c>
      <c r="F158" s="245" t="s">
        <v>3146</v>
      </c>
      <c r="G158" s="246" t="s">
        <v>3147</v>
      </c>
      <c r="H158" s="247">
        <v>75</v>
      </c>
      <c r="I158" s="248"/>
      <c r="J158" s="247">
        <f>ROUND(I158*H158,2)</f>
        <v>0</v>
      </c>
      <c r="K158" s="245" t="s">
        <v>1</v>
      </c>
      <c r="L158" s="45"/>
      <c r="M158" s="249" t="s">
        <v>1</v>
      </c>
      <c r="N158" s="250" t="s">
        <v>41</v>
      </c>
      <c r="O158" s="92"/>
      <c r="P158" s="251">
        <f>O158*H158</f>
        <v>0</v>
      </c>
      <c r="Q158" s="251">
        <v>0</v>
      </c>
      <c r="R158" s="251">
        <f>Q158*H158</f>
        <v>0</v>
      </c>
      <c r="S158" s="251">
        <v>0</v>
      </c>
      <c r="T158" s="252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3" t="s">
        <v>344</v>
      </c>
      <c r="AT158" s="253" t="s">
        <v>253</v>
      </c>
      <c r="AU158" s="253" t="s">
        <v>271</v>
      </c>
      <c r="AY158" s="18" t="s">
        <v>251</v>
      </c>
      <c r="BE158" s="254">
        <f>IF(N158="základní",J158,0)</f>
        <v>0</v>
      </c>
      <c r="BF158" s="254">
        <f>IF(N158="snížená",J158,0)</f>
        <v>0</v>
      </c>
      <c r="BG158" s="254">
        <f>IF(N158="zákl. přenesená",J158,0)</f>
        <v>0</v>
      </c>
      <c r="BH158" s="254">
        <f>IF(N158="sníž. přenesená",J158,0)</f>
        <v>0</v>
      </c>
      <c r="BI158" s="254">
        <f>IF(N158="nulová",J158,0)</f>
        <v>0</v>
      </c>
      <c r="BJ158" s="18" t="s">
        <v>84</v>
      </c>
      <c r="BK158" s="254">
        <f>ROUND(I158*H158,2)</f>
        <v>0</v>
      </c>
      <c r="BL158" s="18" t="s">
        <v>344</v>
      </c>
      <c r="BM158" s="253" t="s">
        <v>374</v>
      </c>
    </row>
    <row r="159" s="2" customFormat="1">
      <c r="A159" s="39"/>
      <c r="B159" s="40"/>
      <c r="C159" s="41"/>
      <c r="D159" s="257" t="s">
        <v>863</v>
      </c>
      <c r="E159" s="41"/>
      <c r="F159" s="308" t="s">
        <v>3148</v>
      </c>
      <c r="G159" s="41"/>
      <c r="H159" s="41"/>
      <c r="I159" s="211"/>
      <c r="J159" s="41"/>
      <c r="K159" s="41"/>
      <c r="L159" s="45"/>
      <c r="M159" s="309"/>
      <c r="N159" s="310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863</v>
      </c>
      <c r="AU159" s="18" t="s">
        <v>271</v>
      </c>
    </row>
    <row r="160" s="2" customFormat="1" ht="14.4" customHeight="1">
      <c r="A160" s="39"/>
      <c r="B160" s="40"/>
      <c r="C160" s="243" t="s">
        <v>8</v>
      </c>
      <c r="D160" s="243" t="s">
        <v>253</v>
      </c>
      <c r="E160" s="244" t="s">
        <v>3149</v>
      </c>
      <c r="F160" s="245" t="s">
        <v>3150</v>
      </c>
      <c r="G160" s="246" t="s">
        <v>818</v>
      </c>
      <c r="H160" s="247">
        <v>1</v>
      </c>
      <c r="I160" s="248"/>
      <c r="J160" s="247">
        <f>ROUND(I160*H160,2)</f>
        <v>0</v>
      </c>
      <c r="K160" s="245" t="s">
        <v>1</v>
      </c>
      <c r="L160" s="45"/>
      <c r="M160" s="249" t="s">
        <v>1</v>
      </c>
      <c r="N160" s="250" t="s">
        <v>41</v>
      </c>
      <c r="O160" s="92"/>
      <c r="P160" s="251">
        <f>O160*H160</f>
        <v>0</v>
      </c>
      <c r="Q160" s="251">
        <v>0</v>
      </c>
      <c r="R160" s="251">
        <f>Q160*H160</f>
        <v>0</v>
      </c>
      <c r="S160" s="251">
        <v>0</v>
      </c>
      <c r="T160" s="252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3" t="s">
        <v>344</v>
      </c>
      <c r="AT160" s="253" t="s">
        <v>253</v>
      </c>
      <c r="AU160" s="253" t="s">
        <v>271</v>
      </c>
      <c r="AY160" s="18" t="s">
        <v>251</v>
      </c>
      <c r="BE160" s="254">
        <f>IF(N160="základní",J160,0)</f>
        <v>0</v>
      </c>
      <c r="BF160" s="254">
        <f>IF(N160="snížená",J160,0)</f>
        <v>0</v>
      </c>
      <c r="BG160" s="254">
        <f>IF(N160="zákl. přenesená",J160,0)</f>
        <v>0</v>
      </c>
      <c r="BH160" s="254">
        <f>IF(N160="sníž. přenesená",J160,0)</f>
        <v>0</v>
      </c>
      <c r="BI160" s="254">
        <f>IF(N160="nulová",J160,0)</f>
        <v>0</v>
      </c>
      <c r="BJ160" s="18" t="s">
        <v>84</v>
      </c>
      <c r="BK160" s="254">
        <f>ROUND(I160*H160,2)</f>
        <v>0</v>
      </c>
      <c r="BL160" s="18" t="s">
        <v>344</v>
      </c>
      <c r="BM160" s="253" t="s">
        <v>3214</v>
      </c>
    </row>
    <row r="161" s="2" customFormat="1" ht="14.4" customHeight="1">
      <c r="A161" s="39"/>
      <c r="B161" s="40"/>
      <c r="C161" s="243" t="s">
        <v>330</v>
      </c>
      <c r="D161" s="243" t="s">
        <v>253</v>
      </c>
      <c r="E161" s="244" t="s">
        <v>3152</v>
      </c>
      <c r="F161" s="245" t="s">
        <v>3153</v>
      </c>
      <c r="G161" s="246" t="s">
        <v>818</v>
      </c>
      <c r="H161" s="247">
        <v>1</v>
      </c>
      <c r="I161" s="248"/>
      <c r="J161" s="247">
        <f>ROUND(I161*H161,2)</f>
        <v>0</v>
      </c>
      <c r="K161" s="245" t="s">
        <v>1</v>
      </c>
      <c r="L161" s="45"/>
      <c r="M161" s="249" t="s">
        <v>1</v>
      </c>
      <c r="N161" s="250" t="s">
        <v>41</v>
      </c>
      <c r="O161" s="92"/>
      <c r="P161" s="251">
        <f>O161*H161</f>
        <v>0</v>
      </c>
      <c r="Q161" s="251">
        <v>0</v>
      </c>
      <c r="R161" s="251">
        <f>Q161*H161</f>
        <v>0</v>
      </c>
      <c r="S161" s="251">
        <v>0</v>
      </c>
      <c r="T161" s="252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3" t="s">
        <v>344</v>
      </c>
      <c r="AT161" s="253" t="s">
        <v>253</v>
      </c>
      <c r="AU161" s="253" t="s">
        <v>271</v>
      </c>
      <c r="AY161" s="18" t="s">
        <v>251</v>
      </c>
      <c r="BE161" s="254">
        <f>IF(N161="základní",J161,0)</f>
        <v>0</v>
      </c>
      <c r="BF161" s="254">
        <f>IF(N161="snížená",J161,0)</f>
        <v>0</v>
      </c>
      <c r="BG161" s="254">
        <f>IF(N161="zákl. přenesená",J161,0)</f>
        <v>0</v>
      </c>
      <c r="BH161" s="254">
        <f>IF(N161="sníž. přenesená",J161,0)</f>
        <v>0</v>
      </c>
      <c r="BI161" s="254">
        <f>IF(N161="nulová",J161,0)</f>
        <v>0</v>
      </c>
      <c r="BJ161" s="18" t="s">
        <v>84</v>
      </c>
      <c r="BK161" s="254">
        <f>ROUND(I161*H161,2)</f>
        <v>0</v>
      </c>
      <c r="BL161" s="18" t="s">
        <v>344</v>
      </c>
      <c r="BM161" s="253" t="s">
        <v>3215</v>
      </c>
    </row>
    <row r="162" s="12" customFormat="1" ht="25.92" customHeight="1">
      <c r="A162" s="12"/>
      <c r="B162" s="227"/>
      <c r="C162" s="228"/>
      <c r="D162" s="229" t="s">
        <v>75</v>
      </c>
      <c r="E162" s="230" t="s">
        <v>2420</v>
      </c>
      <c r="F162" s="230" t="s">
        <v>2421</v>
      </c>
      <c r="G162" s="228"/>
      <c r="H162" s="228"/>
      <c r="I162" s="231"/>
      <c r="J162" s="232">
        <f>BK162</f>
        <v>0</v>
      </c>
      <c r="K162" s="228"/>
      <c r="L162" s="233"/>
      <c r="M162" s="234"/>
      <c r="N162" s="235"/>
      <c r="O162" s="235"/>
      <c r="P162" s="236">
        <f>P163</f>
        <v>0</v>
      </c>
      <c r="Q162" s="235"/>
      <c r="R162" s="236">
        <f>R163</f>
        <v>0</v>
      </c>
      <c r="S162" s="235"/>
      <c r="T162" s="237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38" t="s">
        <v>258</v>
      </c>
      <c r="AT162" s="239" t="s">
        <v>75</v>
      </c>
      <c r="AU162" s="239" t="s">
        <v>76</v>
      </c>
      <c r="AY162" s="238" t="s">
        <v>251</v>
      </c>
      <c r="BK162" s="240">
        <f>BK163</f>
        <v>0</v>
      </c>
    </row>
    <row r="163" s="2" customFormat="1" ht="14.4" customHeight="1">
      <c r="A163" s="39"/>
      <c r="B163" s="40"/>
      <c r="C163" s="243" t="s">
        <v>334</v>
      </c>
      <c r="D163" s="243" t="s">
        <v>253</v>
      </c>
      <c r="E163" s="244" t="s">
        <v>3155</v>
      </c>
      <c r="F163" s="245" t="s">
        <v>3156</v>
      </c>
      <c r="G163" s="246" t="s">
        <v>2425</v>
      </c>
      <c r="H163" s="247">
        <v>1</v>
      </c>
      <c r="I163" s="248"/>
      <c r="J163" s="247">
        <f>ROUND(I163*H163,2)</f>
        <v>0</v>
      </c>
      <c r="K163" s="245" t="s">
        <v>1</v>
      </c>
      <c r="L163" s="45"/>
      <c r="M163" s="311" t="s">
        <v>1</v>
      </c>
      <c r="N163" s="312" t="s">
        <v>41</v>
      </c>
      <c r="O163" s="313"/>
      <c r="P163" s="314">
        <f>O163*H163</f>
        <v>0</v>
      </c>
      <c r="Q163" s="314">
        <v>0</v>
      </c>
      <c r="R163" s="314">
        <f>Q163*H163</f>
        <v>0</v>
      </c>
      <c r="S163" s="314">
        <v>0</v>
      </c>
      <c r="T163" s="3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3" t="s">
        <v>2426</v>
      </c>
      <c r="AT163" s="253" t="s">
        <v>253</v>
      </c>
      <c r="AU163" s="253" t="s">
        <v>84</v>
      </c>
      <c r="AY163" s="18" t="s">
        <v>251</v>
      </c>
      <c r="BE163" s="254">
        <f>IF(N163="základní",J163,0)</f>
        <v>0</v>
      </c>
      <c r="BF163" s="254">
        <f>IF(N163="snížená",J163,0)</f>
        <v>0</v>
      </c>
      <c r="BG163" s="254">
        <f>IF(N163="zákl. přenesená",J163,0)</f>
        <v>0</v>
      </c>
      <c r="BH163" s="254">
        <f>IF(N163="sníž. přenesená",J163,0)</f>
        <v>0</v>
      </c>
      <c r="BI163" s="254">
        <f>IF(N163="nulová",J163,0)</f>
        <v>0</v>
      </c>
      <c r="BJ163" s="18" t="s">
        <v>84</v>
      </c>
      <c r="BK163" s="254">
        <f>ROUND(I163*H163,2)</f>
        <v>0</v>
      </c>
      <c r="BL163" s="18" t="s">
        <v>2426</v>
      </c>
      <c r="BM163" s="253" t="s">
        <v>3216</v>
      </c>
    </row>
    <row r="164" s="2" customFormat="1" ht="6.96" customHeight="1">
      <c r="A164" s="39"/>
      <c r="B164" s="67"/>
      <c r="C164" s="68"/>
      <c r="D164" s="68"/>
      <c r="E164" s="68"/>
      <c r="F164" s="68"/>
      <c r="G164" s="68"/>
      <c r="H164" s="68"/>
      <c r="I164" s="68"/>
      <c r="J164" s="68"/>
      <c r="K164" s="68"/>
      <c r="L164" s="45"/>
      <c r="M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</sheetData>
  <sheetProtection sheet="1" autoFilter="0" formatColumns="0" formatRows="0" objects="1" scenarios="1" spinCount="100000" saltValue="u7+fkwuYH0AgW1AcjpiOzF8xamIMM0S5IC+/rvnpeLFBBvPOgCh3s+a2F2mmnGvh9OkZzSMjbrdYFa+jgoveqA==" hashValue="o7JfDegl6axB4L2TSYsi+R1Lpy27znucUwdy4eWR7zNnYMq3fHwDUOXAAUF4xXniP2xHPBFCEGksOlR/0/FrFg==" algorithmName="SHA-512" password="CC35"/>
  <autoFilter ref="C133:K163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6:F106"/>
    <mergeCell ref="D107:F107"/>
    <mergeCell ref="D108:F108"/>
    <mergeCell ref="D109:F109"/>
    <mergeCell ref="D110:F110"/>
    <mergeCell ref="E122:H122"/>
    <mergeCell ref="E124:H124"/>
    <mergeCell ref="E126:H12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154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15</v>
      </c>
      <c r="L6" s="21"/>
    </row>
    <row r="7" s="1" customFormat="1" ht="14.4" customHeight="1">
      <c r="B7" s="21"/>
      <c r="E7" s="153" t="str">
        <f>'Rekapitulace stavby'!K6</f>
        <v>Modernizace střediska praktického vyučování ISŠTE Sokolov, SO-703</v>
      </c>
      <c r="F7" s="152"/>
      <c r="G7" s="152"/>
      <c r="H7" s="152"/>
      <c r="L7" s="21"/>
    </row>
    <row r="8" s="1" customFormat="1" ht="12" customHeight="1">
      <c r="B8" s="21"/>
      <c r="D8" s="152" t="s">
        <v>167</v>
      </c>
      <c r="L8" s="21"/>
    </row>
    <row r="9" s="2" customFormat="1" ht="14.4" customHeight="1">
      <c r="A9" s="39"/>
      <c r="B9" s="45"/>
      <c r="C9" s="39"/>
      <c r="D9" s="39"/>
      <c r="E9" s="153" t="s">
        <v>3107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3108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5.6" customHeight="1">
      <c r="A11" s="39"/>
      <c r="B11" s="45"/>
      <c r="C11" s="39"/>
      <c r="D11" s="39"/>
      <c r="E11" s="154" t="s">
        <v>3217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17</v>
      </c>
      <c r="E13" s="39"/>
      <c r="F13" s="142" t="s">
        <v>1</v>
      </c>
      <c r="G13" s="39"/>
      <c r="H13" s="39"/>
      <c r="I13" s="152" t="s">
        <v>18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19</v>
      </c>
      <c r="E14" s="39"/>
      <c r="F14" s="142" t="s">
        <v>20</v>
      </c>
      <c r="G14" s="39"/>
      <c r="H14" s="39"/>
      <c r="I14" s="152" t="s">
        <v>21</v>
      </c>
      <c r="J14" s="155" t="str">
        <f>'Rekapitulace stavby'!AN8</f>
        <v>2. 4. 2025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23</v>
      </c>
      <c r="E16" s="39"/>
      <c r="F16" s="39"/>
      <c r="G16" s="39"/>
      <c r="H16" s="39"/>
      <c r="I16" s="152" t="s">
        <v>24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25</v>
      </c>
      <c r="F17" s="39"/>
      <c r="G17" s="39"/>
      <c r="H17" s="39"/>
      <c r="I17" s="152" t="s">
        <v>26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27</v>
      </c>
      <c r="E19" s="39"/>
      <c r="F19" s="39"/>
      <c r="G19" s="39"/>
      <c r="H19" s="39"/>
      <c r="I19" s="152" t="s">
        <v>24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29</v>
      </c>
      <c r="E22" s="39"/>
      <c r="F22" s="39"/>
      <c r="G22" s="39"/>
      <c r="H22" s="39"/>
      <c r="I22" s="152" t="s">
        <v>24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30</v>
      </c>
      <c r="F23" s="39"/>
      <c r="G23" s="39"/>
      <c r="H23" s="39"/>
      <c r="I23" s="152" t="s">
        <v>26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32</v>
      </c>
      <c r="E25" s="39"/>
      <c r="F25" s="39"/>
      <c r="G25" s="39"/>
      <c r="H25" s="39"/>
      <c r="I25" s="152" t="s">
        <v>24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48" customHeight="1">
      <c r="A29" s="156"/>
      <c r="B29" s="157"/>
      <c r="C29" s="156"/>
      <c r="D29" s="156"/>
      <c r="E29" s="158" t="s">
        <v>35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142" t="s">
        <v>190</v>
      </c>
      <c r="E32" s="39"/>
      <c r="F32" s="39"/>
      <c r="G32" s="39"/>
      <c r="H32" s="39"/>
      <c r="I32" s="39"/>
      <c r="J32" s="161">
        <f>J98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2" t="s">
        <v>191</v>
      </c>
      <c r="E33" s="39"/>
      <c r="F33" s="39"/>
      <c r="G33" s="39"/>
      <c r="H33" s="39"/>
      <c r="I33" s="39"/>
      <c r="J33" s="161">
        <f>J105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3" t="s">
        <v>36</v>
      </c>
      <c r="E34" s="39"/>
      <c r="F34" s="39"/>
      <c r="G34" s="39"/>
      <c r="H34" s="39"/>
      <c r="I34" s="39"/>
      <c r="J34" s="164">
        <f>ROUND(J32 + J33,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5" t="s">
        <v>38</v>
      </c>
      <c r="G36" s="39"/>
      <c r="H36" s="39"/>
      <c r="I36" s="165" t="s">
        <v>37</v>
      </c>
      <c r="J36" s="165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6" t="s">
        <v>40</v>
      </c>
      <c r="E37" s="152" t="s">
        <v>41</v>
      </c>
      <c r="F37" s="167">
        <f>ROUND((SUM(BE105:BE112) + SUM(BE134:BE163)),  2)</f>
        <v>0</v>
      </c>
      <c r="G37" s="39"/>
      <c r="H37" s="39"/>
      <c r="I37" s="168">
        <v>0.20999999999999999</v>
      </c>
      <c r="J37" s="167">
        <f>ROUND(((SUM(BE105:BE112) + SUM(BE134:BE163))*I37),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7">
        <f>ROUND((SUM(BF105:BF112) + SUM(BF134:BF163)),  2)</f>
        <v>0</v>
      </c>
      <c r="G38" s="39"/>
      <c r="H38" s="39"/>
      <c r="I38" s="168">
        <v>0.12</v>
      </c>
      <c r="J38" s="167">
        <f>ROUND(((SUM(BF105:BF112) + SUM(BF134:BF163))*I38),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7">
        <f>ROUND((SUM(BG105:BG112) + SUM(BG134:BG163)),  2)</f>
        <v>0</v>
      </c>
      <c r="G39" s="39"/>
      <c r="H39" s="39"/>
      <c r="I39" s="168">
        <v>0.20999999999999999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7">
        <f>ROUND((SUM(BH105:BH112) + SUM(BH134:BH163)),  2)</f>
        <v>0</v>
      </c>
      <c r="G40" s="39"/>
      <c r="H40" s="39"/>
      <c r="I40" s="168">
        <v>0.12</v>
      </c>
      <c r="J40" s="167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7">
        <f>ROUND((SUM(BI105:BI112) + SUM(BI134:BI163)),  2)</f>
        <v>0</v>
      </c>
      <c r="G41" s="39"/>
      <c r="H41" s="39"/>
      <c r="I41" s="168">
        <v>0</v>
      </c>
      <c r="J41" s="167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9"/>
      <c r="D43" s="170" t="s">
        <v>46</v>
      </c>
      <c r="E43" s="171"/>
      <c r="F43" s="171"/>
      <c r="G43" s="172" t="s">
        <v>47</v>
      </c>
      <c r="H43" s="173" t="s">
        <v>48</v>
      </c>
      <c r="I43" s="171"/>
      <c r="J43" s="174">
        <f>SUM(J34:J41)</f>
        <v>0</v>
      </c>
      <c r="K43" s="175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4.4" customHeight="1">
      <c r="A85" s="39"/>
      <c r="B85" s="40"/>
      <c r="C85" s="41"/>
      <c r="D85" s="41"/>
      <c r="E85" s="187" t="str">
        <f>E7</f>
        <v>Modernizace střediska praktického vyučování ISŠTE Sokolov, SO-703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167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4.4" customHeight="1">
      <c r="A87" s="39"/>
      <c r="B87" s="40"/>
      <c r="C87" s="41"/>
      <c r="D87" s="41"/>
      <c r="E87" s="187" t="s">
        <v>3107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3108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6" customHeight="1">
      <c r="A89" s="39"/>
      <c r="B89" s="40"/>
      <c r="C89" s="41"/>
      <c r="D89" s="41"/>
      <c r="E89" s="77" t="str">
        <f>E11</f>
        <v>D.1.4.c.5 - Zařízení č. 5 - odborné učebny - klimatizace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19</v>
      </c>
      <c r="D91" s="41"/>
      <c r="E91" s="41"/>
      <c r="F91" s="28" t="str">
        <f>F14</f>
        <v>Sokolov</v>
      </c>
      <c r="G91" s="41"/>
      <c r="H91" s="41"/>
      <c r="I91" s="33" t="s">
        <v>21</v>
      </c>
      <c r="J91" s="80" t="str">
        <f>IF(J14="","",J14)</f>
        <v>2. 4. 2025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6" customHeight="1">
      <c r="A93" s="39"/>
      <c r="B93" s="40"/>
      <c r="C93" s="33" t="s">
        <v>23</v>
      </c>
      <c r="D93" s="41"/>
      <c r="E93" s="41"/>
      <c r="F93" s="28" t="str">
        <f>E17</f>
        <v>ISŠTE Sokolov, p.s.</v>
      </c>
      <c r="G93" s="41"/>
      <c r="H93" s="41"/>
      <c r="I93" s="33" t="s">
        <v>29</v>
      </c>
      <c r="J93" s="37" t="str">
        <f>E23</f>
        <v xml:space="preserve">DPT projekty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6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8" t="s">
        <v>193</v>
      </c>
      <c r="D96" s="189"/>
      <c r="E96" s="189"/>
      <c r="F96" s="189"/>
      <c r="G96" s="189"/>
      <c r="H96" s="189"/>
      <c r="I96" s="189"/>
      <c r="J96" s="190" t="s">
        <v>194</v>
      </c>
      <c r="K96" s="18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1" t="s">
        <v>195</v>
      </c>
      <c r="D98" s="41"/>
      <c r="E98" s="41"/>
      <c r="F98" s="41"/>
      <c r="G98" s="41"/>
      <c r="H98" s="41"/>
      <c r="I98" s="41"/>
      <c r="J98" s="111">
        <f>J134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196</v>
      </c>
    </row>
    <row r="99" s="9" customFormat="1" ht="24.96" customHeight="1">
      <c r="A99" s="9"/>
      <c r="B99" s="192"/>
      <c r="C99" s="193"/>
      <c r="D99" s="194" t="s">
        <v>212</v>
      </c>
      <c r="E99" s="195"/>
      <c r="F99" s="195"/>
      <c r="G99" s="195"/>
      <c r="H99" s="195"/>
      <c r="I99" s="195"/>
      <c r="J99" s="196">
        <f>J135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8"/>
      <c r="C100" s="134"/>
      <c r="D100" s="199" t="s">
        <v>216</v>
      </c>
      <c r="E100" s="200"/>
      <c r="F100" s="200"/>
      <c r="G100" s="200"/>
      <c r="H100" s="200"/>
      <c r="I100" s="200"/>
      <c r="J100" s="201">
        <f>J136</f>
        <v>0</v>
      </c>
      <c r="K100" s="134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8"/>
      <c r="C101" s="134"/>
      <c r="D101" s="199" t="s">
        <v>3110</v>
      </c>
      <c r="E101" s="200"/>
      <c r="F101" s="200"/>
      <c r="G101" s="200"/>
      <c r="H101" s="200"/>
      <c r="I101" s="200"/>
      <c r="J101" s="201">
        <f>J137</f>
        <v>0</v>
      </c>
      <c r="K101" s="134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2"/>
      <c r="C102" s="193"/>
      <c r="D102" s="194" t="s">
        <v>226</v>
      </c>
      <c r="E102" s="195"/>
      <c r="F102" s="195"/>
      <c r="G102" s="195"/>
      <c r="H102" s="195"/>
      <c r="I102" s="195"/>
      <c r="J102" s="196">
        <f>J162</f>
        <v>0</v>
      </c>
      <c r="K102" s="193"/>
      <c r="L102" s="19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9.28" customHeight="1">
      <c r="A105" s="39"/>
      <c r="B105" s="40"/>
      <c r="C105" s="191" t="s">
        <v>227</v>
      </c>
      <c r="D105" s="41"/>
      <c r="E105" s="41"/>
      <c r="F105" s="41"/>
      <c r="G105" s="41"/>
      <c r="H105" s="41"/>
      <c r="I105" s="41"/>
      <c r="J105" s="203">
        <f>ROUND(J106 + J107 + J108 + J109 + J110 + J111,2)</f>
        <v>0</v>
      </c>
      <c r="K105" s="41"/>
      <c r="L105" s="64"/>
      <c r="N105" s="204" t="s">
        <v>40</v>
      </c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8" customHeight="1">
      <c r="A106" s="39"/>
      <c r="B106" s="40"/>
      <c r="C106" s="41"/>
      <c r="D106" s="205" t="s">
        <v>228</v>
      </c>
      <c r="E106" s="206"/>
      <c r="F106" s="206"/>
      <c r="G106" s="41"/>
      <c r="H106" s="41"/>
      <c r="I106" s="41"/>
      <c r="J106" s="207">
        <v>0</v>
      </c>
      <c r="K106" s="41"/>
      <c r="L106" s="208"/>
      <c r="M106" s="209"/>
      <c r="N106" s="210" t="s">
        <v>41</v>
      </c>
      <c r="O106" s="209"/>
      <c r="P106" s="209"/>
      <c r="Q106" s="209"/>
      <c r="R106" s="209"/>
      <c r="S106" s="211"/>
      <c r="T106" s="211"/>
      <c r="U106" s="21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/>
      <c r="AF106" s="209"/>
      <c r="AG106" s="209"/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12" t="s">
        <v>144</v>
      </c>
      <c r="AZ106" s="209"/>
      <c r="BA106" s="209"/>
      <c r="BB106" s="209"/>
      <c r="BC106" s="209"/>
      <c r="BD106" s="209"/>
      <c r="BE106" s="213">
        <f>IF(N106="základní",J106,0)</f>
        <v>0</v>
      </c>
      <c r="BF106" s="213">
        <f>IF(N106="snížená",J106,0)</f>
        <v>0</v>
      </c>
      <c r="BG106" s="213">
        <f>IF(N106="zákl. přenesená",J106,0)</f>
        <v>0</v>
      </c>
      <c r="BH106" s="213">
        <f>IF(N106="sníž. přenesená",J106,0)</f>
        <v>0</v>
      </c>
      <c r="BI106" s="213">
        <f>IF(N106="nulová",J106,0)</f>
        <v>0</v>
      </c>
      <c r="BJ106" s="212" t="s">
        <v>84</v>
      </c>
      <c r="BK106" s="209"/>
      <c r="BL106" s="209"/>
      <c r="BM106" s="209"/>
    </row>
    <row r="107" s="2" customFormat="1" ht="18" customHeight="1">
      <c r="A107" s="39"/>
      <c r="B107" s="40"/>
      <c r="C107" s="41"/>
      <c r="D107" s="205" t="s">
        <v>229</v>
      </c>
      <c r="E107" s="206"/>
      <c r="F107" s="206"/>
      <c r="G107" s="41"/>
      <c r="H107" s="41"/>
      <c r="I107" s="41"/>
      <c r="J107" s="207">
        <v>0</v>
      </c>
      <c r="K107" s="41"/>
      <c r="L107" s="208"/>
      <c r="M107" s="209"/>
      <c r="N107" s="210" t="s">
        <v>41</v>
      </c>
      <c r="O107" s="209"/>
      <c r="P107" s="209"/>
      <c r="Q107" s="209"/>
      <c r="R107" s="209"/>
      <c r="S107" s="211"/>
      <c r="T107" s="211"/>
      <c r="U107" s="211"/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/>
      <c r="AF107" s="209"/>
      <c r="AG107" s="209"/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12" t="s">
        <v>144</v>
      </c>
      <c r="AZ107" s="209"/>
      <c r="BA107" s="209"/>
      <c r="BB107" s="209"/>
      <c r="BC107" s="209"/>
      <c r="BD107" s="209"/>
      <c r="BE107" s="213">
        <f>IF(N107="základní",J107,0)</f>
        <v>0</v>
      </c>
      <c r="BF107" s="213">
        <f>IF(N107="snížená",J107,0)</f>
        <v>0</v>
      </c>
      <c r="BG107" s="213">
        <f>IF(N107="zákl. přenesená",J107,0)</f>
        <v>0</v>
      </c>
      <c r="BH107" s="213">
        <f>IF(N107="sníž. přenesená",J107,0)</f>
        <v>0</v>
      </c>
      <c r="BI107" s="213">
        <f>IF(N107="nulová",J107,0)</f>
        <v>0</v>
      </c>
      <c r="BJ107" s="212" t="s">
        <v>84</v>
      </c>
      <c r="BK107" s="209"/>
      <c r="BL107" s="209"/>
      <c r="BM107" s="209"/>
    </row>
    <row r="108" s="2" customFormat="1" ht="18" customHeight="1">
      <c r="A108" s="39"/>
      <c r="B108" s="40"/>
      <c r="C108" s="41"/>
      <c r="D108" s="205" t="s">
        <v>230</v>
      </c>
      <c r="E108" s="206"/>
      <c r="F108" s="206"/>
      <c r="G108" s="41"/>
      <c r="H108" s="41"/>
      <c r="I108" s="41"/>
      <c r="J108" s="207">
        <v>0</v>
      </c>
      <c r="K108" s="41"/>
      <c r="L108" s="208"/>
      <c r="M108" s="209"/>
      <c r="N108" s="210" t="s">
        <v>41</v>
      </c>
      <c r="O108" s="209"/>
      <c r="P108" s="209"/>
      <c r="Q108" s="209"/>
      <c r="R108" s="209"/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/>
      <c r="AC108" s="211"/>
      <c r="AD108" s="211"/>
      <c r="AE108" s="211"/>
      <c r="AF108" s="209"/>
      <c r="AG108" s="209"/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12" t="s">
        <v>144</v>
      </c>
      <c r="AZ108" s="209"/>
      <c r="BA108" s="209"/>
      <c r="BB108" s="209"/>
      <c r="BC108" s="209"/>
      <c r="BD108" s="209"/>
      <c r="BE108" s="213">
        <f>IF(N108="základní",J108,0)</f>
        <v>0</v>
      </c>
      <c r="BF108" s="213">
        <f>IF(N108="snížená",J108,0)</f>
        <v>0</v>
      </c>
      <c r="BG108" s="213">
        <f>IF(N108="zákl. přenesená",J108,0)</f>
        <v>0</v>
      </c>
      <c r="BH108" s="213">
        <f>IF(N108="sníž. přenesená",J108,0)</f>
        <v>0</v>
      </c>
      <c r="BI108" s="213">
        <f>IF(N108="nulová",J108,0)</f>
        <v>0</v>
      </c>
      <c r="BJ108" s="212" t="s">
        <v>84</v>
      </c>
      <c r="BK108" s="209"/>
      <c r="BL108" s="209"/>
      <c r="BM108" s="209"/>
    </row>
    <row r="109" s="2" customFormat="1" ht="18" customHeight="1">
      <c r="A109" s="39"/>
      <c r="B109" s="40"/>
      <c r="C109" s="41"/>
      <c r="D109" s="205" t="s">
        <v>231</v>
      </c>
      <c r="E109" s="206"/>
      <c r="F109" s="206"/>
      <c r="G109" s="41"/>
      <c r="H109" s="41"/>
      <c r="I109" s="41"/>
      <c r="J109" s="207">
        <v>0</v>
      </c>
      <c r="K109" s="41"/>
      <c r="L109" s="208"/>
      <c r="M109" s="209"/>
      <c r="N109" s="210" t="s">
        <v>41</v>
      </c>
      <c r="O109" s="209"/>
      <c r="P109" s="209"/>
      <c r="Q109" s="209"/>
      <c r="R109" s="209"/>
      <c r="S109" s="211"/>
      <c r="T109" s="211"/>
      <c r="U109" s="211"/>
      <c r="V109" s="211"/>
      <c r="W109" s="211"/>
      <c r="X109" s="211"/>
      <c r="Y109" s="211"/>
      <c r="Z109" s="211"/>
      <c r="AA109" s="211"/>
      <c r="AB109" s="211"/>
      <c r="AC109" s="211"/>
      <c r="AD109" s="211"/>
      <c r="AE109" s="211"/>
      <c r="AF109" s="209"/>
      <c r="AG109" s="209"/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12" t="s">
        <v>144</v>
      </c>
      <c r="AZ109" s="209"/>
      <c r="BA109" s="209"/>
      <c r="BB109" s="209"/>
      <c r="BC109" s="209"/>
      <c r="BD109" s="209"/>
      <c r="BE109" s="213">
        <f>IF(N109="základní",J109,0)</f>
        <v>0</v>
      </c>
      <c r="BF109" s="213">
        <f>IF(N109="snížená",J109,0)</f>
        <v>0</v>
      </c>
      <c r="BG109" s="213">
        <f>IF(N109="zákl. přenesená",J109,0)</f>
        <v>0</v>
      </c>
      <c r="BH109" s="213">
        <f>IF(N109="sníž. přenesená",J109,0)</f>
        <v>0</v>
      </c>
      <c r="BI109" s="213">
        <f>IF(N109="nulová",J109,0)</f>
        <v>0</v>
      </c>
      <c r="BJ109" s="212" t="s">
        <v>84</v>
      </c>
      <c r="BK109" s="209"/>
      <c r="BL109" s="209"/>
      <c r="BM109" s="209"/>
    </row>
    <row r="110" s="2" customFormat="1" ht="18" customHeight="1">
      <c r="A110" s="39"/>
      <c r="B110" s="40"/>
      <c r="C110" s="41"/>
      <c r="D110" s="205" t="s">
        <v>232</v>
      </c>
      <c r="E110" s="206"/>
      <c r="F110" s="206"/>
      <c r="G110" s="41"/>
      <c r="H110" s="41"/>
      <c r="I110" s="41"/>
      <c r="J110" s="207">
        <v>0</v>
      </c>
      <c r="K110" s="41"/>
      <c r="L110" s="208"/>
      <c r="M110" s="209"/>
      <c r="N110" s="210" t="s">
        <v>41</v>
      </c>
      <c r="O110" s="209"/>
      <c r="P110" s="209"/>
      <c r="Q110" s="209"/>
      <c r="R110" s="209"/>
      <c r="S110" s="211"/>
      <c r="T110" s="211"/>
      <c r="U110" s="211"/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/>
      <c r="AF110" s="209"/>
      <c r="AG110" s="209"/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12" t="s">
        <v>144</v>
      </c>
      <c r="AZ110" s="209"/>
      <c r="BA110" s="209"/>
      <c r="BB110" s="209"/>
      <c r="BC110" s="209"/>
      <c r="BD110" s="209"/>
      <c r="BE110" s="213">
        <f>IF(N110="základní",J110,0)</f>
        <v>0</v>
      </c>
      <c r="BF110" s="213">
        <f>IF(N110="snížená",J110,0)</f>
        <v>0</v>
      </c>
      <c r="BG110" s="213">
        <f>IF(N110="zákl. přenesená",J110,0)</f>
        <v>0</v>
      </c>
      <c r="BH110" s="213">
        <f>IF(N110="sníž. přenesená",J110,0)</f>
        <v>0</v>
      </c>
      <c r="BI110" s="213">
        <f>IF(N110="nulová",J110,0)</f>
        <v>0</v>
      </c>
      <c r="BJ110" s="212" t="s">
        <v>84</v>
      </c>
      <c r="BK110" s="209"/>
      <c r="BL110" s="209"/>
      <c r="BM110" s="209"/>
    </row>
    <row r="111" s="2" customFormat="1" ht="18" customHeight="1">
      <c r="A111" s="39"/>
      <c r="B111" s="40"/>
      <c r="C111" s="41"/>
      <c r="D111" s="206" t="s">
        <v>233</v>
      </c>
      <c r="E111" s="41"/>
      <c r="F111" s="41"/>
      <c r="G111" s="41"/>
      <c r="H111" s="41"/>
      <c r="I111" s="41"/>
      <c r="J111" s="207">
        <f>ROUND(J32*T111,2)</f>
        <v>0</v>
      </c>
      <c r="K111" s="41"/>
      <c r="L111" s="208"/>
      <c r="M111" s="209"/>
      <c r="N111" s="210" t="s">
        <v>41</v>
      </c>
      <c r="O111" s="209"/>
      <c r="P111" s="209"/>
      <c r="Q111" s="209"/>
      <c r="R111" s="209"/>
      <c r="S111" s="211"/>
      <c r="T111" s="211"/>
      <c r="U111" s="211"/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/>
      <c r="AF111" s="209"/>
      <c r="AG111" s="209"/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12" t="s">
        <v>234</v>
      </c>
      <c r="AZ111" s="209"/>
      <c r="BA111" s="209"/>
      <c r="BB111" s="209"/>
      <c r="BC111" s="209"/>
      <c r="BD111" s="209"/>
      <c r="BE111" s="213">
        <f>IF(N111="základní",J111,0)</f>
        <v>0</v>
      </c>
      <c r="BF111" s="213">
        <f>IF(N111="snížená",J111,0)</f>
        <v>0</v>
      </c>
      <c r="BG111" s="213">
        <f>IF(N111="zákl. přenesená",J111,0)</f>
        <v>0</v>
      </c>
      <c r="BH111" s="213">
        <f>IF(N111="sníž. přenesená",J111,0)</f>
        <v>0</v>
      </c>
      <c r="BI111" s="213">
        <f>IF(N111="nulová",J111,0)</f>
        <v>0</v>
      </c>
      <c r="BJ111" s="212" t="s">
        <v>84</v>
      </c>
      <c r="BK111" s="209"/>
      <c r="BL111" s="209"/>
      <c r="BM111" s="209"/>
    </row>
    <row r="112" s="2" customForma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9.28" customHeight="1">
      <c r="A113" s="39"/>
      <c r="B113" s="40"/>
      <c r="C113" s="214" t="s">
        <v>235</v>
      </c>
      <c r="D113" s="189"/>
      <c r="E113" s="189"/>
      <c r="F113" s="189"/>
      <c r="G113" s="189"/>
      <c r="H113" s="189"/>
      <c r="I113" s="189"/>
      <c r="J113" s="215">
        <f>ROUND(J98+J105,2)</f>
        <v>0</v>
      </c>
      <c r="K113" s="189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236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15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4.4" customHeight="1">
      <c r="A122" s="39"/>
      <c r="B122" s="40"/>
      <c r="C122" s="41"/>
      <c r="D122" s="41"/>
      <c r="E122" s="187" t="str">
        <f>E7</f>
        <v>Modernizace střediska praktického vyučování ISŠTE Sokolov, SO-703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" customFormat="1" ht="12" customHeight="1">
      <c r="B123" s="22"/>
      <c r="C123" s="33" t="s">
        <v>167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="2" customFormat="1" ht="14.4" customHeight="1">
      <c r="A124" s="39"/>
      <c r="B124" s="40"/>
      <c r="C124" s="41"/>
      <c r="D124" s="41"/>
      <c r="E124" s="187" t="s">
        <v>3107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3108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6" customHeight="1">
      <c r="A126" s="39"/>
      <c r="B126" s="40"/>
      <c r="C126" s="41"/>
      <c r="D126" s="41"/>
      <c r="E126" s="77" t="str">
        <f>E11</f>
        <v>D.1.4.c.5 - Zařízení č. 5 - odborné učebny - klimatizace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19</v>
      </c>
      <c r="D128" s="41"/>
      <c r="E128" s="41"/>
      <c r="F128" s="28" t="str">
        <f>F14</f>
        <v>Sokolov</v>
      </c>
      <c r="G128" s="41"/>
      <c r="H128" s="41"/>
      <c r="I128" s="33" t="s">
        <v>21</v>
      </c>
      <c r="J128" s="80" t="str">
        <f>IF(J14="","",J14)</f>
        <v>2. 4. 2025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6" customHeight="1">
      <c r="A130" s="39"/>
      <c r="B130" s="40"/>
      <c r="C130" s="33" t="s">
        <v>23</v>
      </c>
      <c r="D130" s="41"/>
      <c r="E130" s="41"/>
      <c r="F130" s="28" t="str">
        <f>E17</f>
        <v>ISŠTE Sokolov, p.s.</v>
      </c>
      <c r="G130" s="41"/>
      <c r="H130" s="41"/>
      <c r="I130" s="33" t="s">
        <v>29</v>
      </c>
      <c r="J130" s="37" t="str">
        <f>E23</f>
        <v xml:space="preserve">DPT projekty 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6" customHeight="1">
      <c r="A131" s="39"/>
      <c r="B131" s="40"/>
      <c r="C131" s="33" t="s">
        <v>27</v>
      </c>
      <c r="D131" s="41"/>
      <c r="E131" s="41"/>
      <c r="F131" s="28" t="str">
        <f>IF(E20="","",E20)</f>
        <v>Vyplň údaj</v>
      </c>
      <c r="G131" s="41"/>
      <c r="H131" s="41"/>
      <c r="I131" s="33" t="s">
        <v>32</v>
      </c>
      <c r="J131" s="37" t="str">
        <f>E26</f>
        <v xml:space="preserve"> 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0.32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1" customFormat="1" ht="29.28" customHeight="1">
      <c r="A133" s="216"/>
      <c r="B133" s="217"/>
      <c r="C133" s="218" t="s">
        <v>237</v>
      </c>
      <c r="D133" s="219" t="s">
        <v>61</v>
      </c>
      <c r="E133" s="219" t="s">
        <v>57</v>
      </c>
      <c r="F133" s="219" t="s">
        <v>58</v>
      </c>
      <c r="G133" s="219" t="s">
        <v>238</v>
      </c>
      <c r="H133" s="219" t="s">
        <v>239</v>
      </c>
      <c r="I133" s="219" t="s">
        <v>240</v>
      </c>
      <c r="J133" s="219" t="s">
        <v>194</v>
      </c>
      <c r="K133" s="220" t="s">
        <v>241</v>
      </c>
      <c r="L133" s="221"/>
      <c r="M133" s="101" t="s">
        <v>1</v>
      </c>
      <c r="N133" s="102" t="s">
        <v>40</v>
      </c>
      <c r="O133" s="102" t="s">
        <v>242</v>
      </c>
      <c r="P133" s="102" t="s">
        <v>243</v>
      </c>
      <c r="Q133" s="102" t="s">
        <v>244</v>
      </c>
      <c r="R133" s="102" t="s">
        <v>245</v>
      </c>
      <c r="S133" s="102" t="s">
        <v>246</v>
      </c>
      <c r="T133" s="103" t="s">
        <v>247</v>
      </c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</row>
    <row r="134" s="2" customFormat="1" ht="22.8" customHeight="1">
      <c r="A134" s="39"/>
      <c r="B134" s="40"/>
      <c r="C134" s="108" t="s">
        <v>248</v>
      </c>
      <c r="D134" s="41"/>
      <c r="E134" s="41"/>
      <c r="F134" s="41"/>
      <c r="G134" s="41"/>
      <c r="H134" s="41"/>
      <c r="I134" s="41"/>
      <c r="J134" s="222">
        <f>BK134</f>
        <v>0</v>
      </c>
      <c r="K134" s="41"/>
      <c r="L134" s="45"/>
      <c r="M134" s="104"/>
      <c r="N134" s="223"/>
      <c r="O134" s="105"/>
      <c r="P134" s="224">
        <f>P135+P162</f>
        <v>0</v>
      </c>
      <c r="Q134" s="105"/>
      <c r="R134" s="224">
        <f>R135+R162</f>
        <v>0</v>
      </c>
      <c r="S134" s="105"/>
      <c r="T134" s="225">
        <f>T135+T162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75</v>
      </c>
      <c r="AU134" s="18" t="s">
        <v>196</v>
      </c>
      <c r="BK134" s="226">
        <f>BK135+BK162</f>
        <v>0</v>
      </c>
    </row>
    <row r="135" s="12" customFormat="1" ht="25.92" customHeight="1">
      <c r="A135" s="12"/>
      <c r="B135" s="227"/>
      <c r="C135" s="228"/>
      <c r="D135" s="229" t="s">
        <v>75</v>
      </c>
      <c r="E135" s="230" t="s">
        <v>1080</v>
      </c>
      <c r="F135" s="230" t="s">
        <v>1081</v>
      </c>
      <c r="G135" s="228"/>
      <c r="H135" s="228"/>
      <c r="I135" s="231"/>
      <c r="J135" s="232">
        <f>BK135</f>
        <v>0</v>
      </c>
      <c r="K135" s="228"/>
      <c r="L135" s="233"/>
      <c r="M135" s="234"/>
      <c r="N135" s="235"/>
      <c r="O135" s="235"/>
      <c r="P135" s="236">
        <f>P136</f>
        <v>0</v>
      </c>
      <c r="Q135" s="235"/>
      <c r="R135" s="236">
        <f>R136</f>
        <v>0</v>
      </c>
      <c r="S135" s="235"/>
      <c r="T135" s="237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8" t="s">
        <v>86</v>
      </c>
      <c r="AT135" s="239" t="s">
        <v>75</v>
      </c>
      <c r="AU135" s="239" t="s">
        <v>76</v>
      </c>
      <c r="AY135" s="238" t="s">
        <v>251</v>
      </c>
      <c r="BK135" s="240">
        <f>BK136</f>
        <v>0</v>
      </c>
    </row>
    <row r="136" s="12" customFormat="1" ht="22.8" customHeight="1">
      <c r="A136" s="12"/>
      <c r="B136" s="227"/>
      <c r="C136" s="228"/>
      <c r="D136" s="229" t="s">
        <v>75</v>
      </c>
      <c r="E136" s="241" t="s">
        <v>1205</v>
      </c>
      <c r="F136" s="241" t="s">
        <v>1206</v>
      </c>
      <c r="G136" s="228"/>
      <c r="H136" s="228"/>
      <c r="I136" s="231"/>
      <c r="J136" s="242">
        <f>BK136</f>
        <v>0</v>
      </c>
      <c r="K136" s="228"/>
      <c r="L136" s="233"/>
      <c r="M136" s="234"/>
      <c r="N136" s="235"/>
      <c r="O136" s="235"/>
      <c r="P136" s="236">
        <f>P137</f>
        <v>0</v>
      </c>
      <c r="Q136" s="235"/>
      <c r="R136" s="236">
        <f>R137</f>
        <v>0</v>
      </c>
      <c r="S136" s="235"/>
      <c r="T136" s="237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8" t="s">
        <v>86</v>
      </c>
      <c r="AT136" s="239" t="s">
        <v>75</v>
      </c>
      <c r="AU136" s="239" t="s">
        <v>84</v>
      </c>
      <c r="AY136" s="238" t="s">
        <v>251</v>
      </c>
      <c r="BK136" s="240">
        <f>BK137</f>
        <v>0</v>
      </c>
    </row>
    <row r="137" s="12" customFormat="1" ht="20.88" customHeight="1">
      <c r="A137" s="12"/>
      <c r="B137" s="227"/>
      <c r="C137" s="228"/>
      <c r="D137" s="229" t="s">
        <v>75</v>
      </c>
      <c r="E137" s="241" t="s">
        <v>3111</v>
      </c>
      <c r="F137" s="241" t="s">
        <v>3112</v>
      </c>
      <c r="G137" s="228"/>
      <c r="H137" s="228"/>
      <c r="I137" s="231"/>
      <c r="J137" s="242">
        <f>BK137</f>
        <v>0</v>
      </c>
      <c r="K137" s="228"/>
      <c r="L137" s="233"/>
      <c r="M137" s="234"/>
      <c r="N137" s="235"/>
      <c r="O137" s="235"/>
      <c r="P137" s="236">
        <f>SUM(P138:P161)</f>
        <v>0</v>
      </c>
      <c r="Q137" s="235"/>
      <c r="R137" s="236">
        <f>SUM(R138:R161)</f>
        <v>0</v>
      </c>
      <c r="S137" s="235"/>
      <c r="T137" s="237">
        <f>SUM(T138:T161)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8" t="s">
        <v>84</v>
      </c>
      <c r="AT137" s="239" t="s">
        <v>75</v>
      </c>
      <c r="AU137" s="239" t="s">
        <v>86</v>
      </c>
      <c r="AY137" s="238" t="s">
        <v>251</v>
      </c>
      <c r="BK137" s="240">
        <f>SUM(BK138:BK161)</f>
        <v>0</v>
      </c>
    </row>
    <row r="138" s="2" customFormat="1" ht="14.4" customHeight="1">
      <c r="A138" s="39"/>
      <c r="B138" s="40"/>
      <c r="C138" s="243" t="s">
        <v>84</v>
      </c>
      <c r="D138" s="243" t="s">
        <v>253</v>
      </c>
      <c r="E138" s="244" t="s">
        <v>3218</v>
      </c>
      <c r="F138" s="245" t="s">
        <v>3219</v>
      </c>
      <c r="G138" s="246" t="s">
        <v>3119</v>
      </c>
      <c r="H138" s="247">
        <v>1</v>
      </c>
      <c r="I138" s="248"/>
      <c r="J138" s="247">
        <f>ROUND(I138*H138,2)</f>
        <v>0</v>
      </c>
      <c r="K138" s="245" t="s">
        <v>1</v>
      </c>
      <c r="L138" s="45"/>
      <c r="M138" s="249" t="s">
        <v>1</v>
      </c>
      <c r="N138" s="250" t="s">
        <v>41</v>
      </c>
      <c r="O138" s="92"/>
      <c r="P138" s="251">
        <f>O138*H138</f>
        <v>0</v>
      </c>
      <c r="Q138" s="251">
        <v>0</v>
      </c>
      <c r="R138" s="251">
        <f>Q138*H138</f>
        <v>0</v>
      </c>
      <c r="S138" s="251">
        <v>0</v>
      </c>
      <c r="T138" s="252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3" t="s">
        <v>344</v>
      </c>
      <c r="AT138" s="253" t="s">
        <v>253</v>
      </c>
      <c r="AU138" s="253" t="s">
        <v>271</v>
      </c>
      <c r="AY138" s="18" t="s">
        <v>251</v>
      </c>
      <c r="BE138" s="254">
        <f>IF(N138="základní",J138,0)</f>
        <v>0</v>
      </c>
      <c r="BF138" s="254">
        <f>IF(N138="snížená",J138,0)</f>
        <v>0</v>
      </c>
      <c r="BG138" s="254">
        <f>IF(N138="zákl. přenesená",J138,0)</f>
        <v>0</v>
      </c>
      <c r="BH138" s="254">
        <f>IF(N138="sníž. přenesená",J138,0)</f>
        <v>0</v>
      </c>
      <c r="BI138" s="254">
        <f>IF(N138="nulová",J138,0)</f>
        <v>0</v>
      </c>
      <c r="BJ138" s="18" t="s">
        <v>84</v>
      </c>
      <c r="BK138" s="254">
        <f>ROUND(I138*H138,2)</f>
        <v>0</v>
      </c>
      <c r="BL138" s="18" t="s">
        <v>344</v>
      </c>
      <c r="BM138" s="253" t="s">
        <v>86</v>
      </c>
    </row>
    <row r="139" s="2" customFormat="1">
      <c r="A139" s="39"/>
      <c r="B139" s="40"/>
      <c r="C139" s="41"/>
      <c r="D139" s="257" t="s">
        <v>863</v>
      </c>
      <c r="E139" s="41"/>
      <c r="F139" s="308" t="s">
        <v>3220</v>
      </c>
      <c r="G139" s="41"/>
      <c r="H139" s="41"/>
      <c r="I139" s="211"/>
      <c r="J139" s="41"/>
      <c r="K139" s="41"/>
      <c r="L139" s="45"/>
      <c r="M139" s="309"/>
      <c r="N139" s="310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863</v>
      </c>
      <c r="AU139" s="18" t="s">
        <v>271</v>
      </c>
    </row>
    <row r="140" s="2" customFormat="1" ht="14.4" customHeight="1">
      <c r="A140" s="39"/>
      <c r="B140" s="40"/>
      <c r="C140" s="243" t="s">
        <v>86</v>
      </c>
      <c r="D140" s="243" t="s">
        <v>253</v>
      </c>
      <c r="E140" s="244" t="s">
        <v>3221</v>
      </c>
      <c r="F140" s="245" t="s">
        <v>3222</v>
      </c>
      <c r="G140" s="246" t="s">
        <v>3119</v>
      </c>
      <c r="H140" s="247">
        <v>1</v>
      </c>
      <c r="I140" s="248"/>
      <c r="J140" s="247">
        <f>ROUND(I140*H140,2)</f>
        <v>0</v>
      </c>
      <c r="K140" s="245" t="s">
        <v>1</v>
      </c>
      <c r="L140" s="45"/>
      <c r="M140" s="249" t="s">
        <v>1</v>
      </c>
      <c r="N140" s="250" t="s">
        <v>41</v>
      </c>
      <c r="O140" s="92"/>
      <c r="P140" s="251">
        <f>O140*H140</f>
        <v>0</v>
      </c>
      <c r="Q140" s="251">
        <v>0</v>
      </c>
      <c r="R140" s="251">
        <f>Q140*H140</f>
        <v>0</v>
      </c>
      <c r="S140" s="251">
        <v>0</v>
      </c>
      <c r="T140" s="252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3" t="s">
        <v>344</v>
      </c>
      <c r="AT140" s="253" t="s">
        <v>253</v>
      </c>
      <c r="AU140" s="253" t="s">
        <v>271</v>
      </c>
      <c r="AY140" s="18" t="s">
        <v>251</v>
      </c>
      <c r="BE140" s="254">
        <f>IF(N140="základní",J140,0)</f>
        <v>0</v>
      </c>
      <c r="BF140" s="254">
        <f>IF(N140="snížená",J140,0)</f>
        <v>0</v>
      </c>
      <c r="BG140" s="254">
        <f>IF(N140="zákl. přenesená",J140,0)</f>
        <v>0</v>
      </c>
      <c r="BH140" s="254">
        <f>IF(N140="sníž. přenesená",J140,0)</f>
        <v>0</v>
      </c>
      <c r="BI140" s="254">
        <f>IF(N140="nulová",J140,0)</f>
        <v>0</v>
      </c>
      <c r="BJ140" s="18" t="s">
        <v>84</v>
      </c>
      <c r="BK140" s="254">
        <f>ROUND(I140*H140,2)</f>
        <v>0</v>
      </c>
      <c r="BL140" s="18" t="s">
        <v>344</v>
      </c>
      <c r="BM140" s="253" t="s">
        <v>258</v>
      </c>
    </row>
    <row r="141" s="2" customFormat="1">
      <c r="A141" s="39"/>
      <c r="B141" s="40"/>
      <c r="C141" s="41"/>
      <c r="D141" s="257" t="s">
        <v>863</v>
      </c>
      <c r="E141" s="41"/>
      <c r="F141" s="308" t="s">
        <v>3223</v>
      </c>
      <c r="G141" s="41"/>
      <c r="H141" s="41"/>
      <c r="I141" s="211"/>
      <c r="J141" s="41"/>
      <c r="K141" s="41"/>
      <c r="L141" s="45"/>
      <c r="M141" s="309"/>
      <c r="N141" s="310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863</v>
      </c>
      <c r="AU141" s="18" t="s">
        <v>271</v>
      </c>
    </row>
    <row r="142" s="2" customFormat="1" ht="14.4" customHeight="1">
      <c r="A142" s="39"/>
      <c r="B142" s="40"/>
      <c r="C142" s="243" t="s">
        <v>271</v>
      </c>
      <c r="D142" s="243" t="s">
        <v>253</v>
      </c>
      <c r="E142" s="244" t="s">
        <v>3224</v>
      </c>
      <c r="F142" s="245" t="s">
        <v>3222</v>
      </c>
      <c r="G142" s="246" t="s">
        <v>3119</v>
      </c>
      <c r="H142" s="247">
        <v>3</v>
      </c>
      <c r="I142" s="248"/>
      <c r="J142" s="247">
        <f>ROUND(I142*H142,2)</f>
        <v>0</v>
      </c>
      <c r="K142" s="245" t="s">
        <v>1</v>
      </c>
      <c r="L142" s="45"/>
      <c r="M142" s="249" t="s">
        <v>1</v>
      </c>
      <c r="N142" s="250" t="s">
        <v>41</v>
      </c>
      <c r="O142" s="92"/>
      <c r="P142" s="251">
        <f>O142*H142</f>
        <v>0</v>
      </c>
      <c r="Q142" s="251">
        <v>0</v>
      </c>
      <c r="R142" s="251">
        <f>Q142*H142</f>
        <v>0</v>
      </c>
      <c r="S142" s="251">
        <v>0</v>
      </c>
      <c r="T142" s="252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3" t="s">
        <v>344</v>
      </c>
      <c r="AT142" s="253" t="s">
        <v>253</v>
      </c>
      <c r="AU142" s="253" t="s">
        <v>271</v>
      </c>
      <c r="AY142" s="18" t="s">
        <v>251</v>
      </c>
      <c r="BE142" s="254">
        <f>IF(N142="základní",J142,0)</f>
        <v>0</v>
      </c>
      <c r="BF142" s="254">
        <f>IF(N142="snížená",J142,0)</f>
        <v>0</v>
      </c>
      <c r="BG142" s="254">
        <f>IF(N142="zákl. přenesená",J142,0)</f>
        <v>0</v>
      </c>
      <c r="BH142" s="254">
        <f>IF(N142="sníž. přenesená",J142,0)</f>
        <v>0</v>
      </c>
      <c r="BI142" s="254">
        <f>IF(N142="nulová",J142,0)</f>
        <v>0</v>
      </c>
      <c r="BJ142" s="18" t="s">
        <v>84</v>
      </c>
      <c r="BK142" s="254">
        <f>ROUND(I142*H142,2)</f>
        <v>0</v>
      </c>
      <c r="BL142" s="18" t="s">
        <v>344</v>
      </c>
      <c r="BM142" s="253" t="s">
        <v>287</v>
      </c>
    </row>
    <row r="143" s="2" customFormat="1">
      <c r="A143" s="39"/>
      <c r="B143" s="40"/>
      <c r="C143" s="41"/>
      <c r="D143" s="257" t="s">
        <v>863</v>
      </c>
      <c r="E143" s="41"/>
      <c r="F143" s="308" t="s">
        <v>3225</v>
      </c>
      <c r="G143" s="41"/>
      <c r="H143" s="41"/>
      <c r="I143" s="211"/>
      <c r="J143" s="41"/>
      <c r="K143" s="41"/>
      <c r="L143" s="45"/>
      <c r="M143" s="309"/>
      <c r="N143" s="310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863</v>
      </c>
      <c r="AU143" s="18" t="s">
        <v>271</v>
      </c>
    </row>
    <row r="144" s="2" customFormat="1" ht="14.4" customHeight="1">
      <c r="A144" s="39"/>
      <c r="B144" s="40"/>
      <c r="C144" s="243" t="s">
        <v>258</v>
      </c>
      <c r="D144" s="243" t="s">
        <v>253</v>
      </c>
      <c r="E144" s="244" t="s">
        <v>3226</v>
      </c>
      <c r="F144" s="245" t="s">
        <v>3227</v>
      </c>
      <c r="G144" s="246" t="s">
        <v>3119</v>
      </c>
      <c r="H144" s="247">
        <v>2</v>
      </c>
      <c r="I144" s="248"/>
      <c r="J144" s="247">
        <f>ROUND(I144*H144,2)</f>
        <v>0</v>
      </c>
      <c r="K144" s="245" t="s">
        <v>1</v>
      </c>
      <c r="L144" s="45"/>
      <c r="M144" s="249" t="s">
        <v>1</v>
      </c>
      <c r="N144" s="250" t="s">
        <v>41</v>
      </c>
      <c r="O144" s="92"/>
      <c r="P144" s="251">
        <f>O144*H144</f>
        <v>0</v>
      </c>
      <c r="Q144" s="251">
        <v>0</v>
      </c>
      <c r="R144" s="251">
        <f>Q144*H144</f>
        <v>0</v>
      </c>
      <c r="S144" s="251">
        <v>0</v>
      </c>
      <c r="T144" s="252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3" t="s">
        <v>344</v>
      </c>
      <c r="AT144" s="253" t="s">
        <v>253</v>
      </c>
      <c r="AU144" s="253" t="s">
        <v>271</v>
      </c>
      <c r="AY144" s="18" t="s">
        <v>251</v>
      </c>
      <c r="BE144" s="254">
        <f>IF(N144="základní",J144,0)</f>
        <v>0</v>
      </c>
      <c r="BF144" s="254">
        <f>IF(N144="snížená",J144,0)</f>
        <v>0</v>
      </c>
      <c r="BG144" s="254">
        <f>IF(N144="zákl. přenesená",J144,0)</f>
        <v>0</v>
      </c>
      <c r="BH144" s="254">
        <f>IF(N144="sníž. přenesená",J144,0)</f>
        <v>0</v>
      </c>
      <c r="BI144" s="254">
        <f>IF(N144="nulová",J144,0)</f>
        <v>0</v>
      </c>
      <c r="BJ144" s="18" t="s">
        <v>84</v>
      </c>
      <c r="BK144" s="254">
        <f>ROUND(I144*H144,2)</f>
        <v>0</v>
      </c>
      <c r="BL144" s="18" t="s">
        <v>344</v>
      </c>
      <c r="BM144" s="253" t="s">
        <v>298</v>
      </c>
    </row>
    <row r="145" s="2" customFormat="1">
      <c r="A145" s="39"/>
      <c r="B145" s="40"/>
      <c r="C145" s="41"/>
      <c r="D145" s="257" t="s">
        <v>863</v>
      </c>
      <c r="E145" s="41"/>
      <c r="F145" s="308" t="s">
        <v>3228</v>
      </c>
      <c r="G145" s="41"/>
      <c r="H145" s="41"/>
      <c r="I145" s="211"/>
      <c r="J145" s="41"/>
      <c r="K145" s="41"/>
      <c r="L145" s="45"/>
      <c r="M145" s="309"/>
      <c r="N145" s="310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863</v>
      </c>
      <c r="AU145" s="18" t="s">
        <v>271</v>
      </c>
    </row>
    <row r="146" s="2" customFormat="1" ht="14.4" customHeight="1">
      <c r="A146" s="39"/>
      <c r="B146" s="40"/>
      <c r="C146" s="243" t="s">
        <v>280</v>
      </c>
      <c r="D146" s="243" t="s">
        <v>253</v>
      </c>
      <c r="E146" s="244" t="s">
        <v>3229</v>
      </c>
      <c r="F146" s="245" t="s">
        <v>3222</v>
      </c>
      <c r="G146" s="246" t="s">
        <v>3119</v>
      </c>
      <c r="H146" s="247">
        <v>1</v>
      </c>
      <c r="I146" s="248"/>
      <c r="J146" s="247">
        <f>ROUND(I146*H146,2)</f>
        <v>0</v>
      </c>
      <c r="K146" s="245" t="s">
        <v>1</v>
      </c>
      <c r="L146" s="45"/>
      <c r="M146" s="249" t="s">
        <v>1</v>
      </c>
      <c r="N146" s="250" t="s">
        <v>41</v>
      </c>
      <c r="O146" s="92"/>
      <c r="P146" s="251">
        <f>O146*H146</f>
        <v>0</v>
      </c>
      <c r="Q146" s="251">
        <v>0</v>
      </c>
      <c r="R146" s="251">
        <f>Q146*H146</f>
        <v>0</v>
      </c>
      <c r="S146" s="251">
        <v>0</v>
      </c>
      <c r="T146" s="252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3" t="s">
        <v>344</v>
      </c>
      <c r="AT146" s="253" t="s">
        <v>253</v>
      </c>
      <c r="AU146" s="253" t="s">
        <v>271</v>
      </c>
      <c r="AY146" s="18" t="s">
        <v>251</v>
      </c>
      <c r="BE146" s="254">
        <f>IF(N146="základní",J146,0)</f>
        <v>0</v>
      </c>
      <c r="BF146" s="254">
        <f>IF(N146="snížená",J146,0)</f>
        <v>0</v>
      </c>
      <c r="BG146" s="254">
        <f>IF(N146="zákl. přenesená",J146,0)</f>
        <v>0</v>
      </c>
      <c r="BH146" s="254">
        <f>IF(N146="sníž. přenesená",J146,0)</f>
        <v>0</v>
      </c>
      <c r="BI146" s="254">
        <f>IF(N146="nulová",J146,0)</f>
        <v>0</v>
      </c>
      <c r="BJ146" s="18" t="s">
        <v>84</v>
      </c>
      <c r="BK146" s="254">
        <f>ROUND(I146*H146,2)</f>
        <v>0</v>
      </c>
      <c r="BL146" s="18" t="s">
        <v>344</v>
      </c>
      <c r="BM146" s="253" t="s">
        <v>312</v>
      </c>
    </row>
    <row r="147" s="2" customFormat="1">
      <c r="A147" s="39"/>
      <c r="B147" s="40"/>
      <c r="C147" s="41"/>
      <c r="D147" s="257" t="s">
        <v>863</v>
      </c>
      <c r="E147" s="41"/>
      <c r="F147" s="308" t="s">
        <v>3230</v>
      </c>
      <c r="G147" s="41"/>
      <c r="H147" s="41"/>
      <c r="I147" s="211"/>
      <c r="J147" s="41"/>
      <c r="K147" s="41"/>
      <c r="L147" s="45"/>
      <c r="M147" s="309"/>
      <c r="N147" s="310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863</v>
      </c>
      <c r="AU147" s="18" t="s">
        <v>271</v>
      </c>
    </row>
    <row r="148" s="2" customFormat="1" ht="14.4" customHeight="1">
      <c r="A148" s="39"/>
      <c r="B148" s="40"/>
      <c r="C148" s="243" t="s">
        <v>287</v>
      </c>
      <c r="D148" s="243" t="s">
        <v>253</v>
      </c>
      <c r="E148" s="244" t="s">
        <v>3231</v>
      </c>
      <c r="F148" s="245" t="s">
        <v>3232</v>
      </c>
      <c r="G148" s="246" t="s">
        <v>3119</v>
      </c>
      <c r="H148" s="247">
        <v>7</v>
      </c>
      <c r="I148" s="248"/>
      <c r="J148" s="247">
        <f>ROUND(I148*H148,2)</f>
        <v>0</v>
      </c>
      <c r="K148" s="245" t="s">
        <v>1</v>
      </c>
      <c r="L148" s="45"/>
      <c r="M148" s="249" t="s">
        <v>1</v>
      </c>
      <c r="N148" s="250" t="s">
        <v>41</v>
      </c>
      <c r="O148" s="92"/>
      <c r="P148" s="251">
        <f>O148*H148</f>
        <v>0</v>
      </c>
      <c r="Q148" s="251">
        <v>0</v>
      </c>
      <c r="R148" s="251">
        <f>Q148*H148</f>
        <v>0</v>
      </c>
      <c r="S148" s="251">
        <v>0</v>
      </c>
      <c r="T148" s="252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3" t="s">
        <v>344</v>
      </c>
      <c r="AT148" s="253" t="s">
        <v>253</v>
      </c>
      <c r="AU148" s="253" t="s">
        <v>271</v>
      </c>
      <c r="AY148" s="18" t="s">
        <v>251</v>
      </c>
      <c r="BE148" s="254">
        <f>IF(N148="základní",J148,0)</f>
        <v>0</v>
      </c>
      <c r="BF148" s="254">
        <f>IF(N148="snížená",J148,0)</f>
        <v>0</v>
      </c>
      <c r="BG148" s="254">
        <f>IF(N148="zákl. přenesená",J148,0)</f>
        <v>0</v>
      </c>
      <c r="BH148" s="254">
        <f>IF(N148="sníž. přenesená",J148,0)</f>
        <v>0</v>
      </c>
      <c r="BI148" s="254">
        <f>IF(N148="nulová",J148,0)</f>
        <v>0</v>
      </c>
      <c r="BJ148" s="18" t="s">
        <v>84</v>
      </c>
      <c r="BK148" s="254">
        <f>ROUND(I148*H148,2)</f>
        <v>0</v>
      </c>
      <c r="BL148" s="18" t="s">
        <v>344</v>
      </c>
      <c r="BM148" s="253" t="s">
        <v>8</v>
      </c>
    </row>
    <row r="149" s="2" customFormat="1">
      <c r="A149" s="39"/>
      <c r="B149" s="40"/>
      <c r="C149" s="41"/>
      <c r="D149" s="257" t="s">
        <v>863</v>
      </c>
      <c r="E149" s="41"/>
      <c r="F149" s="308" t="s">
        <v>3233</v>
      </c>
      <c r="G149" s="41"/>
      <c r="H149" s="41"/>
      <c r="I149" s="211"/>
      <c r="J149" s="41"/>
      <c r="K149" s="41"/>
      <c r="L149" s="45"/>
      <c r="M149" s="309"/>
      <c r="N149" s="310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863</v>
      </c>
      <c r="AU149" s="18" t="s">
        <v>271</v>
      </c>
    </row>
    <row r="150" s="2" customFormat="1" ht="14.4" customHeight="1">
      <c r="A150" s="39"/>
      <c r="B150" s="40"/>
      <c r="C150" s="243" t="s">
        <v>294</v>
      </c>
      <c r="D150" s="243" t="s">
        <v>253</v>
      </c>
      <c r="E150" s="244" t="s">
        <v>3234</v>
      </c>
      <c r="F150" s="245" t="s">
        <v>3235</v>
      </c>
      <c r="G150" s="246" t="s">
        <v>3119</v>
      </c>
      <c r="H150" s="247">
        <v>1</v>
      </c>
      <c r="I150" s="248"/>
      <c r="J150" s="247">
        <f>ROUND(I150*H150,2)</f>
        <v>0</v>
      </c>
      <c r="K150" s="245" t="s">
        <v>1</v>
      </c>
      <c r="L150" s="45"/>
      <c r="M150" s="249" t="s">
        <v>1</v>
      </c>
      <c r="N150" s="250" t="s">
        <v>41</v>
      </c>
      <c r="O150" s="92"/>
      <c r="P150" s="251">
        <f>O150*H150</f>
        <v>0</v>
      </c>
      <c r="Q150" s="251">
        <v>0</v>
      </c>
      <c r="R150" s="251">
        <f>Q150*H150</f>
        <v>0</v>
      </c>
      <c r="S150" s="251">
        <v>0</v>
      </c>
      <c r="T150" s="252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3" t="s">
        <v>344</v>
      </c>
      <c r="AT150" s="253" t="s">
        <v>253</v>
      </c>
      <c r="AU150" s="253" t="s">
        <v>271</v>
      </c>
      <c r="AY150" s="18" t="s">
        <v>251</v>
      </c>
      <c r="BE150" s="254">
        <f>IF(N150="základní",J150,0)</f>
        <v>0</v>
      </c>
      <c r="BF150" s="254">
        <f>IF(N150="snížená",J150,0)</f>
        <v>0</v>
      </c>
      <c r="BG150" s="254">
        <f>IF(N150="zákl. přenesená",J150,0)</f>
        <v>0</v>
      </c>
      <c r="BH150" s="254">
        <f>IF(N150="sníž. přenesená",J150,0)</f>
        <v>0</v>
      </c>
      <c r="BI150" s="254">
        <f>IF(N150="nulová",J150,0)</f>
        <v>0</v>
      </c>
      <c r="BJ150" s="18" t="s">
        <v>84</v>
      </c>
      <c r="BK150" s="254">
        <f>ROUND(I150*H150,2)</f>
        <v>0</v>
      </c>
      <c r="BL150" s="18" t="s">
        <v>344</v>
      </c>
      <c r="BM150" s="253" t="s">
        <v>334</v>
      </c>
    </row>
    <row r="151" s="2" customFormat="1" ht="14.4" customHeight="1">
      <c r="A151" s="39"/>
      <c r="B151" s="40"/>
      <c r="C151" s="243" t="s">
        <v>298</v>
      </c>
      <c r="D151" s="243" t="s">
        <v>253</v>
      </c>
      <c r="E151" s="244" t="s">
        <v>3236</v>
      </c>
      <c r="F151" s="245" t="s">
        <v>3235</v>
      </c>
      <c r="G151" s="246" t="s">
        <v>3119</v>
      </c>
      <c r="H151" s="247">
        <v>2</v>
      </c>
      <c r="I151" s="248"/>
      <c r="J151" s="247">
        <f>ROUND(I151*H151,2)</f>
        <v>0</v>
      </c>
      <c r="K151" s="245" t="s">
        <v>1</v>
      </c>
      <c r="L151" s="45"/>
      <c r="M151" s="249" t="s">
        <v>1</v>
      </c>
      <c r="N151" s="250" t="s">
        <v>41</v>
      </c>
      <c r="O151" s="92"/>
      <c r="P151" s="251">
        <f>O151*H151</f>
        <v>0</v>
      </c>
      <c r="Q151" s="251">
        <v>0</v>
      </c>
      <c r="R151" s="251">
        <f>Q151*H151</f>
        <v>0</v>
      </c>
      <c r="S151" s="251">
        <v>0</v>
      </c>
      <c r="T151" s="252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3" t="s">
        <v>344</v>
      </c>
      <c r="AT151" s="253" t="s">
        <v>253</v>
      </c>
      <c r="AU151" s="253" t="s">
        <v>271</v>
      </c>
      <c r="AY151" s="18" t="s">
        <v>251</v>
      </c>
      <c r="BE151" s="254">
        <f>IF(N151="základní",J151,0)</f>
        <v>0</v>
      </c>
      <c r="BF151" s="254">
        <f>IF(N151="snížená",J151,0)</f>
        <v>0</v>
      </c>
      <c r="BG151" s="254">
        <f>IF(N151="zákl. přenesená",J151,0)</f>
        <v>0</v>
      </c>
      <c r="BH151" s="254">
        <f>IF(N151="sníž. přenesená",J151,0)</f>
        <v>0</v>
      </c>
      <c r="BI151" s="254">
        <f>IF(N151="nulová",J151,0)</f>
        <v>0</v>
      </c>
      <c r="BJ151" s="18" t="s">
        <v>84</v>
      </c>
      <c r="BK151" s="254">
        <f>ROUND(I151*H151,2)</f>
        <v>0</v>
      </c>
      <c r="BL151" s="18" t="s">
        <v>344</v>
      </c>
      <c r="BM151" s="253" t="s">
        <v>344</v>
      </c>
    </row>
    <row r="152" s="2" customFormat="1" ht="14.4" customHeight="1">
      <c r="A152" s="39"/>
      <c r="B152" s="40"/>
      <c r="C152" s="243" t="s">
        <v>305</v>
      </c>
      <c r="D152" s="243" t="s">
        <v>253</v>
      </c>
      <c r="E152" s="244" t="s">
        <v>3237</v>
      </c>
      <c r="F152" s="245" t="s">
        <v>3235</v>
      </c>
      <c r="G152" s="246" t="s">
        <v>3119</v>
      </c>
      <c r="H152" s="247">
        <v>3</v>
      </c>
      <c r="I152" s="248"/>
      <c r="J152" s="247">
        <f>ROUND(I152*H152,2)</f>
        <v>0</v>
      </c>
      <c r="K152" s="245" t="s">
        <v>1</v>
      </c>
      <c r="L152" s="45"/>
      <c r="M152" s="249" t="s">
        <v>1</v>
      </c>
      <c r="N152" s="250" t="s">
        <v>41</v>
      </c>
      <c r="O152" s="92"/>
      <c r="P152" s="251">
        <f>O152*H152</f>
        <v>0</v>
      </c>
      <c r="Q152" s="251">
        <v>0</v>
      </c>
      <c r="R152" s="251">
        <f>Q152*H152</f>
        <v>0</v>
      </c>
      <c r="S152" s="251">
        <v>0</v>
      </c>
      <c r="T152" s="252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3" t="s">
        <v>344</v>
      </c>
      <c r="AT152" s="253" t="s">
        <v>253</v>
      </c>
      <c r="AU152" s="253" t="s">
        <v>271</v>
      </c>
      <c r="AY152" s="18" t="s">
        <v>251</v>
      </c>
      <c r="BE152" s="254">
        <f>IF(N152="základní",J152,0)</f>
        <v>0</v>
      </c>
      <c r="BF152" s="254">
        <f>IF(N152="snížená",J152,0)</f>
        <v>0</v>
      </c>
      <c r="BG152" s="254">
        <f>IF(N152="zákl. přenesená",J152,0)</f>
        <v>0</v>
      </c>
      <c r="BH152" s="254">
        <f>IF(N152="sníž. přenesená",J152,0)</f>
        <v>0</v>
      </c>
      <c r="BI152" s="254">
        <f>IF(N152="nulová",J152,0)</f>
        <v>0</v>
      </c>
      <c r="BJ152" s="18" t="s">
        <v>84</v>
      </c>
      <c r="BK152" s="254">
        <f>ROUND(I152*H152,2)</f>
        <v>0</v>
      </c>
      <c r="BL152" s="18" t="s">
        <v>344</v>
      </c>
      <c r="BM152" s="253" t="s">
        <v>354</v>
      </c>
    </row>
    <row r="153" s="2" customFormat="1" ht="19.8" customHeight="1">
      <c r="A153" s="39"/>
      <c r="B153" s="40"/>
      <c r="C153" s="243" t="s">
        <v>312</v>
      </c>
      <c r="D153" s="243" t="s">
        <v>253</v>
      </c>
      <c r="E153" s="244" t="s">
        <v>3238</v>
      </c>
      <c r="F153" s="245" t="s">
        <v>3239</v>
      </c>
      <c r="G153" s="246" t="s">
        <v>3139</v>
      </c>
      <c r="H153" s="247">
        <v>182</v>
      </c>
      <c r="I153" s="248"/>
      <c r="J153" s="247">
        <f>ROUND(I153*H153,2)</f>
        <v>0</v>
      </c>
      <c r="K153" s="245" t="s">
        <v>1</v>
      </c>
      <c r="L153" s="45"/>
      <c r="M153" s="249" t="s">
        <v>1</v>
      </c>
      <c r="N153" s="250" t="s">
        <v>41</v>
      </c>
      <c r="O153" s="92"/>
      <c r="P153" s="251">
        <f>O153*H153</f>
        <v>0</v>
      </c>
      <c r="Q153" s="251">
        <v>0</v>
      </c>
      <c r="R153" s="251">
        <f>Q153*H153</f>
        <v>0</v>
      </c>
      <c r="S153" s="251">
        <v>0</v>
      </c>
      <c r="T153" s="252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3" t="s">
        <v>344</v>
      </c>
      <c r="AT153" s="253" t="s">
        <v>253</v>
      </c>
      <c r="AU153" s="253" t="s">
        <v>271</v>
      </c>
      <c r="AY153" s="18" t="s">
        <v>251</v>
      </c>
      <c r="BE153" s="254">
        <f>IF(N153="základní",J153,0)</f>
        <v>0</v>
      </c>
      <c r="BF153" s="254">
        <f>IF(N153="snížená",J153,0)</f>
        <v>0</v>
      </c>
      <c r="BG153" s="254">
        <f>IF(N153="zákl. přenesená",J153,0)</f>
        <v>0</v>
      </c>
      <c r="BH153" s="254">
        <f>IF(N153="sníž. přenesená",J153,0)</f>
        <v>0</v>
      </c>
      <c r="BI153" s="254">
        <f>IF(N153="nulová",J153,0)</f>
        <v>0</v>
      </c>
      <c r="BJ153" s="18" t="s">
        <v>84</v>
      </c>
      <c r="BK153" s="254">
        <f>ROUND(I153*H153,2)</f>
        <v>0</v>
      </c>
      <c r="BL153" s="18" t="s">
        <v>344</v>
      </c>
      <c r="BM153" s="253" t="s">
        <v>366</v>
      </c>
    </row>
    <row r="154" s="2" customFormat="1">
      <c r="A154" s="39"/>
      <c r="B154" s="40"/>
      <c r="C154" s="41"/>
      <c r="D154" s="257" t="s">
        <v>863</v>
      </c>
      <c r="E154" s="41"/>
      <c r="F154" s="308" t="s">
        <v>3240</v>
      </c>
      <c r="G154" s="41"/>
      <c r="H154" s="41"/>
      <c r="I154" s="211"/>
      <c r="J154" s="41"/>
      <c r="K154" s="41"/>
      <c r="L154" s="45"/>
      <c r="M154" s="309"/>
      <c r="N154" s="310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863</v>
      </c>
      <c r="AU154" s="18" t="s">
        <v>271</v>
      </c>
    </row>
    <row r="155" s="2" customFormat="1" ht="14.4" customHeight="1">
      <c r="A155" s="39"/>
      <c r="B155" s="40"/>
      <c r="C155" s="243" t="s">
        <v>317</v>
      </c>
      <c r="D155" s="243" t="s">
        <v>253</v>
      </c>
      <c r="E155" s="244" t="s">
        <v>3241</v>
      </c>
      <c r="F155" s="245" t="s">
        <v>3242</v>
      </c>
      <c r="G155" s="246" t="s">
        <v>3139</v>
      </c>
      <c r="H155" s="247">
        <v>4</v>
      </c>
      <c r="I155" s="248"/>
      <c r="J155" s="247">
        <f>ROUND(I155*H155,2)</f>
        <v>0</v>
      </c>
      <c r="K155" s="245" t="s">
        <v>1</v>
      </c>
      <c r="L155" s="45"/>
      <c r="M155" s="249" t="s">
        <v>1</v>
      </c>
      <c r="N155" s="250" t="s">
        <v>41</v>
      </c>
      <c r="O155" s="92"/>
      <c r="P155" s="251">
        <f>O155*H155</f>
        <v>0</v>
      </c>
      <c r="Q155" s="251">
        <v>0</v>
      </c>
      <c r="R155" s="251">
        <f>Q155*H155</f>
        <v>0</v>
      </c>
      <c r="S155" s="251">
        <v>0</v>
      </c>
      <c r="T155" s="252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3" t="s">
        <v>344</v>
      </c>
      <c r="AT155" s="253" t="s">
        <v>253</v>
      </c>
      <c r="AU155" s="253" t="s">
        <v>271</v>
      </c>
      <c r="AY155" s="18" t="s">
        <v>251</v>
      </c>
      <c r="BE155" s="254">
        <f>IF(N155="základní",J155,0)</f>
        <v>0</v>
      </c>
      <c r="BF155" s="254">
        <f>IF(N155="snížená",J155,0)</f>
        <v>0</v>
      </c>
      <c r="BG155" s="254">
        <f>IF(N155="zákl. přenesená",J155,0)</f>
        <v>0</v>
      </c>
      <c r="BH155" s="254">
        <f>IF(N155="sníž. přenesená",J155,0)</f>
        <v>0</v>
      </c>
      <c r="BI155" s="254">
        <f>IF(N155="nulová",J155,0)</f>
        <v>0</v>
      </c>
      <c r="BJ155" s="18" t="s">
        <v>84</v>
      </c>
      <c r="BK155" s="254">
        <f>ROUND(I155*H155,2)</f>
        <v>0</v>
      </c>
      <c r="BL155" s="18" t="s">
        <v>344</v>
      </c>
      <c r="BM155" s="253" t="s">
        <v>374</v>
      </c>
    </row>
    <row r="156" s="2" customFormat="1" ht="14.4" customHeight="1">
      <c r="A156" s="39"/>
      <c r="B156" s="40"/>
      <c r="C156" s="243" t="s">
        <v>8</v>
      </c>
      <c r="D156" s="243" t="s">
        <v>253</v>
      </c>
      <c r="E156" s="244" t="s">
        <v>3243</v>
      </c>
      <c r="F156" s="245" t="s">
        <v>3244</v>
      </c>
      <c r="G156" s="246" t="s">
        <v>3119</v>
      </c>
      <c r="H156" s="247">
        <v>4</v>
      </c>
      <c r="I156" s="248"/>
      <c r="J156" s="247">
        <f>ROUND(I156*H156,2)</f>
        <v>0</v>
      </c>
      <c r="K156" s="245" t="s">
        <v>1</v>
      </c>
      <c r="L156" s="45"/>
      <c r="M156" s="249" t="s">
        <v>1</v>
      </c>
      <c r="N156" s="250" t="s">
        <v>41</v>
      </c>
      <c r="O156" s="92"/>
      <c r="P156" s="251">
        <f>O156*H156</f>
        <v>0</v>
      </c>
      <c r="Q156" s="251">
        <v>0</v>
      </c>
      <c r="R156" s="251">
        <f>Q156*H156</f>
        <v>0</v>
      </c>
      <c r="S156" s="251">
        <v>0</v>
      </c>
      <c r="T156" s="252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3" t="s">
        <v>344</v>
      </c>
      <c r="AT156" s="253" t="s">
        <v>253</v>
      </c>
      <c r="AU156" s="253" t="s">
        <v>271</v>
      </c>
      <c r="AY156" s="18" t="s">
        <v>251</v>
      </c>
      <c r="BE156" s="254">
        <f>IF(N156="základní",J156,0)</f>
        <v>0</v>
      </c>
      <c r="BF156" s="254">
        <f>IF(N156="snížená",J156,0)</f>
        <v>0</v>
      </c>
      <c r="BG156" s="254">
        <f>IF(N156="zákl. přenesená",J156,0)</f>
        <v>0</v>
      </c>
      <c r="BH156" s="254">
        <f>IF(N156="sníž. přenesená",J156,0)</f>
        <v>0</v>
      </c>
      <c r="BI156" s="254">
        <f>IF(N156="nulová",J156,0)</f>
        <v>0</v>
      </c>
      <c r="BJ156" s="18" t="s">
        <v>84</v>
      </c>
      <c r="BK156" s="254">
        <f>ROUND(I156*H156,2)</f>
        <v>0</v>
      </c>
      <c r="BL156" s="18" t="s">
        <v>344</v>
      </c>
      <c r="BM156" s="253" t="s">
        <v>382</v>
      </c>
    </row>
    <row r="157" s="2" customFormat="1" ht="14.4" customHeight="1">
      <c r="A157" s="39"/>
      <c r="B157" s="40"/>
      <c r="C157" s="243" t="s">
        <v>330</v>
      </c>
      <c r="D157" s="243" t="s">
        <v>253</v>
      </c>
      <c r="E157" s="244" t="s">
        <v>3245</v>
      </c>
      <c r="F157" s="245" t="s">
        <v>3246</v>
      </c>
      <c r="G157" s="246" t="s">
        <v>3147</v>
      </c>
      <c r="H157" s="247">
        <v>3.2000000000000002</v>
      </c>
      <c r="I157" s="248"/>
      <c r="J157" s="247">
        <f>ROUND(I157*H157,2)</f>
        <v>0</v>
      </c>
      <c r="K157" s="245" t="s">
        <v>1</v>
      </c>
      <c r="L157" s="45"/>
      <c r="M157" s="249" t="s">
        <v>1</v>
      </c>
      <c r="N157" s="250" t="s">
        <v>41</v>
      </c>
      <c r="O157" s="92"/>
      <c r="P157" s="251">
        <f>O157*H157</f>
        <v>0</v>
      </c>
      <c r="Q157" s="251">
        <v>0</v>
      </c>
      <c r="R157" s="251">
        <f>Q157*H157</f>
        <v>0</v>
      </c>
      <c r="S157" s="251">
        <v>0</v>
      </c>
      <c r="T157" s="252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3" t="s">
        <v>344</v>
      </c>
      <c r="AT157" s="253" t="s">
        <v>253</v>
      </c>
      <c r="AU157" s="253" t="s">
        <v>271</v>
      </c>
      <c r="AY157" s="18" t="s">
        <v>251</v>
      </c>
      <c r="BE157" s="254">
        <f>IF(N157="základní",J157,0)</f>
        <v>0</v>
      </c>
      <c r="BF157" s="254">
        <f>IF(N157="snížená",J157,0)</f>
        <v>0</v>
      </c>
      <c r="BG157" s="254">
        <f>IF(N157="zákl. přenesená",J157,0)</f>
        <v>0</v>
      </c>
      <c r="BH157" s="254">
        <f>IF(N157="sníž. přenesená",J157,0)</f>
        <v>0</v>
      </c>
      <c r="BI157" s="254">
        <f>IF(N157="nulová",J157,0)</f>
        <v>0</v>
      </c>
      <c r="BJ157" s="18" t="s">
        <v>84</v>
      </c>
      <c r="BK157" s="254">
        <f>ROUND(I157*H157,2)</f>
        <v>0</v>
      </c>
      <c r="BL157" s="18" t="s">
        <v>344</v>
      </c>
      <c r="BM157" s="253" t="s">
        <v>403</v>
      </c>
    </row>
    <row r="158" s="2" customFormat="1" ht="14.4" customHeight="1">
      <c r="A158" s="39"/>
      <c r="B158" s="40"/>
      <c r="C158" s="243" t="s">
        <v>334</v>
      </c>
      <c r="D158" s="243" t="s">
        <v>253</v>
      </c>
      <c r="E158" s="244" t="s">
        <v>3145</v>
      </c>
      <c r="F158" s="245" t="s">
        <v>3146</v>
      </c>
      <c r="G158" s="246" t="s">
        <v>3147</v>
      </c>
      <c r="H158" s="247">
        <v>90</v>
      </c>
      <c r="I158" s="248"/>
      <c r="J158" s="247">
        <f>ROUND(I158*H158,2)</f>
        <v>0</v>
      </c>
      <c r="K158" s="245" t="s">
        <v>1</v>
      </c>
      <c r="L158" s="45"/>
      <c r="M158" s="249" t="s">
        <v>1</v>
      </c>
      <c r="N158" s="250" t="s">
        <v>41</v>
      </c>
      <c r="O158" s="92"/>
      <c r="P158" s="251">
        <f>O158*H158</f>
        <v>0</v>
      </c>
      <c r="Q158" s="251">
        <v>0</v>
      </c>
      <c r="R158" s="251">
        <f>Q158*H158</f>
        <v>0</v>
      </c>
      <c r="S158" s="251">
        <v>0</v>
      </c>
      <c r="T158" s="252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3" t="s">
        <v>344</v>
      </c>
      <c r="AT158" s="253" t="s">
        <v>253</v>
      </c>
      <c r="AU158" s="253" t="s">
        <v>271</v>
      </c>
      <c r="AY158" s="18" t="s">
        <v>251</v>
      </c>
      <c r="BE158" s="254">
        <f>IF(N158="základní",J158,0)</f>
        <v>0</v>
      </c>
      <c r="BF158" s="254">
        <f>IF(N158="snížená",J158,0)</f>
        <v>0</v>
      </c>
      <c r="BG158" s="254">
        <f>IF(N158="zákl. přenesená",J158,0)</f>
        <v>0</v>
      </c>
      <c r="BH158" s="254">
        <f>IF(N158="sníž. přenesená",J158,0)</f>
        <v>0</v>
      </c>
      <c r="BI158" s="254">
        <f>IF(N158="nulová",J158,0)</f>
        <v>0</v>
      </c>
      <c r="BJ158" s="18" t="s">
        <v>84</v>
      </c>
      <c r="BK158" s="254">
        <f>ROUND(I158*H158,2)</f>
        <v>0</v>
      </c>
      <c r="BL158" s="18" t="s">
        <v>344</v>
      </c>
      <c r="BM158" s="253" t="s">
        <v>421</v>
      </c>
    </row>
    <row r="159" s="2" customFormat="1">
      <c r="A159" s="39"/>
      <c r="B159" s="40"/>
      <c r="C159" s="41"/>
      <c r="D159" s="257" t="s">
        <v>863</v>
      </c>
      <c r="E159" s="41"/>
      <c r="F159" s="308" t="s">
        <v>3148</v>
      </c>
      <c r="G159" s="41"/>
      <c r="H159" s="41"/>
      <c r="I159" s="211"/>
      <c r="J159" s="41"/>
      <c r="K159" s="41"/>
      <c r="L159" s="45"/>
      <c r="M159" s="309"/>
      <c r="N159" s="310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863</v>
      </c>
      <c r="AU159" s="18" t="s">
        <v>271</v>
      </c>
    </row>
    <row r="160" s="2" customFormat="1" ht="14.4" customHeight="1">
      <c r="A160" s="39"/>
      <c r="B160" s="40"/>
      <c r="C160" s="243" t="s">
        <v>339</v>
      </c>
      <c r="D160" s="243" t="s">
        <v>253</v>
      </c>
      <c r="E160" s="244" t="s">
        <v>3149</v>
      </c>
      <c r="F160" s="245" t="s">
        <v>3150</v>
      </c>
      <c r="G160" s="246" t="s">
        <v>818</v>
      </c>
      <c r="H160" s="247">
        <v>1</v>
      </c>
      <c r="I160" s="248"/>
      <c r="J160" s="247">
        <f>ROUND(I160*H160,2)</f>
        <v>0</v>
      </c>
      <c r="K160" s="245" t="s">
        <v>1</v>
      </c>
      <c r="L160" s="45"/>
      <c r="M160" s="249" t="s">
        <v>1</v>
      </c>
      <c r="N160" s="250" t="s">
        <v>41</v>
      </c>
      <c r="O160" s="92"/>
      <c r="P160" s="251">
        <f>O160*H160</f>
        <v>0</v>
      </c>
      <c r="Q160" s="251">
        <v>0</v>
      </c>
      <c r="R160" s="251">
        <f>Q160*H160</f>
        <v>0</v>
      </c>
      <c r="S160" s="251">
        <v>0</v>
      </c>
      <c r="T160" s="252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3" t="s">
        <v>344</v>
      </c>
      <c r="AT160" s="253" t="s">
        <v>253</v>
      </c>
      <c r="AU160" s="253" t="s">
        <v>271</v>
      </c>
      <c r="AY160" s="18" t="s">
        <v>251</v>
      </c>
      <c r="BE160" s="254">
        <f>IF(N160="základní",J160,0)</f>
        <v>0</v>
      </c>
      <c r="BF160" s="254">
        <f>IF(N160="snížená",J160,0)</f>
        <v>0</v>
      </c>
      <c r="BG160" s="254">
        <f>IF(N160="zákl. přenesená",J160,0)</f>
        <v>0</v>
      </c>
      <c r="BH160" s="254">
        <f>IF(N160="sníž. přenesená",J160,0)</f>
        <v>0</v>
      </c>
      <c r="BI160" s="254">
        <f>IF(N160="nulová",J160,0)</f>
        <v>0</v>
      </c>
      <c r="BJ160" s="18" t="s">
        <v>84</v>
      </c>
      <c r="BK160" s="254">
        <f>ROUND(I160*H160,2)</f>
        <v>0</v>
      </c>
      <c r="BL160" s="18" t="s">
        <v>344</v>
      </c>
      <c r="BM160" s="253" t="s">
        <v>3247</v>
      </c>
    </row>
    <row r="161" s="2" customFormat="1" ht="14.4" customHeight="1">
      <c r="A161" s="39"/>
      <c r="B161" s="40"/>
      <c r="C161" s="243" t="s">
        <v>344</v>
      </c>
      <c r="D161" s="243" t="s">
        <v>253</v>
      </c>
      <c r="E161" s="244" t="s">
        <v>3152</v>
      </c>
      <c r="F161" s="245" t="s">
        <v>3153</v>
      </c>
      <c r="G161" s="246" t="s">
        <v>818</v>
      </c>
      <c r="H161" s="247">
        <v>1</v>
      </c>
      <c r="I161" s="248"/>
      <c r="J161" s="247">
        <f>ROUND(I161*H161,2)</f>
        <v>0</v>
      </c>
      <c r="K161" s="245" t="s">
        <v>1</v>
      </c>
      <c r="L161" s="45"/>
      <c r="M161" s="249" t="s">
        <v>1</v>
      </c>
      <c r="N161" s="250" t="s">
        <v>41</v>
      </c>
      <c r="O161" s="92"/>
      <c r="P161" s="251">
        <f>O161*H161</f>
        <v>0</v>
      </c>
      <c r="Q161" s="251">
        <v>0</v>
      </c>
      <c r="R161" s="251">
        <f>Q161*H161</f>
        <v>0</v>
      </c>
      <c r="S161" s="251">
        <v>0</v>
      </c>
      <c r="T161" s="252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3" t="s">
        <v>344</v>
      </c>
      <c r="AT161" s="253" t="s">
        <v>253</v>
      </c>
      <c r="AU161" s="253" t="s">
        <v>271</v>
      </c>
      <c r="AY161" s="18" t="s">
        <v>251</v>
      </c>
      <c r="BE161" s="254">
        <f>IF(N161="základní",J161,0)</f>
        <v>0</v>
      </c>
      <c r="BF161" s="254">
        <f>IF(N161="snížená",J161,0)</f>
        <v>0</v>
      </c>
      <c r="BG161" s="254">
        <f>IF(N161="zákl. přenesená",J161,0)</f>
        <v>0</v>
      </c>
      <c r="BH161" s="254">
        <f>IF(N161="sníž. přenesená",J161,0)</f>
        <v>0</v>
      </c>
      <c r="BI161" s="254">
        <f>IF(N161="nulová",J161,0)</f>
        <v>0</v>
      </c>
      <c r="BJ161" s="18" t="s">
        <v>84</v>
      </c>
      <c r="BK161" s="254">
        <f>ROUND(I161*H161,2)</f>
        <v>0</v>
      </c>
      <c r="BL161" s="18" t="s">
        <v>344</v>
      </c>
      <c r="BM161" s="253" t="s">
        <v>3248</v>
      </c>
    </row>
    <row r="162" s="12" customFormat="1" ht="25.92" customHeight="1">
      <c r="A162" s="12"/>
      <c r="B162" s="227"/>
      <c r="C162" s="228"/>
      <c r="D162" s="229" t="s">
        <v>75</v>
      </c>
      <c r="E162" s="230" t="s">
        <v>2420</v>
      </c>
      <c r="F162" s="230" t="s">
        <v>2421</v>
      </c>
      <c r="G162" s="228"/>
      <c r="H162" s="228"/>
      <c r="I162" s="231"/>
      <c r="J162" s="232">
        <f>BK162</f>
        <v>0</v>
      </c>
      <c r="K162" s="228"/>
      <c r="L162" s="233"/>
      <c r="M162" s="234"/>
      <c r="N162" s="235"/>
      <c r="O162" s="235"/>
      <c r="P162" s="236">
        <f>P163</f>
        <v>0</v>
      </c>
      <c r="Q162" s="235"/>
      <c r="R162" s="236">
        <f>R163</f>
        <v>0</v>
      </c>
      <c r="S162" s="235"/>
      <c r="T162" s="237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38" t="s">
        <v>258</v>
      </c>
      <c r="AT162" s="239" t="s">
        <v>75</v>
      </c>
      <c r="AU162" s="239" t="s">
        <v>76</v>
      </c>
      <c r="AY162" s="238" t="s">
        <v>251</v>
      </c>
      <c r="BK162" s="240">
        <f>BK163</f>
        <v>0</v>
      </c>
    </row>
    <row r="163" s="2" customFormat="1" ht="14.4" customHeight="1">
      <c r="A163" s="39"/>
      <c r="B163" s="40"/>
      <c r="C163" s="243" t="s">
        <v>349</v>
      </c>
      <c r="D163" s="243" t="s">
        <v>253</v>
      </c>
      <c r="E163" s="244" t="s">
        <v>3155</v>
      </c>
      <c r="F163" s="245" t="s">
        <v>3156</v>
      </c>
      <c r="G163" s="246" t="s">
        <v>2425</v>
      </c>
      <c r="H163" s="247">
        <v>1</v>
      </c>
      <c r="I163" s="248"/>
      <c r="J163" s="247">
        <f>ROUND(I163*H163,2)</f>
        <v>0</v>
      </c>
      <c r="K163" s="245" t="s">
        <v>1</v>
      </c>
      <c r="L163" s="45"/>
      <c r="M163" s="311" t="s">
        <v>1</v>
      </c>
      <c r="N163" s="312" t="s">
        <v>41</v>
      </c>
      <c r="O163" s="313"/>
      <c r="P163" s="314">
        <f>O163*H163</f>
        <v>0</v>
      </c>
      <c r="Q163" s="314">
        <v>0</v>
      </c>
      <c r="R163" s="314">
        <f>Q163*H163</f>
        <v>0</v>
      </c>
      <c r="S163" s="314">
        <v>0</v>
      </c>
      <c r="T163" s="3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3" t="s">
        <v>2426</v>
      </c>
      <c r="AT163" s="253" t="s">
        <v>253</v>
      </c>
      <c r="AU163" s="253" t="s">
        <v>84</v>
      </c>
      <c r="AY163" s="18" t="s">
        <v>251</v>
      </c>
      <c r="BE163" s="254">
        <f>IF(N163="základní",J163,0)</f>
        <v>0</v>
      </c>
      <c r="BF163" s="254">
        <f>IF(N163="snížená",J163,0)</f>
        <v>0</v>
      </c>
      <c r="BG163" s="254">
        <f>IF(N163="zákl. přenesená",J163,0)</f>
        <v>0</v>
      </c>
      <c r="BH163" s="254">
        <f>IF(N163="sníž. přenesená",J163,0)</f>
        <v>0</v>
      </c>
      <c r="BI163" s="254">
        <f>IF(N163="nulová",J163,0)</f>
        <v>0</v>
      </c>
      <c r="BJ163" s="18" t="s">
        <v>84</v>
      </c>
      <c r="BK163" s="254">
        <f>ROUND(I163*H163,2)</f>
        <v>0</v>
      </c>
      <c r="BL163" s="18" t="s">
        <v>2426</v>
      </c>
      <c r="BM163" s="253" t="s">
        <v>3249</v>
      </c>
    </row>
    <row r="164" s="2" customFormat="1" ht="6.96" customHeight="1">
      <c r="A164" s="39"/>
      <c r="B164" s="67"/>
      <c r="C164" s="68"/>
      <c r="D164" s="68"/>
      <c r="E164" s="68"/>
      <c r="F164" s="68"/>
      <c r="G164" s="68"/>
      <c r="H164" s="68"/>
      <c r="I164" s="68"/>
      <c r="J164" s="68"/>
      <c r="K164" s="68"/>
      <c r="L164" s="45"/>
      <c r="M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</sheetData>
  <sheetProtection sheet="1" autoFilter="0" formatColumns="0" formatRows="0" objects="1" scenarios="1" spinCount="100000" saltValue="FKtXjwKsvux+luTuL5VtSskGppvh89R/7gOKBffTTBzBuqpnDkim7s2frzdBvyWkJzMtG78owAZPS1XR+NCywA==" hashValue="1JUdSPqfl/hoerZ6kTC86x2nBFkpGN1BlwpRNcas1XIoAubOXQ0FRIAdv8956mMsfRlUQYC1zBaZIVopouzXIg==" algorithmName="SHA-512" password="CC35"/>
  <autoFilter ref="C133:K163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6:F106"/>
    <mergeCell ref="D107:F107"/>
    <mergeCell ref="D108:F108"/>
    <mergeCell ref="D109:F109"/>
    <mergeCell ref="D110:F110"/>
    <mergeCell ref="E122:H122"/>
    <mergeCell ref="E124:H124"/>
    <mergeCell ref="E126:H12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154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15</v>
      </c>
      <c r="L6" s="21"/>
    </row>
    <row r="7" s="1" customFormat="1" ht="14.4" customHeight="1">
      <c r="B7" s="21"/>
      <c r="E7" s="153" t="str">
        <f>'Rekapitulace stavby'!K6</f>
        <v>Modernizace střediska praktického vyučování ISŠTE Sokolov, SO-703</v>
      </c>
      <c r="F7" s="152"/>
      <c r="G7" s="152"/>
      <c r="H7" s="152"/>
      <c r="L7" s="21"/>
    </row>
    <row r="8" s="1" customFormat="1" ht="12" customHeight="1">
      <c r="B8" s="21"/>
      <c r="D8" s="152" t="s">
        <v>167</v>
      </c>
      <c r="L8" s="21"/>
    </row>
    <row r="9" s="2" customFormat="1" ht="14.4" customHeight="1">
      <c r="A9" s="39"/>
      <c r="B9" s="45"/>
      <c r="C9" s="39"/>
      <c r="D9" s="39"/>
      <c r="E9" s="153" t="s">
        <v>3107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3108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5.6" customHeight="1">
      <c r="A11" s="39"/>
      <c r="B11" s="45"/>
      <c r="C11" s="39"/>
      <c r="D11" s="39"/>
      <c r="E11" s="154" t="s">
        <v>3250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17</v>
      </c>
      <c r="E13" s="39"/>
      <c r="F13" s="142" t="s">
        <v>1</v>
      </c>
      <c r="G13" s="39"/>
      <c r="H13" s="39"/>
      <c r="I13" s="152" t="s">
        <v>18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19</v>
      </c>
      <c r="E14" s="39"/>
      <c r="F14" s="142" t="s">
        <v>20</v>
      </c>
      <c r="G14" s="39"/>
      <c r="H14" s="39"/>
      <c r="I14" s="152" t="s">
        <v>21</v>
      </c>
      <c r="J14" s="155" t="str">
        <f>'Rekapitulace stavby'!AN8</f>
        <v>2. 4. 2025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23</v>
      </c>
      <c r="E16" s="39"/>
      <c r="F16" s="39"/>
      <c r="G16" s="39"/>
      <c r="H16" s="39"/>
      <c r="I16" s="152" t="s">
        <v>24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25</v>
      </c>
      <c r="F17" s="39"/>
      <c r="G17" s="39"/>
      <c r="H17" s="39"/>
      <c r="I17" s="152" t="s">
        <v>26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27</v>
      </c>
      <c r="E19" s="39"/>
      <c r="F19" s="39"/>
      <c r="G19" s="39"/>
      <c r="H19" s="39"/>
      <c r="I19" s="152" t="s">
        <v>24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29</v>
      </c>
      <c r="E22" s="39"/>
      <c r="F22" s="39"/>
      <c r="G22" s="39"/>
      <c r="H22" s="39"/>
      <c r="I22" s="152" t="s">
        <v>24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30</v>
      </c>
      <c r="F23" s="39"/>
      <c r="G23" s="39"/>
      <c r="H23" s="39"/>
      <c r="I23" s="152" t="s">
        <v>26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32</v>
      </c>
      <c r="E25" s="39"/>
      <c r="F25" s="39"/>
      <c r="G25" s="39"/>
      <c r="H25" s="39"/>
      <c r="I25" s="152" t="s">
        <v>24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48" customHeight="1">
      <c r="A29" s="156"/>
      <c r="B29" s="157"/>
      <c r="C29" s="156"/>
      <c r="D29" s="156"/>
      <c r="E29" s="158" t="s">
        <v>35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142" t="s">
        <v>190</v>
      </c>
      <c r="E32" s="39"/>
      <c r="F32" s="39"/>
      <c r="G32" s="39"/>
      <c r="H32" s="39"/>
      <c r="I32" s="39"/>
      <c r="J32" s="161">
        <f>J98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2" t="s">
        <v>191</v>
      </c>
      <c r="E33" s="39"/>
      <c r="F33" s="39"/>
      <c r="G33" s="39"/>
      <c r="H33" s="39"/>
      <c r="I33" s="39"/>
      <c r="J33" s="161">
        <f>J105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3" t="s">
        <v>36</v>
      </c>
      <c r="E34" s="39"/>
      <c r="F34" s="39"/>
      <c r="G34" s="39"/>
      <c r="H34" s="39"/>
      <c r="I34" s="39"/>
      <c r="J34" s="164">
        <f>ROUND(J32 + J33,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5" t="s">
        <v>38</v>
      </c>
      <c r="G36" s="39"/>
      <c r="H36" s="39"/>
      <c r="I36" s="165" t="s">
        <v>37</v>
      </c>
      <c r="J36" s="165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6" t="s">
        <v>40</v>
      </c>
      <c r="E37" s="152" t="s">
        <v>41</v>
      </c>
      <c r="F37" s="167">
        <f>ROUND((SUM(BE105:BE112) + SUM(BE134:BE159)),  2)</f>
        <v>0</v>
      </c>
      <c r="G37" s="39"/>
      <c r="H37" s="39"/>
      <c r="I37" s="168">
        <v>0.20999999999999999</v>
      </c>
      <c r="J37" s="167">
        <f>ROUND(((SUM(BE105:BE112) + SUM(BE134:BE159))*I37),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7">
        <f>ROUND((SUM(BF105:BF112) + SUM(BF134:BF159)),  2)</f>
        <v>0</v>
      </c>
      <c r="G38" s="39"/>
      <c r="H38" s="39"/>
      <c r="I38" s="168">
        <v>0.12</v>
      </c>
      <c r="J38" s="167">
        <f>ROUND(((SUM(BF105:BF112) + SUM(BF134:BF159))*I38),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7">
        <f>ROUND((SUM(BG105:BG112) + SUM(BG134:BG159)),  2)</f>
        <v>0</v>
      </c>
      <c r="G39" s="39"/>
      <c r="H39" s="39"/>
      <c r="I39" s="168">
        <v>0.20999999999999999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7">
        <f>ROUND((SUM(BH105:BH112) + SUM(BH134:BH159)),  2)</f>
        <v>0</v>
      </c>
      <c r="G40" s="39"/>
      <c r="H40" s="39"/>
      <c r="I40" s="168">
        <v>0.12</v>
      </c>
      <c r="J40" s="167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7">
        <f>ROUND((SUM(BI105:BI112) + SUM(BI134:BI159)),  2)</f>
        <v>0</v>
      </c>
      <c r="G41" s="39"/>
      <c r="H41" s="39"/>
      <c r="I41" s="168">
        <v>0</v>
      </c>
      <c r="J41" s="167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9"/>
      <c r="D43" s="170" t="s">
        <v>46</v>
      </c>
      <c r="E43" s="171"/>
      <c r="F43" s="171"/>
      <c r="G43" s="172" t="s">
        <v>47</v>
      </c>
      <c r="H43" s="173" t="s">
        <v>48</v>
      </c>
      <c r="I43" s="171"/>
      <c r="J43" s="174">
        <f>SUM(J34:J41)</f>
        <v>0</v>
      </c>
      <c r="K43" s="175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4.4" customHeight="1">
      <c r="A85" s="39"/>
      <c r="B85" s="40"/>
      <c r="C85" s="41"/>
      <c r="D85" s="41"/>
      <c r="E85" s="187" t="str">
        <f>E7</f>
        <v>Modernizace střediska praktického vyučování ISŠTE Sokolov, SO-703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167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4.4" customHeight="1">
      <c r="A87" s="39"/>
      <c r="B87" s="40"/>
      <c r="C87" s="41"/>
      <c r="D87" s="41"/>
      <c r="E87" s="187" t="s">
        <v>3107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3108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6" customHeight="1">
      <c r="A89" s="39"/>
      <c r="B89" s="40"/>
      <c r="C89" s="41"/>
      <c r="D89" s="41"/>
      <c r="E89" s="77" t="str">
        <f>E11</f>
        <v>D.1.4.c.6 - Zařízení č. 6 - garáž VV - nabíjení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19</v>
      </c>
      <c r="D91" s="41"/>
      <c r="E91" s="41"/>
      <c r="F91" s="28" t="str">
        <f>F14</f>
        <v>Sokolov</v>
      </c>
      <c r="G91" s="41"/>
      <c r="H91" s="41"/>
      <c r="I91" s="33" t="s">
        <v>21</v>
      </c>
      <c r="J91" s="80" t="str">
        <f>IF(J14="","",J14)</f>
        <v>2. 4. 2025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6" customHeight="1">
      <c r="A93" s="39"/>
      <c r="B93" s="40"/>
      <c r="C93" s="33" t="s">
        <v>23</v>
      </c>
      <c r="D93" s="41"/>
      <c r="E93" s="41"/>
      <c r="F93" s="28" t="str">
        <f>E17</f>
        <v>ISŠTE Sokolov, p.s.</v>
      </c>
      <c r="G93" s="41"/>
      <c r="H93" s="41"/>
      <c r="I93" s="33" t="s">
        <v>29</v>
      </c>
      <c r="J93" s="37" t="str">
        <f>E23</f>
        <v xml:space="preserve">DPT projekty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6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8" t="s">
        <v>193</v>
      </c>
      <c r="D96" s="189"/>
      <c r="E96" s="189"/>
      <c r="F96" s="189"/>
      <c r="G96" s="189"/>
      <c r="H96" s="189"/>
      <c r="I96" s="189"/>
      <c r="J96" s="190" t="s">
        <v>194</v>
      </c>
      <c r="K96" s="18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1" t="s">
        <v>195</v>
      </c>
      <c r="D98" s="41"/>
      <c r="E98" s="41"/>
      <c r="F98" s="41"/>
      <c r="G98" s="41"/>
      <c r="H98" s="41"/>
      <c r="I98" s="41"/>
      <c r="J98" s="111">
        <f>J134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196</v>
      </c>
    </row>
    <row r="99" s="9" customFormat="1" ht="24.96" customHeight="1">
      <c r="A99" s="9"/>
      <c r="B99" s="192"/>
      <c r="C99" s="193"/>
      <c r="D99" s="194" t="s">
        <v>212</v>
      </c>
      <c r="E99" s="195"/>
      <c r="F99" s="195"/>
      <c r="G99" s="195"/>
      <c r="H99" s="195"/>
      <c r="I99" s="195"/>
      <c r="J99" s="196">
        <f>J135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8"/>
      <c r="C100" s="134"/>
      <c r="D100" s="199" t="s">
        <v>216</v>
      </c>
      <c r="E100" s="200"/>
      <c r="F100" s="200"/>
      <c r="G100" s="200"/>
      <c r="H100" s="200"/>
      <c r="I100" s="200"/>
      <c r="J100" s="201">
        <f>J136</f>
        <v>0</v>
      </c>
      <c r="K100" s="134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8"/>
      <c r="C101" s="134"/>
      <c r="D101" s="199" t="s">
        <v>3251</v>
      </c>
      <c r="E101" s="200"/>
      <c r="F101" s="200"/>
      <c r="G101" s="200"/>
      <c r="H101" s="200"/>
      <c r="I101" s="200"/>
      <c r="J101" s="201">
        <f>J137</f>
        <v>0</v>
      </c>
      <c r="K101" s="134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2"/>
      <c r="C102" s="193"/>
      <c r="D102" s="194" t="s">
        <v>226</v>
      </c>
      <c r="E102" s="195"/>
      <c r="F102" s="195"/>
      <c r="G102" s="195"/>
      <c r="H102" s="195"/>
      <c r="I102" s="195"/>
      <c r="J102" s="196">
        <f>J158</f>
        <v>0</v>
      </c>
      <c r="K102" s="193"/>
      <c r="L102" s="19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9.28" customHeight="1">
      <c r="A105" s="39"/>
      <c r="B105" s="40"/>
      <c r="C105" s="191" t="s">
        <v>227</v>
      </c>
      <c r="D105" s="41"/>
      <c r="E105" s="41"/>
      <c r="F105" s="41"/>
      <c r="G105" s="41"/>
      <c r="H105" s="41"/>
      <c r="I105" s="41"/>
      <c r="J105" s="203">
        <f>ROUND(J106 + J107 + J108 + J109 + J110 + J111,2)</f>
        <v>0</v>
      </c>
      <c r="K105" s="41"/>
      <c r="L105" s="64"/>
      <c r="N105" s="204" t="s">
        <v>40</v>
      </c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8" customHeight="1">
      <c r="A106" s="39"/>
      <c r="B106" s="40"/>
      <c r="C106" s="41"/>
      <c r="D106" s="205" t="s">
        <v>228</v>
      </c>
      <c r="E106" s="206"/>
      <c r="F106" s="206"/>
      <c r="G106" s="41"/>
      <c r="H106" s="41"/>
      <c r="I106" s="41"/>
      <c r="J106" s="207">
        <v>0</v>
      </c>
      <c r="K106" s="41"/>
      <c r="L106" s="208"/>
      <c r="M106" s="209"/>
      <c r="N106" s="210" t="s">
        <v>41</v>
      </c>
      <c r="O106" s="209"/>
      <c r="P106" s="209"/>
      <c r="Q106" s="209"/>
      <c r="R106" s="209"/>
      <c r="S106" s="211"/>
      <c r="T106" s="211"/>
      <c r="U106" s="21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/>
      <c r="AF106" s="209"/>
      <c r="AG106" s="209"/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12" t="s">
        <v>144</v>
      </c>
      <c r="AZ106" s="209"/>
      <c r="BA106" s="209"/>
      <c r="BB106" s="209"/>
      <c r="BC106" s="209"/>
      <c r="BD106" s="209"/>
      <c r="BE106" s="213">
        <f>IF(N106="základní",J106,0)</f>
        <v>0</v>
      </c>
      <c r="BF106" s="213">
        <f>IF(N106="snížená",J106,0)</f>
        <v>0</v>
      </c>
      <c r="BG106" s="213">
        <f>IF(N106="zákl. přenesená",J106,0)</f>
        <v>0</v>
      </c>
      <c r="BH106" s="213">
        <f>IF(N106="sníž. přenesená",J106,0)</f>
        <v>0</v>
      </c>
      <c r="BI106" s="213">
        <f>IF(N106="nulová",J106,0)</f>
        <v>0</v>
      </c>
      <c r="BJ106" s="212" t="s">
        <v>84</v>
      </c>
      <c r="BK106" s="209"/>
      <c r="BL106" s="209"/>
      <c r="BM106" s="209"/>
    </row>
    <row r="107" s="2" customFormat="1" ht="18" customHeight="1">
      <c r="A107" s="39"/>
      <c r="B107" s="40"/>
      <c r="C107" s="41"/>
      <c r="D107" s="205" t="s">
        <v>229</v>
      </c>
      <c r="E107" s="206"/>
      <c r="F107" s="206"/>
      <c r="G107" s="41"/>
      <c r="H107" s="41"/>
      <c r="I107" s="41"/>
      <c r="J107" s="207">
        <v>0</v>
      </c>
      <c r="K107" s="41"/>
      <c r="L107" s="208"/>
      <c r="M107" s="209"/>
      <c r="N107" s="210" t="s">
        <v>41</v>
      </c>
      <c r="O107" s="209"/>
      <c r="P107" s="209"/>
      <c r="Q107" s="209"/>
      <c r="R107" s="209"/>
      <c r="S107" s="211"/>
      <c r="T107" s="211"/>
      <c r="U107" s="211"/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/>
      <c r="AF107" s="209"/>
      <c r="AG107" s="209"/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12" t="s">
        <v>144</v>
      </c>
      <c r="AZ107" s="209"/>
      <c r="BA107" s="209"/>
      <c r="BB107" s="209"/>
      <c r="BC107" s="209"/>
      <c r="BD107" s="209"/>
      <c r="BE107" s="213">
        <f>IF(N107="základní",J107,0)</f>
        <v>0</v>
      </c>
      <c r="BF107" s="213">
        <f>IF(N107="snížená",J107,0)</f>
        <v>0</v>
      </c>
      <c r="BG107" s="213">
        <f>IF(N107="zákl. přenesená",J107,0)</f>
        <v>0</v>
      </c>
      <c r="BH107" s="213">
        <f>IF(N107="sníž. přenesená",J107,0)</f>
        <v>0</v>
      </c>
      <c r="BI107" s="213">
        <f>IF(N107="nulová",J107,0)</f>
        <v>0</v>
      </c>
      <c r="BJ107" s="212" t="s">
        <v>84</v>
      </c>
      <c r="BK107" s="209"/>
      <c r="BL107" s="209"/>
      <c r="BM107" s="209"/>
    </row>
    <row r="108" s="2" customFormat="1" ht="18" customHeight="1">
      <c r="A108" s="39"/>
      <c r="B108" s="40"/>
      <c r="C108" s="41"/>
      <c r="D108" s="205" t="s">
        <v>230</v>
      </c>
      <c r="E108" s="206"/>
      <c r="F108" s="206"/>
      <c r="G108" s="41"/>
      <c r="H108" s="41"/>
      <c r="I108" s="41"/>
      <c r="J108" s="207">
        <v>0</v>
      </c>
      <c r="K108" s="41"/>
      <c r="L108" s="208"/>
      <c r="M108" s="209"/>
      <c r="N108" s="210" t="s">
        <v>41</v>
      </c>
      <c r="O108" s="209"/>
      <c r="P108" s="209"/>
      <c r="Q108" s="209"/>
      <c r="R108" s="209"/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/>
      <c r="AC108" s="211"/>
      <c r="AD108" s="211"/>
      <c r="AE108" s="211"/>
      <c r="AF108" s="209"/>
      <c r="AG108" s="209"/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12" t="s">
        <v>144</v>
      </c>
      <c r="AZ108" s="209"/>
      <c r="BA108" s="209"/>
      <c r="BB108" s="209"/>
      <c r="BC108" s="209"/>
      <c r="BD108" s="209"/>
      <c r="BE108" s="213">
        <f>IF(N108="základní",J108,0)</f>
        <v>0</v>
      </c>
      <c r="BF108" s="213">
        <f>IF(N108="snížená",J108,0)</f>
        <v>0</v>
      </c>
      <c r="BG108" s="213">
        <f>IF(N108="zákl. přenesená",J108,0)</f>
        <v>0</v>
      </c>
      <c r="BH108" s="213">
        <f>IF(N108="sníž. přenesená",J108,0)</f>
        <v>0</v>
      </c>
      <c r="BI108" s="213">
        <f>IF(N108="nulová",J108,0)</f>
        <v>0</v>
      </c>
      <c r="BJ108" s="212" t="s">
        <v>84</v>
      </c>
      <c r="BK108" s="209"/>
      <c r="BL108" s="209"/>
      <c r="BM108" s="209"/>
    </row>
    <row r="109" s="2" customFormat="1" ht="18" customHeight="1">
      <c r="A109" s="39"/>
      <c r="B109" s="40"/>
      <c r="C109" s="41"/>
      <c r="D109" s="205" t="s">
        <v>231</v>
      </c>
      <c r="E109" s="206"/>
      <c r="F109" s="206"/>
      <c r="G109" s="41"/>
      <c r="H109" s="41"/>
      <c r="I109" s="41"/>
      <c r="J109" s="207">
        <v>0</v>
      </c>
      <c r="K109" s="41"/>
      <c r="L109" s="208"/>
      <c r="M109" s="209"/>
      <c r="N109" s="210" t="s">
        <v>41</v>
      </c>
      <c r="O109" s="209"/>
      <c r="P109" s="209"/>
      <c r="Q109" s="209"/>
      <c r="R109" s="209"/>
      <c r="S109" s="211"/>
      <c r="T109" s="211"/>
      <c r="U109" s="211"/>
      <c r="V109" s="211"/>
      <c r="W109" s="211"/>
      <c r="X109" s="211"/>
      <c r="Y109" s="211"/>
      <c r="Z109" s="211"/>
      <c r="AA109" s="211"/>
      <c r="AB109" s="211"/>
      <c r="AC109" s="211"/>
      <c r="AD109" s="211"/>
      <c r="AE109" s="211"/>
      <c r="AF109" s="209"/>
      <c r="AG109" s="209"/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12" t="s">
        <v>144</v>
      </c>
      <c r="AZ109" s="209"/>
      <c r="BA109" s="209"/>
      <c r="BB109" s="209"/>
      <c r="BC109" s="209"/>
      <c r="BD109" s="209"/>
      <c r="BE109" s="213">
        <f>IF(N109="základní",J109,0)</f>
        <v>0</v>
      </c>
      <c r="BF109" s="213">
        <f>IF(N109="snížená",J109,0)</f>
        <v>0</v>
      </c>
      <c r="BG109" s="213">
        <f>IF(N109="zákl. přenesená",J109,0)</f>
        <v>0</v>
      </c>
      <c r="BH109" s="213">
        <f>IF(N109="sníž. přenesená",J109,0)</f>
        <v>0</v>
      </c>
      <c r="BI109" s="213">
        <f>IF(N109="nulová",J109,0)</f>
        <v>0</v>
      </c>
      <c r="BJ109" s="212" t="s">
        <v>84</v>
      </c>
      <c r="BK109" s="209"/>
      <c r="BL109" s="209"/>
      <c r="BM109" s="209"/>
    </row>
    <row r="110" s="2" customFormat="1" ht="18" customHeight="1">
      <c r="A110" s="39"/>
      <c r="B110" s="40"/>
      <c r="C110" s="41"/>
      <c r="D110" s="205" t="s">
        <v>232</v>
      </c>
      <c r="E110" s="206"/>
      <c r="F110" s="206"/>
      <c r="G110" s="41"/>
      <c r="H110" s="41"/>
      <c r="I110" s="41"/>
      <c r="J110" s="207">
        <v>0</v>
      </c>
      <c r="K110" s="41"/>
      <c r="L110" s="208"/>
      <c r="M110" s="209"/>
      <c r="N110" s="210" t="s">
        <v>41</v>
      </c>
      <c r="O110" s="209"/>
      <c r="P110" s="209"/>
      <c r="Q110" s="209"/>
      <c r="R110" s="209"/>
      <c r="S110" s="211"/>
      <c r="T110" s="211"/>
      <c r="U110" s="211"/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/>
      <c r="AF110" s="209"/>
      <c r="AG110" s="209"/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12" t="s">
        <v>144</v>
      </c>
      <c r="AZ110" s="209"/>
      <c r="BA110" s="209"/>
      <c r="BB110" s="209"/>
      <c r="BC110" s="209"/>
      <c r="BD110" s="209"/>
      <c r="BE110" s="213">
        <f>IF(N110="základní",J110,0)</f>
        <v>0</v>
      </c>
      <c r="BF110" s="213">
        <f>IF(N110="snížená",J110,0)</f>
        <v>0</v>
      </c>
      <c r="BG110" s="213">
        <f>IF(N110="zákl. přenesená",J110,0)</f>
        <v>0</v>
      </c>
      <c r="BH110" s="213">
        <f>IF(N110="sníž. přenesená",J110,0)</f>
        <v>0</v>
      </c>
      <c r="BI110" s="213">
        <f>IF(N110="nulová",J110,0)</f>
        <v>0</v>
      </c>
      <c r="BJ110" s="212" t="s">
        <v>84</v>
      </c>
      <c r="BK110" s="209"/>
      <c r="BL110" s="209"/>
      <c r="BM110" s="209"/>
    </row>
    <row r="111" s="2" customFormat="1" ht="18" customHeight="1">
      <c r="A111" s="39"/>
      <c r="B111" s="40"/>
      <c r="C111" s="41"/>
      <c r="D111" s="206" t="s">
        <v>233</v>
      </c>
      <c r="E111" s="41"/>
      <c r="F111" s="41"/>
      <c r="G111" s="41"/>
      <c r="H111" s="41"/>
      <c r="I111" s="41"/>
      <c r="J111" s="207">
        <f>ROUND(J32*T111,2)</f>
        <v>0</v>
      </c>
      <c r="K111" s="41"/>
      <c r="L111" s="208"/>
      <c r="M111" s="209"/>
      <c r="N111" s="210" t="s">
        <v>41</v>
      </c>
      <c r="O111" s="209"/>
      <c r="P111" s="209"/>
      <c r="Q111" s="209"/>
      <c r="R111" s="209"/>
      <c r="S111" s="211"/>
      <c r="T111" s="211"/>
      <c r="U111" s="211"/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/>
      <c r="AF111" s="209"/>
      <c r="AG111" s="209"/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12" t="s">
        <v>234</v>
      </c>
      <c r="AZ111" s="209"/>
      <c r="BA111" s="209"/>
      <c r="BB111" s="209"/>
      <c r="BC111" s="209"/>
      <c r="BD111" s="209"/>
      <c r="BE111" s="213">
        <f>IF(N111="základní",J111,0)</f>
        <v>0</v>
      </c>
      <c r="BF111" s="213">
        <f>IF(N111="snížená",J111,0)</f>
        <v>0</v>
      </c>
      <c r="BG111" s="213">
        <f>IF(N111="zákl. přenesená",J111,0)</f>
        <v>0</v>
      </c>
      <c r="BH111" s="213">
        <f>IF(N111="sníž. přenesená",J111,0)</f>
        <v>0</v>
      </c>
      <c r="BI111" s="213">
        <f>IF(N111="nulová",J111,0)</f>
        <v>0</v>
      </c>
      <c r="BJ111" s="212" t="s">
        <v>84</v>
      </c>
      <c r="BK111" s="209"/>
      <c r="BL111" s="209"/>
      <c r="BM111" s="209"/>
    </row>
    <row r="112" s="2" customForma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9.28" customHeight="1">
      <c r="A113" s="39"/>
      <c r="B113" s="40"/>
      <c r="C113" s="214" t="s">
        <v>235</v>
      </c>
      <c r="D113" s="189"/>
      <c r="E113" s="189"/>
      <c r="F113" s="189"/>
      <c r="G113" s="189"/>
      <c r="H113" s="189"/>
      <c r="I113" s="189"/>
      <c r="J113" s="215">
        <f>ROUND(J98+J105,2)</f>
        <v>0</v>
      </c>
      <c r="K113" s="189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236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15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4.4" customHeight="1">
      <c r="A122" s="39"/>
      <c r="B122" s="40"/>
      <c r="C122" s="41"/>
      <c r="D122" s="41"/>
      <c r="E122" s="187" t="str">
        <f>E7</f>
        <v>Modernizace střediska praktického vyučování ISŠTE Sokolov, SO-703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" customFormat="1" ht="12" customHeight="1">
      <c r="B123" s="22"/>
      <c r="C123" s="33" t="s">
        <v>167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="2" customFormat="1" ht="14.4" customHeight="1">
      <c r="A124" s="39"/>
      <c r="B124" s="40"/>
      <c r="C124" s="41"/>
      <c r="D124" s="41"/>
      <c r="E124" s="187" t="s">
        <v>3107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3108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6" customHeight="1">
      <c r="A126" s="39"/>
      <c r="B126" s="40"/>
      <c r="C126" s="41"/>
      <c r="D126" s="41"/>
      <c r="E126" s="77" t="str">
        <f>E11</f>
        <v>D.1.4.c.6 - Zařízení č. 6 - garáž VV - nabíjení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19</v>
      </c>
      <c r="D128" s="41"/>
      <c r="E128" s="41"/>
      <c r="F128" s="28" t="str">
        <f>F14</f>
        <v>Sokolov</v>
      </c>
      <c r="G128" s="41"/>
      <c r="H128" s="41"/>
      <c r="I128" s="33" t="s">
        <v>21</v>
      </c>
      <c r="J128" s="80" t="str">
        <f>IF(J14="","",J14)</f>
        <v>2. 4. 2025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6" customHeight="1">
      <c r="A130" s="39"/>
      <c r="B130" s="40"/>
      <c r="C130" s="33" t="s">
        <v>23</v>
      </c>
      <c r="D130" s="41"/>
      <c r="E130" s="41"/>
      <c r="F130" s="28" t="str">
        <f>E17</f>
        <v>ISŠTE Sokolov, p.s.</v>
      </c>
      <c r="G130" s="41"/>
      <c r="H130" s="41"/>
      <c r="I130" s="33" t="s">
        <v>29</v>
      </c>
      <c r="J130" s="37" t="str">
        <f>E23</f>
        <v xml:space="preserve">DPT projekty 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6" customHeight="1">
      <c r="A131" s="39"/>
      <c r="B131" s="40"/>
      <c r="C131" s="33" t="s">
        <v>27</v>
      </c>
      <c r="D131" s="41"/>
      <c r="E131" s="41"/>
      <c r="F131" s="28" t="str">
        <f>IF(E20="","",E20)</f>
        <v>Vyplň údaj</v>
      </c>
      <c r="G131" s="41"/>
      <c r="H131" s="41"/>
      <c r="I131" s="33" t="s">
        <v>32</v>
      </c>
      <c r="J131" s="37" t="str">
        <f>E26</f>
        <v xml:space="preserve"> 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0.32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1" customFormat="1" ht="29.28" customHeight="1">
      <c r="A133" s="216"/>
      <c r="B133" s="217"/>
      <c r="C133" s="218" t="s">
        <v>237</v>
      </c>
      <c r="D133" s="219" t="s">
        <v>61</v>
      </c>
      <c r="E133" s="219" t="s">
        <v>57</v>
      </c>
      <c r="F133" s="219" t="s">
        <v>58</v>
      </c>
      <c r="G133" s="219" t="s">
        <v>238</v>
      </c>
      <c r="H133" s="219" t="s">
        <v>239</v>
      </c>
      <c r="I133" s="219" t="s">
        <v>240</v>
      </c>
      <c r="J133" s="219" t="s">
        <v>194</v>
      </c>
      <c r="K133" s="220" t="s">
        <v>241</v>
      </c>
      <c r="L133" s="221"/>
      <c r="M133" s="101" t="s">
        <v>1</v>
      </c>
      <c r="N133" s="102" t="s">
        <v>40</v>
      </c>
      <c r="O133" s="102" t="s">
        <v>242</v>
      </c>
      <c r="P133" s="102" t="s">
        <v>243</v>
      </c>
      <c r="Q133" s="102" t="s">
        <v>244</v>
      </c>
      <c r="R133" s="102" t="s">
        <v>245</v>
      </c>
      <c r="S133" s="102" t="s">
        <v>246</v>
      </c>
      <c r="T133" s="103" t="s">
        <v>247</v>
      </c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</row>
    <row r="134" s="2" customFormat="1" ht="22.8" customHeight="1">
      <c r="A134" s="39"/>
      <c r="B134" s="40"/>
      <c r="C134" s="108" t="s">
        <v>248</v>
      </c>
      <c r="D134" s="41"/>
      <c r="E134" s="41"/>
      <c r="F134" s="41"/>
      <c r="G134" s="41"/>
      <c r="H134" s="41"/>
      <c r="I134" s="41"/>
      <c r="J134" s="222">
        <f>BK134</f>
        <v>0</v>
      </c>
      <c r="K134" s="41"/>
      <c r="L134" s="45"/>
      <c r="M134" s="104"/>
      <c r="N134" s="223"/>
      <c r="O134" s="105"/>
      <c r="P134" s="224">
        <f>P135+P158</f>
        <v>0</v>
      </c>
      <c r="Q134" s="105"/>
      <c r="R134" s="224">
        <f>R135+R158</f>
        <v>0</v>
      </c>
      <c r="S134" s="105"/>
      <c r="T134" s="225">
        <f>T135+T158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75</v>
      </c>
      <c r="AU134" s="18" t="s">
        <v>196</v>
      </c>
      <c r="BK134" s="226">
        <f>BK135+BK158</f>
        <v>0</v>
      </c>
    </row>
    <row r="135" s="12" customFormat="1" ht="25.92" customHeight="1">
      <c r="A135" s="12"/>
      <c r="B135" s="227"/>
      <c r="C135" s="228"/>
      <c r="D135" s="229" t="s">
        <v>75</v>
      </c>
      <c r="E135" s="230" t="s">
        <v>1080</v>
      </c>
      <c r="F135" s="230" t="s">
        <v>1081</v>
      </c>
      <c r="G135" s="228"/>
      <c r="H135" s="228"/>
      <c r="I135" s="231"/>
      <c r="J135" s="232">
        <f>BK135</f>
        <v>0</v>
      </c>
      <c r="K135" s="228"/>
      <c r="L135" s="233"/>
      <c r="M135" s="234"/>
      <c r="N135" s="235"/>
      <c r="O135" s="235"/>
      <c r="P135" s="236">
        <f>P136</f>
        <v>0</v>
      </c>
      <c r="Q135" s="235"/>
      <c r="R135" s="236">
        <f>R136</f>
        <v>0</v>
      </c>
      <c r="S135" s="235"/>
      <c r="T135" s="237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8" t="s">
        <v>84</v>
      </c>
      <c r="AT135" s="239" t="s">
        <v>75</v>
      </c>
      <c r="AU135" s="239" t="s">
        <v>76</v>
      </c>
      <c r="AY135" s="238" t="s">
        <v>251</v>
      </c>
      <c r="BK135" s="240">
        <f>BK136</f>
        <v>0</v>
      </c>
    </row>
    <row r="136" s="12" customFormat="1" ht="22.8" customHeight="1">
      <c r="A136" s="12"/>
      <c r="B136" s="227"/>
      <c r="C136" s="228"/>
      <c r="D136" s="229" t="s">
        <v>75</v>
      </c>
      <c r="E136" s="241" t="s">
        <v>1205</v>
      </c>
      <c r="F136" s="241" t="s">
        <v>1206</v>
      </c>
      <c r="G136" s="228"/>
      <c r="H136" s="228"/>
      <c r="I136" s="231"/>
      <c r="J136" s="242">
        <f>BK136</f>
        <v>0</v>
      </c>
      <c r="K136" s="228"/>
      <c r="L136" s="233"/>
      <c r="M136" s="234"/>
      <c r="N136" s="235"/>
      <c r="O136" s="235"/>
      <c r="P136" s="236">
        <f>P137</f>
        <v>0</v>
      </c>
      <c r="Q136" s="235"/>
      <c r="R136" s="236">
        <f>R137</f>
        <v>0</v>
      </c>
      <c r="S136" s="235"/>
      <c r="T136" s="237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8" t="s">
        <v>84</v>
      </c>
      <c r="AT136" s="239" t="s">
        <v>75</v>
      </c>
      <c r="AU136" s="239" t="s">
        <v>84</v>
      </c>
      <c r="AY136" s="238" t="s">
        <v>251</v>
      </c>
      <c r="BK136" s="240">
        <f>BK137</f>
        <v>0</v>
      </c>
    </row>
    <row r="137" s="12" customFormat="1" ht="20.88" customHeight="1">
      <c r="A137" s="12"/>
      <c r="B137" s="227"/>
      <c r="C137" s="228"/>
      <c r="D137" s="229" t="s">
        <v>75</v>
      </c>
      <c r="E137" s="241" t="s">
        <v>3111</v>
      </c>
      <c r="F137" s="241" t="s">
        <v>3252</v>
      </c>
      <c r="G137" s="228"/>
      <c r="H137" s="228"/>
      <c r="I137" s="231"/>
      <c r="J137" s="242">
        <f>BK137</f>
        <v>0</v>
      </c>
      <c r="K137" s="228"/>
      <c r="L137" s="233"/>
      <c r="M137" s="234"/>
      <c r="N137" s="235"/>
      <c r="O137" s="235"/>
      <c r="P137" s="236">
        <f>SUM(P138:P157)</f>
        <v>0</v>
      </c>
      <c r="Q137" s="235"/>
      <c r="R137" s="236">
        <f>SUM(R138:R157)</f>
        <v>0</v>
      </c>
      <c r="S137" s="235"/>
      <c r="T137" s="237">
        <f>SUM(T138:T157)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8" t="s">
        <v>84</v>
      </c>
      <c r="AT137" s="239" t="s">
        <v>75</v>
      </c>
      <c r="AU137" s="239" t="s">
        <v>86</v>
      </c>
      <c r="AY137" s="238" t="s">
        <v>251</v>
      </c>
      <c r="BK137" s="240">
        <f>SUM(BK138:BK157)</f>
        <v>0</v>
      </c>
    </row>
    <row r="138" s="2" customFormat="1" ht="14.4" customHeight="1">
      <c r="A138" s="39"/>
      <c r="B138" s="40"/>
      <c r="C138" s="243" t="s">
        <v>84</v>
      </c>
      <c r="D138" s="243" t="s">
        <v>253</v>
      </c>
      <c r="E138" s="244" t="s">
        <v>3253</v>
      </c>
      <c r="F138" s="245" t="s">
        <v>3254</v>
      </c>
      <c r="G138" s="246" t="s">
        <v>3119</v>
      </c>
      <c r="H138" s="247">
        <v>1</v>
      </c>
      <c r="I138" s="248"/>
      <c r="J138" s="247">
        <f>ROUND(I138*H138,2)</f>
        <v>0</v>
      </c>
      <c r="K138" s="245" t="s">
        <v>1</v>
      </c>
      <c r="L138" s="45"/>
      <c r="M138" s="249" t="s">
        <v>1</v>
      </c>
      <c r="N138" s="250" t="s">
        <v>41</v>
      </c>
      <c r="O138" s="92"/>
      <c r="P138" s="251">
        <f>O138*H138</f>
        <v>0</v>
      </c>
      <c r="Q138" s="251">
        <v>0</v>
      </c>
      <c r="R138" s="251">
        <f>Q138*H138</f>
        <v>0</v>
      </c>
      <c r="S138" s="251">
        <v>0</v>
      </c>
      <c r="T138" s="252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3" t="s">
        <v>344</v>
      </c>
      <c r="AT138" s="253" t="s">
        <v>253</v>
      </c>
      <c r="AU138" s="253" t="s">
        <v>271</v>
      </c>
      <c r="AY138" s="18" t="s">
        <v>251</v>
      </c>
      <c r="BE138" s="254">
        <f>IF(N138="základní",J138,0)</f>
        <v>0</v>
      </c>
      <c r="BF138" s="254">
        <f>IF(N138="snížená",J138,0)</f>
        <v>0</v>
      </c>
      <c r="BG138" s="254">
        <f>IF(N138="zákl. přenesená",J138,0)</f>
        <v>0</v>
      </c>
      <c r="BH138" s="254">
        <f>IF(N138="sníž. přenesená",J138,0)</f>
        <v>0</v>
      </c>
      <c r="BI138" s="254">
        <f>IF(N138="nulová",J138,0)</f>
        <v>0</v>
      </c>
      <c r="BJ138" s="18" t="s">
        <v>84</v>
      </c>
      <c r="BK138" s="254">
        <f>ROUND(I138*H138,2)</f>
        <v>0</v>
      </c>
      <c r="BL138" s="18" t="s">
        <v>344</v>
      </c>
      <c r="BM138" s="253" t="s">
        <v>86</v>
      </c>
    </row>
    <row r="139" s="2" customFormat="1">
      <c r="A139" s="39"/>
      <c r="B139" s="40"/>
      <c r="C139" s="41"/>
      <c r="D139" s="257" t="s">
        <v>863</v>
      </c>
      <c r="E139" s="41"/>
      <c r="F139" s="308" t="s">
        <v>3255</v>
      </c>
      <c r="G139" s="41"/>
      <c r="H139" s="41"/>
      <c r="I139" s="211"/>
      <c r="J139" s="41"/>
      <c r="K139" s="41"/>
      <c r="L139" s="45"/>
      <c r="M139" s="309"/>
      <c r="N139" s="310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863</v>
      </c>
      <c r="AU139" s="18" t="s">
        <v>271</v>
      </c>
    </row>
    <row r="140" s="2" customFormat="1" ht="14.4" customHeight="1">
      <c r="A140" s="39"/>
      <c r="B140" s="40"/>
      <c r="C140" s="243" t="s">
        <v>86</v>
      </c>
      <c r="D140" s="243" t="s">
        <v>253</v>
      </c>
      <c r="E140" s="244" t="s">
        <v>3256</v>
      </c>
      <c r="F140" s="245" t="s">
        <v>3257</v>
      </c>
      <c r="G140" s="246" t="s">
        <v>3119</v>
      </c>
      <c r="H140" s="247">
        <v>2</v>
      </c>
      <c r="I140" s="248"/>
      <c r="J140" s="247">
        <f>ROUND(I140*H140,2)</f>
        <v>0</v>
      </c>
      <c r="K140" s="245" t="s">
        <v>1</v>
      </c>
      <c r="L140" s="45"/>
      <c r="M140" s="249" t="s">
        <v>1</v>
      </c>
      <c r="N140" s="250" t="s">
        <v>41</v>
      </c>
      <c r="O140" s="92"/>
      <c r="P140" s="251">
        <f>O140*H140</f>
        <v>0</v>
      </c>
      <c r="Q140" s="251">
        <v>0</v>
      </c>
      <c r="R140" s="251">
        <f>Q140*H140</f>
        <v>0</v>
      </c>
      <c r="S140" s="251">
        <v>0</v>
      </c>
      <c r="T140" s="252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3" t="s">
        <v>344</v>
      </c>
      <c r="AT140" s="253" t="s">
        <v>253</v>
      </c>
      <c r="AU140" s="253" t="s">
        <v>271</v>
      </c>
      <c r="AY140" s="18" t="s">
        <v>251</v>
      </c>
      <c r="BE140" s="254">
        <f>IF(N140="základní",J140,0)</f>
        <v>0</v>
      </c>
      <c r="BF140" s="254">
        <f>IF(N140="snížená",J140,0)</f>
        <v>0</v>
      </c>
      <c r="BG140" s="254">
        <f>IF(N140="zákl. přenesená",J140,0)</f>
        <v>0</v>
      </c>
      <c r="BH140" s="254">
        <f>IF(N140="sníž. přenesená",J140,0)</f>
        <v>0</v>
      </c>
      <c r="BI140" s="254">
        <f>IF(N140="nulová",J140,0)</f>
        <v>0</v>
      </c>
      <c r="BJ140" s="18" t="s">
        <v>84</v>
      </c>
      <c r="BK140" s="254">
        <f>ROUND(I140*H140,2)</f>
        <v>0</v>
      </c>
      <c r="BL140" s="18" t="s">
        <v>344</v>
      </c>
      <c r="BM140" s="253" t="s">
        <v>258</v>
      </c>
    </row>
    <row r="141" s="2" customFormat="1">
      <c r="A141" s="39"/>
      <c r="B141" s="40"/>
      <c r="C141" s="41"/>
      <c r="D141" s="257" t="s">
        <v>863</v>
      </c>
      <c r="E141" s="41"/>
      <c r="F141" s="308" t="s">
        <v>3258</v>
      </c>
      <c r="G141" s="41"/>
      <c r="H141" s="41"/>
      <c r="I141" s="211"/>
      <c r="J141" s="41"/>
      <c r="K141" s="41"/>
      <c r="L141" s="45"/>
      <c r="M141" s="309"/>
      <c r="N141" s="310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863</v>
      </c>
      <c r="AU141" s="18" t="s">
        <v>271</v>
      </c>
    </row>
    <row r="142" s="2" customFormat="1" ht="14.4" customHeight="1">
      <c r="A142" s="39"/>
      <c r="B142" s="40"/>
      <c r="C142" s="243" t="s">
        <v>271</v>
      </c>
      <c r="D142" s="243" t="s">
        <v>253</v>
      </c>
      <c r="E142" s="244" t="s">
        <v>3259</v>
      </c>
      <c r="F142" s="245" t="s">
        <v>3260</v>
      </c>
      <c r="G142" s="246" t="s">
        <v>3119</v>
      </c>
      <c r="H142" s="247">
        <v>1</v>
      </c>
      <c r="I142" s="248"/>
      <c r="J142" s="247">
        <f>ROUND(I142*H142,2)</f>
        <v>0</v>
      </c>
      <c r="K142" s="245" t="s">
        <v>1</v>
      </c>
      <c r="L142" s="45"/>
      <c r="M142" s="249" t="s">
        <v>1</v>
      </c>
      <c r="N142" s="250" t="s">
        <v>41</v>
      </c>
      <c r="O142" s="92"/>
      <c r="P142" s="251">
        <f>O142*H142</f>
        <v>0</v>
      </c>
      <c r="Q142" s="251">
        <v>0</v>
      </c>
      <c r="R142" s="251">
        <f>Q142*H142</f>
        <v>0</v>
      </c>
      <c r="S142" s="251">
        <v>0</v>
      </c>
      <c r="T142" s="252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3" t="s">
        <v>344</v>
      </c>
      <c r="AT142" s="253" t="s">
        <v>253</v>
      </c>
      <c r="AU142" s="253" t="s">
        <v>271</v>
      </c>
      <c r="AY142" s="18" t="s">
        <v>251</v>
      </c>
      <c r="BE142" s="254">
        <f>IF(N142="základní",J142,0)</f>
        <v>0</v>
      </c>
      <c r="BF142" s="254">
        <f>IF(N142="snížená",J142,0)</f>
        <v>0</v>
      </c>
      <c r="BG142" s="254">
        <f>IF(N142="zákl. přenesená",J142,0)</f>
        <v>0</v>
      </c>
      <c r="BH142" s="254">
        <f>IF(N142="sníž. přenesená",J142,0)</f>
        <v>0</v>
      </c>
      <c r="BI142" s="254">
        <f>IF(N142="nulová",J142,0)</f>
        <v>0</v>
      </c>
      <c r="BJ142" s="18" t="s">
        <v>84</v>
      </c>
      <c r="BK142" s="254">
        <f>ROUND(I142*H142,2)</f>
        <v>0</v>
      </c>
      <c r="BL142" s="18" t="s">
        <v>344</v>
      </c>
      <c r="BM142" s="253" t="s">
        <v>287</v>
      </c>
    </row>
    <row r="143" s="2" customFormat="1">
      <c r="A143" s="39"/>
      <c r="B143" s="40"/>
      <c r="C143" s="41"/>
      <c r="D143" s="257" t="s">
        <v>863</v>
      </c>
      <c r="E143" s="41"/>
      <c r="F143" s="308" t="s">
        <v>3258</v>
      </c>
      <c r="G143" s="41"/>
      <c r="H143" s="41"/>
      <c r="I143" s="211"/>
      <c r="J143" s="41"/>
      <c r="K143" s="41"/>
      <c r="L143" s="45"/>
      <c r="M143" s="309"/>
      <c r="N143" s="310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863</v>
      </c>
      <c r="AU143" s="18" t="s">
        <v>271</v>
      </c>
    </row>
    <row r="144" s="2" customFormat="1" ht="14.4" customHeight="1">
      <c r="A144" s="39"/>
      <c r="B144" s="40"/>
      <c r="C144" s="243" t="s">
        <v>258</v>
      </c>
      <c r="D144" s="243" t="s">
        <v>253</v>
      </c>
      <c r="E144" s="244" t="s">
        <v>3261</v>
      </c>
      <c r="F144" s="245" t="s">
        <v>3262</v>
      </c>
      <c r="G144" s="246" t="s">
        <v>3119</v>
      </c>
      <c r="H144" s="247">
        <v>1</v>
      </c>
      <c r="I144" s="248"/>
      <c r="J144" s="247">
        <f>ROUND(I144*H144,2)</f>
        <v>0</v>
      </c>
      <c r="K144" s="245" t="s">
        <v>1</v>
      </c>
      <c r="L144" s="45"/>
      <c r="M144" s="249" t="s">
        <v>1</v>
      </c>
      <c r="N144" s="250" t="s">
        <v>41</v>
      </c>
      <c r="O144" s="92"/>
      <c r="P144" s="251">
        <f>O144*H144</f>
        <v>0</v>
      </c>
      <c r="Q144" s="251">
        <v>0</v>
      </c>
      <c r="R144" s="251">
        <f>Q144*H144</f>
        <v>0</v>
      </c>
      <c r="S144" s="251">
        <v>0</v>
      </c>
      <c r="T144" s="252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3" t="s">
        <v>344</v>
      </c>
      <c r="AT144" s="253" t="s">
        <v>253</v>
      </c>
      <c r="AU144" s="253" t="s">
        <v>271</v>
      </c>
      <c r="AY144" s="18" t="s">
        <v>251</v>
      </c>
      <c r="BE144" s="254">
        <f>IF(N144="základní",J144,0)</f>
        <v>0</v>
      </c>
      <c r="BF144" s="254">
        <f>IF(N144="snížená",J144,0)</f>
        <v>0</v>
      </c>
      <c r="BG144" s="254">
        <f>IF(N144="zákl. přenesená",J144,0)</f>
        <v>0</v>
      </c>
      <c r="BH144" s="254">
        <f>IF(N144="sníž. přenesená",J144,0)</f>
        <v>0</v>
      </c>
      <c r="BI144" s="254">
        <f>IF(N144="nulová",J144,0)</f>
        <v>0</v>
      </c>
      <c r="BJ144" s="18" t="s">
        <v>84</v>
      </c>
      <c r="BK144" s="254">
        <f>ROUND(I144*H144,2)</f>
        <v>0</v>
      </c>
      <c r="BL144" s="18" t="s">
        <v>344</v>
      </c>
      <c r="BM144" s="253" t="s">
        <v>298</v>
      </c>
    </row>
    <row r="145" s="2" customFormat="1">
      <c r="A145" s="39"/>
      <c r="B145" s="40"/>
      <c r="C145" s="41"/>
      <c r="D145" s="257" t="s">
        <v>863</v>
      </c>
      <c r="E145" s="41"/>
      <c r="F145" s="308" t="s">
        <v>3258</v>
      </c>
      <c r="G145" s="41"/>
      <c r="H145" s="41"/>
      <c r="I145" s="211"/>
      <c r="J145" s="41"/>
      <c r="K145" s="41"/>
      <c r="L145" s="45"/>
      <c r="M145" s="309"/>
      <c r="N145" s="310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863</v>
      </c>
      <c r="AU145" s="18" t="s">
        <v>271</v>
      </c>
    </row>
    <row r="146" s="2" customFormat="1" ht="14.4" customHeight="1">
      <c r="A146" s="39"/>
      <c r="B146" s="40"/>
      <c r="C146" s="243" t="s">
        <v>280</v>
      </c>
      <c r="D146" s="243" t="s">
        <v>253</v>
      </c>
      <c r="E146" s="244" t="s">
        <v>3263</v>
      </c>
      <c r="F146" s="245" t="s">
        <v>3264</v>
      </c>
      <c r="G146" s="246" t="s">
        <v>3119</v>
      </c>
      <c r="H146" s="247">
        <v>1</v>
      </c>
      <c r="I146" s="248"/>
      <c r="J146" s="247">
        <f>ROUND(I146*H146,2)</f>
        <v>0</v>
      </c>
      <c r="K146" s="245" t="s">
        <v>1</v>
      </c>
      <c r="L146" s="45"/>
      <c r="M146" s="249" t="s">
        <v>1</v>
      </c>
      <c r="N146" s="250" t="s">
        <v>41</v>
      </c>
      <c r="O146" s="92"/>
      <c r="P146" s="251">
        <f>O146*H146</f>
        <v>0</v>
      </c>
      <c r="Q146" s="251">
        <v>0</v>
      </c>
      <c r="R146" s="251">
        <f>Q146*H146</f>
        <v>0</v>
      </c>
      <c r="S146" s="251">
        <v>0</v>
      </c>
      <c r="T146" s="252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3" t="s">
        <v>344</v>
      </c>
      <c r="AT146" s="253" t="s">
        <v>253</v>
      </c>
      <c r="AU146" s="253" t="s">
        <v>271</v>
      </c>
      <c r="AY146" s="18" t="s">
        <v>251</v>
      </c>
      <c r="BE146" s="254">
        <f>IF(N146="základní",J146,0)</f>
        <v>0</v>
      </c>
      <c r="BF146" s="254">
        <f>IF(N146="snížená",J146,0)</f>
        <v>0</v>
      </c>
      <c r="BG146" s="254">
        <f>IF(N146="zákl. přenesená",J146,0)</f>
        <v>0</v>
      </c>
      <c r="BH146" s="254">
        <f>IF(N146="sníž. přenesená",J146,0)</f>
        <v>0</v>
      </c>
      <c r="BI146" s="254">
        <f>IF(N146="nulová",J146,0)</f>
        <v>0</v>
      </c>
      <c r="BJ146" s="18" t="s">
        <v>84</v>
      </c>
      <c r="BK146" s="254">
        <f>ROUND(I146*H146,2)</f>
        <v>0</v>
      </c>
      <c r="BL146" s="18" t="s">
        <v>344</v>
      </c>
      <c r="BM146" s="253" t="s">
        <v>312</v>
      </c>
    </row>
    <row r="147" s="2" customFormat="1">
      <c r="A147" s="39"/>
      <c r="B147" s="40"/>
      <c r="C147" s="41"/>
      <c r="D147" s="257" t="s">
        <v>863</v>
      </c>
      <c r="E147" s="41"/>
      <c r="F147" s="308" t="s">
        <v>3258</v>
      </c>
      <c r="G147" s="41"/>
      <c r="H147" s="41"/>
      <c r="I147" s="211"/>
      <c r="J147" s="41"/>
      <c r="K147" s="41"/>
      <c r="L147" s="45"/>
      <c r="M147" s="309"/>
      <c r="N147" s="310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863</v>
      </c>
      <c r="AU147" s="18" t="s">
        <v>271</v>
      </c>
    </row>
    <row r="148" s="2" customFormat="1" ht="14.4" customHeight="1">
      <c r="A148" s="39"/>
      <c r="B148" s="40"/>
      <c r="C148" s="243" t="s">
        <v>287</v>
      </c>
      <c r="D148" s="243" t="s">
        <v>253</v>
      </c>
      <c r="E148" s="244" t="s">
        <v>3265</v>
      </c>
      <c r="F148" s="245" t="s">
        <v>3266</v>
      </c>
      <c r="G148" s="246" t="s">
        <v>3119</v>
      </c>
      <c r="H148" s="247">
        <v>1</v>
      </c>
      <c r="I148" s="248"/>
      <c r="J148" s="247">
        <f>ROUND(I148*H148,2)</f>
        <v>0</v>
      </c>
      <c r="K148" s="245" t="s">
        <v>1</v>
      </c>
      <c r="L148" s="45"/>
      <c r="M148" s="249" t="s">
        <v>1</v>
      </c>
      <c r="N148" s="250" t="s">
        <v>41</v>
      </c>
      <c r="O148" s="92"/>
      <c r="P148" s="251">
        <f>O148*H148</f>
        <v>0</v>
      </c>
      <c r="Q148" s="251">
        <v>0</v>
      </c>
      <c r="R148" s="251">
        <f>Q148*H148</f>
        <v>0</v>
      </c>
      <c r="S148" s="251">
        <v>0</v>
      </c>
      <c r="T148" s="252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3" t="s">
        <v>344</v>
      </c>
      <c r="AT148" s="253" t="s">
        <v>253</v>
      </c>
      <c r="AU148" s="253" t="s">
        <v>271</v>
      </c>
      <c r="AY148" s="18" t="s">
        <v>251</v>
      </c>
      <c r="BE148" s="254">
        <f>IF(N148="základní",J148,0)</f>
        <v>0</v>
      </c>
      <c r="BF148" s="254">
        <f>IF(N148="snížená",J148,0)</f>
        <v>0</v>
      </c>
      <c r="BG148" s="254">
        <f>IF(N148="zákl. přenesená",J148,0)</f>
        <v>0</v>
      </c>
      <c r="BH148" s="254">
        <f>IF(N148="sníž. přenesená",J148,0)</f>
        <v>0</v>
      </c>
      <c r="BI148" s="254">
        <f>IF(N148="nulová",J148,0)</f>
        <v>0</v>
      </c>
      <c r="BJ148" s="18" t="s">
        <v>84</v>
      </c>
      <c r="BK148" s="254">
        <f>ROUND(I148*H148,2)</f>
        <v>0</v>
      </c>
      <c r="BL148" s="18" t="s">
        <v>344</v>
      </c>
      <c r="BM148" s="253" t="s">
        <v>8</v>
      </c>
    </row>
    <row r="149" s="2" customFormat="1">
      <c r="A149" s="39"/>
      <c r="B149" s="40"/>
      <c r="C149" s="41"/>
      <c r="D149" s="257" t="s">
        <v>863</v>
      </c>
      <c r="E149" s="41"/>
      <c r="F149" s="308" t="s">
        <v>3267</v>
      </c>
      <c r="G149" s="41"/>
      <c r="H149" s="41"/>
      <c r="I149" s="211"/>
      <c r="J149" s="41"/>
      <c r="K149" s="41"/>
      <c r="L149" s="45"/>
      <c r="M149" s="309"/>
      <c r="N149" s="310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863</v>
      </c>
      <c r="AU149" s="18" t="s">
        <v>271</v>
      </c>
    </row>
    <row r="150" s="2" customFormat="1" ht="14.4" customHeight="1">
      <c r="A150" s="39"/>
      <c r="B150" s="40"/>
      <c r="C150" s="243" t="s">
        <v>294</v>
      </c>
      <c r="D150" s="243" t="s">
        <v>253</v>
      </c>
      <c r="E150" s="244" t="s">
        <v>3268</v>
      </c>
      <c r="F150" s="245" t="s">
        <v>3269</v>
      </c>
      <c r="G150" s="246" t="s">
        <v>3119</v>
      </c>
      <c r="H150" s="247">
        <v>1</v>
      </c>
      <c r="I150" s="248"/>
      <c r="J150" s="247">
        <f>ROUND(I150*H150,2)</f>
        <v>0</v>
      </c>
      <c r="K150" s="245" t="s">
        <v>1</v>
      </c>
      <c r="L150" s="45"/>
      <c r="M150" s="249" t="s">
        <v>1</v>
      </c>
      <c r="N150" s="250" t="s">
        <v>41</v>
      </c>
      <c r="O150" s="92"/>
      <c r="P150" s="251">
        <f>O150*H150</f>
        <v>0</v>
      </c>
      <c r="Q150" s="251">
        <v>0</v>
      </c>
      <c r="R150" s="251">
        <f>Q150*H150</f>
        <v>0</v>
      </c>
      <c r="S150" s="251">
        <v>0</v>
      </c>
      <c r="T150" s="252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3" t="s">
        <v>344</v>
      </c>
      <c r="AT150" s="253" t="s">
        <v>253</v>
      </c>
      <c r="AU150" s="253" t="s">
        <v>271</v>
      </c>
      <c r="AY150" s="18" t="s">
        <v>251</v>
      </c>
      <c r="BE150" s="254">
        <f>IF(N150="základní",J150,0)</f>
        <v>0</v>
      </c>
      <c r="BF150" s="254">
        <f>IF(N150="snížená",J150,0)</f>
        <v>0</v>
      </c>
      <c r="BG150" s="254">
        <f>IF(N150="zákl. přenesená",J150,0)</f>
        <v>0</v>
      </c>
      <c r="BH150" s="254">
        <f>IF(N150="sníž. přenesená",J150,0)</f>
        <v>0</v>
      </c>
      <c r="BI150" s="254">
        <f>IF(N150="nulová",J150,0)</f>
        <v>0</v>
      </c>
      <c r="BJ150" s="18" t="s">
        <v>84</v>
      </c>
      <c r="BK150" s="254">
        <f>ROUND(I150*H150,2)</f>
        <v>0</v>
      </c>
      <c r="BL150" s="18" t="s">
        <v>344</v>
      </c>
      <c r="BM150" s="253" t="s">
        <v>334</v>
      </c>
    </row>
    <row r="151" s="2" customFormat="1" ht="14.4" customHeight="1">
      <c r="A151" s="39"/>
      <c r="B151" s="40"/>
      <c r="C151" s="243" t="s">
        <v>298</v>
      </c>
      <c r="D151" s="243" t="s">
        <v>253</v>
      </c>
      <c r="E151" s="244" t="s">
        <v>3270</v>
      </c>
      <c r="F151" s="245" t="s">
        <v>3271</v>
      </c>
      <c r="G151" s="246" t="s">
        <v>3139</v>
      </c>
      <c r="H151" s="247">
        <v>3</v>
      </c>
      <c r="I151" s="248"/>
      <c r="J151" s="247">
        <f>ROUND(I151*H151,2)</f>
        <v>0</v>
      </c>
      <c r="K151" s="245" t="s">
        <v>1</v>
      </c>
      <c r="L151" s="45"/>
      <c r="M151" s="249" t="s">
        <v>1</v>
      </c>
      <c r="N151" s="250" t="s">
        <v>41</v>
      </c>
      <c r="O151" s="92"/>
      <c r="P151" s="251">
        <f>O151*H151</f>
        <v>0</v>
      </c>
      <c r="Q151" s="251">
        <v>0</v>
      </c>
      <c r="R151" s="251">
        <f>Q151*H151</f>
        <v>0</v>
      </c>
      <c r="S151" s="251">
        <v>0</v>
      </c>
      <c r="T151" s="252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3" t="s">
        <v>344</v>
      </c>
      <c r="AT151" s="253" t="s">
        <v>253</v>
      </c>
      <c r="AU151" s="253" t="s">
        <v>271</v>
      </c>
      <c r="AY151" s="18" t="s">
        <v>251</v>
      </c>
      <c r="BE151" s="254">
        <f>IF(N151="základní",J151,0)</f>
        <v>0</v>
      </c>
      <c r="BF151" s="254">
        <f>IF(N151="snížená",J151,0)</f>
        <v>0</v>
      </c>
      <c r="BG151" s="254">
        <f>IF(N151="zákl. přenesená",J151,0)</f>
        <v>0</v>
      </c>
      <c r="BH151" s="254">
        <f>IF(N151="sníž. přenesená",J151,0)</f>
        <v>0</v>
      </c>
      <c r="BI151" s="254">
        <f>IF(N151="nulová",J151,0)</f>
        <v>0</v>
      </c>
      <c r="BJ151" s="18" t="s">
        <v>84</v>
      </c>
      <c r="BK151" s="254">
        <f>ROUND(I151*H151,2)</f>
        <v>0</v>
      </c>
      <c r="BL151" s="18" t="s">
        <v>344</v>
      </c>
      <c r="BM151" s="253" t="s">
        <v>344</v>
      </c>
    </row>
    <row r="152" s="2" customFormat="1">
      <c r="A152" s="39"/>
      <c r="B152" s="40"/>
      <c r="C152" s="41"/>
      <c r="D152" s="257" t="s">
        <v>863</v>
      </c>
      <c r="E152" s="41"/>
      <c r="F152" s="308" t="s">
        <v>3258</v>
      </c>
      <c r="G152" s="41"/>
      <c r="H152" s="41"/>
      <c r="I152" s="211"/>
      <c r="J152" s="41"/>
      <c r="K152" s="41"/>
      <c r="L152" s="45"/>
      <c r="M152" s="309"/>
      <c r="N152" s="310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863</v>
      </c>
      <c r="AU152" s="18" t="s">
        <v>271</v>
      </c>
    </row>
    <row r="153" s="2" customFormat="1" ht="14.4" customHeight="1">
      <c r="A153" s="39"/>
      <c r="B153" s="40"/>
      <c r="C153" s="243" t="s">
        <v>305</v>
      </c>
      <c r="D153" s="243" t="s">
        <v>253</v>
      </c>
      <c r="E153" s="244" t="s">
        <v>3272</v>
      </c>
      <c r="F153" s="245" t="s">
        <v>3273</v>
      </c>
      <c r="G153" s="246" t="s">
        <v>3119</v>
      </c>
      <c r="H153" s="247">
        <v>1</v>
      </c>
      <c r="I153" s="248"/>
      <c r="J153" s="247">
        <f>ROUND(I153*H153,2)</f>
        <v>0</v>
      </c>
      <c r="K153" s="245" t="s">
        <v>1</v>
      </c>
      <c r="L153" s="45"/>
      <c r="M153" s="249" t="s">
        <v>1</v>
      </c>
      <c r="N153" s="250" t="s">
        <v>41</v>
      </c>
      <c r="O153" s="92"/>
      <c r="P153" s="251">
        <f>O153*H153</f>
        <v>0</v>
      </c>
      <c r="Q153" s="251">
        <v>0</v>
      </c>
      <c r="R153" s="251">
        <f>Q153*H153</f>
        <v>0</v>
      </c>
      <c r="S153" s="251">
        <v>0</v>
      </c>
      <c r="T153" s="252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3" t="s">
        <v>344</v>
      </c>
      <c r="AT153" s="253" t="s">
        <v>253</v>
      </c>
      <c r="AU153" s="253" t="s">
        <v>271</v>
      </c>
      <c r="AY153" s="18" t="s">
        <v>251</v>
      </c>
      <c r="BE153" s="254">
        <f>IF(N153="základní",J153,0)</f>
        <v>0</v>
      </c>
      <c r="BF153" s="254">
        <f>IF(N153="snížená",J153,0)</f>
        <v>0</v>
      </c>
      <c r="BG153" s="254">
        <f>IF(N153="zákl. přenesená",J153,0)</f>
        <v>0</v>
      </c>
      <c r="BH153" s="254">
        <f>IF(N153="sníž. přenesená",J153,0)</f>
        <v>0</v>
      </c>
      <c r="BI153" s="254">
        <f>IF(N153="nulová",J153,0)</f>
        <v>0</v>
      </c>
      <c r="BJ153" s="18" t="s">
        <v>84</v>
      </c>
      <c r="BK153" s="254">
        <f>ROUND(I153*H153,2)</f>
        <v>0</v>
      </c>
      <c r="BL153" s="18" t="s">
        <v>344</v>
      </c>
      <c r="BM153" s="253" t="s">
        <v>354</v>
      </c>
    </row>
    <row r="154" s="2" customFormat="1">
      <c r="A154" s="39"/>
      <c r="B154" s="40"/>
      <c r="C154" s="41"/>
      <c r="D154" s="257" t="s">
        <v>863</v>
      </c>
      <c r="E154" s="41"/>
      <c r="F154" s="308" t="s">
        <v>3258</v>
      </c>
      <c r="G154" s="41"/>
      <c r="H154" s="41"/>
      <c r="I154" s="211"/>
      <c r="J154" s="41"/>
      <c r="K154" s="41"/>
      <c r="L154" s="45"/>
      <c r="M154" s="309"/>
      <c r="N154" s="310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863</v>
      </c>
      <c r="AU154" s="18" t="s">
        <v>271</v>
      </c>
    </row>
    <row r="155" s="2" customFormat="1" ht="14.4" customHeight="1">
      <c r="A155" s="39"/>
      <c r="B155" s="40"/>
      <c r="C155" s="243" t="s">
        <v>312</v>
      </c>
      <c r="D155" s="243" t="s">
        <v>253</v>
      </c>
      <c r="E155" s="244" t="s">
        <v>3145</v>
      </c>
      <c r="F155" s="245" t="s">
        <v>3146</v>
      </c>
      <c r="G155" s="246" t="s">
        <v>3147</v>
      </c>
      <c r="H155" s="247">
        <v>3</v>
      </c>
      <c r="I155" s="248"/>
      <c r="J155" s="247">
        <f>ROUND(I155*H155,2)</f>
        <v>0</v>
      </c>
      <c r="K155" s="245" t="s">
        <v>1</v>
      </c>
      <c r="L155" s="45"/>
      <c r="M155" s="249" t="s">
        <v>1</v>
      </c>
      <c r="N155" s="250" t="s">
        <v>41</v>
      </c>
      <c r="O155" s="92"/>
      <c r="P155" s="251">
        <f>O155*H155</f>
        <v>0</v>
      </c>
      <c r="Q155" s="251">
        <v>0</v>
      </c>
      <c r="R155" s="251">
        <f>Q155*H155</f>
        <v>0</v>
      </c>
      <c r="S155" s="251">
        <v>0</v>
      </c>
      <c r="T155" s="252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3" t="s">
        <v>344</v>
      </c>
      <c r="AT155" s="253" t="s">
        <v>253</v>
      </c>
      <c r="AU155" s="253" t="s">
        <v>271</v>
      </c>
      <c r="AY155" s="18" t="s">
        <v>251</v>
      </c>
      <c r="BE155" s="254">
        <f>IF(N155="základní",J155,0)</f>
        <v>0</v>
      </c>
      <c r="BF155" s="254">
        <f>IF(N155="snížená",J155,0)</f>
        <v>0</v>
      </c>
      <c r="BG155" s="254">
        <f>IF(N155="zákl. přenesená",J155,0)</f>
        <v>0</v>
      </c>
      <c r="BH155" s="254">
        <f>IF(N155="sníž. přenesená",J155,0)</f>
        <v>0</v>
      </c>
      <c r="BI155" s="254">
        <f>IF(N155="nulová",J155,0)</f>
        <v>0</v>
      </c>
      <c r="BJ155" s="18" t="s">
        <v>84</v>
      </c>
      <c r="BK155" s="254">
        <f>ROUND(I155*H155,2)</f>
        <v>0</v>
      </c>
      <c r="BL155" s="18" t="s">
        <v>344</v>
      </c>
      <c r="BM155" s="253" t="s">
        <v>366</v>
      </c>
    </row>
    <row r="156" s="2" customFormat="1" ht="14.4" customHeight="1">
      <c r="A156" s="39"/>
      <c r="B156" s="40"/>
      <c r="C156" s="243" t="s">
        <v>317</v>
      </c>
      <c r="D156" s="243" t="s">
        <v>253</v>
      </c>
      <c r="E156" s="244" t="s">
        <v>3149</v>
      </c>
      <c r="F156" s="245" t="s">
        <v>3150</v>
      </c>
      <c r="G156" s="246" t="s">
        <v>818</v>
      </c>
      <c r="H156" s="247">
        <v>1</v>
      </c>
      <c r="I156" s="248"/>
      <c r="J156" s="247">
        <f>ROUND(I156*H156,2)</f>
        <v>0</v>
      </c>
      <c r="K156" s="245" t="s">
        <v>1</v>
      </c>
      <c r="L156" s="45"/>
      <c r="M156" s="249" t="s">
        <v>1</v>
      </c>
      <c r="N156" s="250" t="s">
        <v>41</v>
      </c>
      <c r="O156" s="92"/>
      <c r="P156" s="251">
        <f>O156*H156</f>
        <v>0</v>
      </c>
      <c r="Q156" s="251">
        <v>0</v>
      </c>
      <c r="R156" s="251">
        <f>Q156*H156</f>
        <v>0</v>
      </c>
      <c r="S156" s="251">
        <v>0</v>
      </c>
      <c r="T156" s="252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3" t="s">
        <v>344</v>
      </c>
      <c r="AT156" s="253" t="s">
        <v>253</v>
      </c>
      <c r="AU156" s="253" t="s">
        <v>271</v>
      </c>
      <c r="AY156" s="18" t="s">
        <v>251</v>
      </c>
      <c r="BE156" s="254">
        <f>IF(N156="základní",J156,0)</f>
        <v>0</v>
      </c>
      <c r="BF156" s="254">
        <f>IF(N156="snížená",J156,0)</f>
        <v>0</v>
      </c>
      <c r="BG156" s="254">
        <f>IF(N156="zákl. přenesená",J156,0)</f>
        <v>0</v>
      </c>
      <c r="BH156" s="254">
        <f>IF(N156="sníž. přenesená",J156,0)</f>
        <v>0</v>
      </c>
      <c r="BI156" s="254">
        <f>IF(N156="nulová",J156,0)</f>
        <v>0</v>
      </c>
      <c r="BJ156" s="18" t="s">
        <v>84</v>
      </c>
      <c r="BK156" s="254">
        <f>ROUND(I156*H156,2)</f>
        <v>0</v>
      </c>
      <c r="BL156" s="18" t="s">
        <v>344</v>
      </c>
      <c r="BM156" s="253" t="s">
        <v>3274</v>
      </c>
    </row>
    <row r="157" s="2" customFormat="1" ht="14.4" customHeight="1">
      <c r="A157" s="39"/>
      <c r="B157" s="40"/>
      <c r="C157" s="243" t="s">
        <v>8</v>
      </c>
      <c r="D157" s="243" t="s">
        <v>253</v>
      </c>
      <c r="E157" s="244" t="s">
        <v>3152</v>
      </c>
      <c r="F157" s="245" t="s">
        <v>3153</v>
      </c>
      <c r="G157" s="246" t="s">
        <v>818</v>
      </c>
      <c r="H157" s="247">
        <v>1</v>
      </c>
      <c r="I157" s="248"/>
      <c r="J157" s="247">
        <f>ROUND(I157*H157,2)</f>
        <v>0</v>
      </c>
      <c r="K157" s="245" t="s">
        <v>1</v>
      </c>
      <c r="L157" s="45"/>
      <c r="M157" s="249" t="s">
        <v>1</v>
      </c>
      <c r="N157" s="250" t="s">
        <v>41</v>
      </c>
      <c r="O157" s="92"/>
      <c r="P157" s="251">
        <f>O157*H157</f>
        <v>0</v>
      </c>
      <c r="Q157" s="251">
        <v>0</v>
      </c>
      <c r="R157" s="251">
        <f>Q157*H157</f>
        <v>0</v>
      </c>
      <c r="S157" s="251">
        <v>0</v>
      </c>
      <c r="T157" s="252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3" t="s">
        <v>344</v>
      </c>
      <c r="AT157" s="253" t="s">
        <v>253</v>
      </c>
      <c r="AU157" s="253" t="s">
        <v>271</v>
      </c>
      <c r="AY157" s="18" t="s">
        <v>251</v>
      </c>
      <c r="BE157" s="254">
        <f>IF(N157="základní",J157,0)</f>
        <v>0</v>
      </c>
      <c r="BF157" s="254">
        <f>IF(N157="snížená",J157,0)</f>
        <v>0</v>
      </c>
      <c r="BG157" s="254">
        <f>IF(N157="zákl. přenesená",J157,0)</f>
        <v>0</v>
      </c>
      <c r="BH157" s="254">
        <f>IF(N157="sníž. přenesená",J157,0)</f>
        <v>0</v>
      </c>
      <c r="BI157" s="254">
        <f>IF(N157="nulová",J157,0)</f>
        <v>0</v>
      </c>
      <c r="BJ157" s="18" t="s">
        <v>84</v>
      </c>
      <c r="BK157" s="254">
        <f>ROUND(I157*H157,2)</f>
        <v>0</v>
      </c>
      <c r="BL157" s="18" t="s">
        <v>344</v>
      </c>
      <c r="BM157" s="253" t="s">
        <v>3275</v>
      </c>
    </row>
    <row r="158" s="12" customFormat="1" ht="25.92" customHeight="1">
      <c r="A158" s="12"/>
      <c r="B158" s="227"/>
      <c r="C158" s="228"/>
      <c r="D158" s="229" t="s">
        <v>75</v>
      </c>
      <c r="E158" s="230" t="s">
        <v>2420</v>
      </c>
      <c r="F158" s="230" t="s">
        <v>2421</v>
      </c>
      <c r="G158" s="228"/>
      <c r="H158" s="228"/>
      <c r="I158" s="231"/>
      <c r="J158" s="232">
        <f>BK158</f>
        <v>0</v>
      </c>
      <c r="K158" s="228"/>
      <c r="L158" s="233"/>
      <c r="M158" s="234"/>
      <c r="N158" s="235"/>
      <c r="O158" s="235"/>
      <c r="P158" s="236">
        <f>P159</f>
        <v>0</v>
      </c>
      <c r="Q158" s="235"/>
      <c r="R158" s="236">
        <f>R159</f>
        <v>0</v>
      </c>
      <c r="S158" s="235"/>
      <c r="T158" s="237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38" t="s">
        <v>258</v>
      </c>
      <c r="AT158" s="239" t="s">
        <v>75</v>
      </c>
      <c r="AU158" s="239" t="s">
        <v>76</v>
      </c>
      <c r="AY158" s="238" t="s">
        <v>251</v>
      </c>
      <c r="BK158" s="240">
        <f>BK159</f>
        <v>0</v>
      </c>
    </row>
    <row r="159" s="2" customFormat="1" ht="14.4" customHeight="1">
      <c r="A159" s="39"/>
      <c r="B159" s="40"/>
      <c r="C159" s="243" t="s">
        <v>330</v>
      </c>
      <c r="D159" s="243" t="s">
        <v>253</v>
      </c>
      <c r="E159" s="244" t="s">
        <v>3155</v>
      </c>
      <c r="F159" s="245" t="s">
        <v>3156</v>
      </c>
      <c r="G159" s="246" t="s">
        <v>2425</v>
      </c>
      <c r="H159" s="247">
        <v>1</v>
      </c>
      <c r="I159" s="248"/>
      <c r="J159" s="247">
        <f>ROUND(I159*H159,2)</f>
        <v>0</v>
      </c>
      <c r="K159" s="245" t="s">
        <v>1</v>
      </c>
      <c r="L159" s="45"/>
      <c r="M159" s="311" t="s">
        <v>1</v>
      </c>
      <c r="N159" s="312" t="s">
        <v>41</v>
      </c>
      <c r="O159" s="313"/>
      <c r="P159" s="314">
        <f>O159*H159</f>
        <v>0</v>
      </c>
      <c r="Q159" s="314">
        <v>0</v>
      </c>
      <c r="R159" s="314">
        <f>Q159*H159</f>
        <v>0</v>
      </c>
      <c r="S159" s="314">
        <v>0</v>
      </c>
      <c r="T159" s="31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3" t="s">
        <v>2426</v>
      </c>
      <c r="AT159" s="253" t="s">
        <v>253</v>
      </c>
      <c r="AU159" s="253" t="s">
        <v>84</v>
      </c>
      <c r="AY159" s="18" t="s">
        <v>251</v>
      </c>
      <c r="BE159" s="254">
        <f>IF(N159="základní",J159,0)</f>
        <v>0</v>
      </c>
      <c r="BF159" s="254">
        <f>IF(N159="snížená",J159,0)</f>
        <v>0</v>
      </c>
      <c r="BG159" s="254">
        <f>IF(N159="zákl. přenesená",J159,0)</f>
        <v>0</v>
      </c>
      <c r="BH159" s="254">
        <f>IF(N159="sníž. přenesená",J159,0)</f>
        <v>0</v>
      </c>
      <c r="BI159" s="254">
        <f>IF(N159="nulová",J159,0)</f>
        <v>0</v>
      </c>
      <c r="BJ159" s="18" t="s">
        <v>84</v>
      </c>
      <c r="BK159" s="254">
        <f>ROUND(I159*H159,2)</f>
        <v>0</v>
      </c>
      <c r="BL159" s="18" t="s">
        <v>2426</v>
      </c>
      <c r="BM159" s="253" t="s">
        <v>3276</v>
      </c>
    </row>
    <row r="160" s="2" customFormat="1" ht="6.96" customHeight="1">
      <c r="A160" s="39"/>
      <c r="B160" s="67"/>
      <c r="C160" s="68"/>
      <c r="D160" s="68"/>
      <c r="E160" s="68"/>
      <c r="F160" s="68"/>
      <c r="G160" s="68"/>
      <c r="H160" s="68"/>
      <c r="I160" s="68"/>
      <c r="J160" s="68"/>
      <c r="K160" s="68"/>
      <c r="L160" s="45"/>
      <c r="M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</sheetData>
  <sheetProtection sheet="1" autoFilter="0" formatColumns="0" formatRows="0" objects="1" scenarios="1" spinCount="100000" saltValue="fbnA06OMDSXJlNdtR1GBeNdVAady3qsVtHsWNMlh6hyktj2CtpiEsF8XTBRJT4LL80oe3NgekoNeveJcUzz58Q==" hashValue="vhC5pQpGgOUM04o7duSYwV5x1JVcGp5+feHqbDsR8U699gbKJqqkAHjWAOjvAo1uEp11LO5QC+k1V90v1ebFoA==" algorithmName="SHA-512" password="CC35"/>
  <autoFilter ref="C133:K159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6:F106"/>
    <mergeCell ref="D107:F107"/>
    <mergeCell ref="D108:F108"/>
    <mergeCell ref="D109:F109"/>
    <mergeCell ref="D110:F110"/>
    <mergeCell ref="E122:H122"/>
    <mergeCell ref="E124:H124"/>
    <mergeCell ref="E126:H12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154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15</v>
      </c>
      <c r="L6" s="21"/>
    </row>
    <row r="7" s="1" customFormat="1" ht="14.4" customHeight="1">
      <c r="B7" s="21"/>
      <c r="E7" s="153" t="str">
        <f>'Rekapitulace stavby'!K6</f>
        <v>Modernizace střediska praktického vyučování ISŠTE Sokolov, SO-703</v>
      </c>
      <c r="F7" s="152"/>
      <c r="G7" s="152"/>
      <c r="H7" s="152"/>
      <c r="L7" s="21"/>
    </row>
    <row r="8" s="1" customFormat="1" ht="12" customHeight="1">
      <c r="B8" s="21"/>
      <c r="D8" s="152" t="s">
        <v>167</v>
      </c>
      <c r="L8" s="21"/>
    </row>
    <row r="9" s="2" customFormat="1" ht="14.4" customHeight="1">
      <c r="A9" s="39"/>
      <c r="B9" s="45"/>
      <c r="C9" s="39"/>
      <c r="D9" s="39"/>
      <c r="E9" s="153" t="s">
        <v>3107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3108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5.6" customHeight="1">
      <c r="A11" s="39"/>
      <c r="B11" s="45"/>
      <c r="C11" s="39"/>
      <c r="D11" s="39"/>
      <c r="E11" s="154" t="s">
        <v>3277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17</v>
      </c>
      <c r="E13" s="39"/>
      <c r="F13" s="142" t="s">
        <v>1</v>
      </c>
      <c r="G13" s="39"/>
      <c r="H13" s="39"/>
      <c r="I13" s="152" t="s">
        <v>18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19</v>
      </c>
      <c r="E14" s="39"/>
      <c r="F14" s="142" t="s">
        <v>20</v>
      </c>
      <c r="G14" s="39"/>
      <c r="H14" s="39"/>
      <c r="I14" s="152" t="s">
        <v>21</v>
      </c>
      <c r="J14" s="155" t="str">
        <f>'Rekapitulace stavby'!AN8</f>
        <v>2. 4. 2025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23</v>
      </c>
      <c r="E16" s="39"/>
      <c r="F16" s="39"/>
      <c r="G16" s="39"/>
      <c r="H16" s="39"/>
      <c r="I16" s="152" t="s">
        <v>24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25</v>
      </c>
      <c r="F17" s="39"/>
      <c r="G17" s="39"/>
      <c r="H17" s="39"/>
      <c r="I17" s="152" t="s">
        <v>26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27</v>
      </c>
      <c r="E19" s="39"/>
      <c r="F19" s="39"/>
      <c r="G19" s="39"/>
      <c r="H19" s="39"/>
      <c r="I19" s="152" t="s">
        <v>24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29</v>
      </c>
      <c r="E22" s="39"/>
      <c r="F22" s="39"/>
      <c r="G22" s="39"/>
      <c r="H22" s="39"/>
      <c r="I22" s="152" t="s">
        <v>24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30</v>
      </c>
      <c r="F23" s="39"/>
      <c r="G23" s="39"/>
      <c r="H23" s="39"/>
      <c r="I23" s="152" t="s">
        <v>26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32</v>
      </c>
      <c r="E25" s="39"/>
      <c r="F25" s="39"/>
      <c r="G25" s="39"/>
      <c r="H25" s="39"/>
      <c r="I25" s="152" t="s">
        <v>24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48" customHeight="1">
      <c r="A29" s="156"/>
      <c r="B29" s="157"/>
      <c r="C29" s="156"/>
      <c r="D29" s="156"/>
      <c r="E29" s="158" t="s">
        <v>35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142" t="s">
        <v>190</v>
      </c>
      <c r="E32" s="39"/>
      <c r="F32" s="39"/>
      <c r="G32" s="39"/>
      <c r="H32" s="39"/>
      <c r="I32" s="39"/>
      <c r="J32" s="161">
        <f>J98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2" t="s">
        <v>191</v>
      </c>
      <c r="E33" s="39"/>
      <c r="F33" s="39"/>
      <c r="G33" s="39"/>
      <c r="H33" s="39"/>
      <c r="I33" s="39"/>
      <c r="J33" s="161">
        <f>J105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3" t="s">
        <v>36</v>
      </c>
      <c r="E34" s="39"/>
      <c r="F34" s="39"/>
      <c r="G34" s="39"/>
      <c r="H34" s="39"/>
      <c r="I34" s="39"/>
      <c r="J34" s="164">
        <f>ROUND(J32 + J33,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5" t="s">
        <v>38</v>
      </c>
      <c r="G36" s="39"/>
      <c r="H36" s="39"/>
      <c r="I36" s="165" t="s">
        <v>37</v>
      </c>
      <c r="J36" s="165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6" t="s">
        <v>40</v>
      </c>
      <c r="E37" s="152" t="s">
        <v>41</v>
      </c>
      <c r="F37" s="167">
        <f>ROUND((SUM(BE105:BE112) + SUM(BE134:BE148)),  2)</f>
        <v>0</v>
      </c>
      <c r="G37" s="39"/>
      <c r="H37" s="39"/>
      <c r="I37" s="168">
        <v>0.20999999999999999</v>
      </c>
      <c r="J37" s="167">
        <f>ROUND(((SUM(BE105:BE112) + SUM(BE134:BE148))*I37),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7">
        <f>ROUND((SUM(BF105:BF112) + SUM(BF134:BF148)),  2)</f>
        <v>0</v>
      </c>
      <c r="G38" s="39"/>
      <c r="H38" s="39"/>
      <c r="I38" s="168">
        <v>0.12</v>
      </c>
      <c r="J38" s="167">
        <f>ROUND(((SUM(BF105:BF112) + SUM(BF134:BF148))*I38),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7">
        <f>ROUND((SUM(BG105:BG112) + SUM(BG134:BG148)),  2)</f>
        <v>0</v>
      </c>
      <c r="G39" s="39"/>
      <c r="H39" s="39"/>
      <c r="I39" s="168">
        <v>0.20999999999999999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7">
        <f>ROUND((SUM(BH105:BH112) + SUM(BH134:BH148)),  2)</f>
        <v>0</v>
      </c>
      <c r="G40" s="39"/>
      <c r="H40" s="39"/>
      <c r="I40" s="168">
        <v>0.12</v>
      </c>
      <c r="J40" s="167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7">
        <f>ROUND((SUM(BI105:BI112) + SUM(BI134:BI148)),  2)</f>
        <v>0</v>
      </c>
      <c r="G41" s="39"/>
      <c r="H41" s="39"/>
      <c r="I41" s="168">
        <v>0</v>
      </c>
      <c r="J41" s="167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9"/>
      <c r="D43" s="170" t="s">
        <v>46</v>
      </c>
      <c r="E43" s="171"/>
      <c r="F43" s="171"/>
      <c r="G43" s="172" t="s">
        <v>47</v>
      </c>
      <c r="H43" s="173" t="s">
        <v>48</v>
      </c>
      <c r="I43" s="171"/>
      <c r="J43" s="174">
        <f>SUM(J34:J41)</f>
        <v>0</v>
      </c>
      <c r="K43" s="175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4.4" customHeight="1">
      <c r="A85" s="39"/>
      <c r="B85" s="40"/>
      <c r="C85" s="41"/>
      <c r="D85" s="41"/>
      <c r="E85" s="187" t="str">
        <f>E7</f>
        <v>Modernizace střediska praktického vyučování ISŠTE Sokolov, SO-703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167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4.4" customHeight="1">
      <c r="A87" s="39"/>
      <c r="B87" s="40"/>
      <c r="C87" s="41"/>
      <c r="D87" s="41"/>
      <c r="E87" s="187" t="s">
        <v>3107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3108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6" customHeight="1">
      <c r="A89" s="39"/>
      <c r="B89" s="40"/>
      <c r="C89" s="41"/>
      <c r="D89" s="41"/>
      <c r="E89" s="77" t="str">
        <f>E11</f>
        <v>D.1.4.c.7 - Zařízení č. 7 - server mč.2.22 - klimatozace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19</v>
      </c>
      <c r="D91" s="41"/>
      <c r="E91" s="41"/>
      <c r="F91" s="28" t="str">
        <f>F14</f>
        <v>Sokolov</v>
      </c>
      <c r="G91" s="41"/>
      <c r="H91" s="41"/>
      <c r="I91" s="33" t="s">
        <v>21</v>
      </c>
      <c r="J91" s="80" t="str">
        <f>IF(J14="","",J14)</f>
        <v>2. 4. 2025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6" customHeight="1">
      <c r="A93" s="39"/>
      <c r="B93" s="40"/>
      <c r="C93" s="33" t="s">
        <v>23</v>
      </c>
      <c r="D93" s="41"/>
      <c r="E93" s="41"/>
      <c r="F93" s="28" t="str">
        <f>E17</f>
        <v>ISŠTE Sokolov, p.s.</v>
      </c>
      <c r="G93" s="41"/>
      <c r="H93" s="41"/>
      <c r="I93" s="33" t="s">
        <v>29</v>
      </c>
      <c r="J93" s="37" t="str">
        <f>E23</f>
        <v xml:space="preserve">DPT projekty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6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8" t="s">
        <v>193</v>
      </c>
      <c r="D96" s="189"/>
      <c r="E96" s="189"/>
      <c r="F96" s="189"/>
      <c r="G96" s="189"/>
      <c r="H96" s="189"/>
      <c r="I96" s="189"/>
      <c r="J96" s="190" t="s">
        <v>194</v>
      </c>
      <c r="K96" s="18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1" t="s">
        <v>195</v>
      </c>
      <c r="D98" s="41"/>
      <c r="E98" s="41"/>
      <c r="F98" s="41"/>
      <c r="G98" s="41"/>
      <c r="H98" s="41"/>
      <c r="I98" s="41"/>
      <c r="J98" s="111">
        <f>J134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196</v>
      </c>
    </row>
    <row r="99" s="9" customFormat="1" ht="24.96" customHeight="1">
      <c r="A99" s="9"/>
      <c r="B99" s="192"/>
      <c r="C99" s="193"/>
      <c r="D99" s="194" t="s">
        <v>212</v>
      </c>
      <c r="E99" s="195"/>
      <c r="F99" s="195"/>
      <c r="G99" s="195"/>
      <c r="H99" s="195"/>
      <c r="I99" s="195"/>
      <c r="J99" s="196">
        <f>J135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8"/>
      <c r="C100" s="134"/>
      <c r="D100" s="199" t="s">
        <v>216</v>
      </c>
      <c r="E100" s="200"/>
      <c r="F100" s="200"/>
      <c r="G100" s="200"/>
      <c r="H100" s="200"/>
      <c r="I100" s="200"/>
      <c r="J100" s="201">
        <f>J136</f>
        <v>0</v>
      </c>
      <c r="K100" s="134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8"/>
      <c r="C101" s="134"/>
      <c r="D101" s="199" t="s">
        <v>3278</v>
      </c>
      <c r="E101" s="200"/>
      <c r="F101" s="200"/>
      <c r="G101" s="200"/>
      <c r="H101" s="200"/>
      <c r="I101" s="200"/>
      <c r="J101" s="201">
        <f>J137</f>
        <v>0</v>
      </c>
      <c r="K101" s="134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2"/>
      <c r="C102" s="193"/>
      <c r="D102" s="194" t="s">
        <v>226</v>
      </c>
      <c r="E102" s="195"/>
      <c r="F102" s="195"/>
      <c r="G102" s="195"/>
      <c r="H102" s="195"/>
      <c r="I102" s="195"/>
      <c r="J102" s="196">
        <f>J147</f>
        <v>0</v>
      </c>
      <c r="K102" s="193"/>
      <c r="L102" s="19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9.28" customHeight="1">
      <c r="A105" s="39"/>
      <c r="B105" s="40"/>
      <c r="C105" s="191" t="s">
        <v>227</v>
      </c>
      <c r="D105" s="41"/>
      <c r="E105" s="41"/>
      <c r="F105" s="41"/>
      <c r="G105" s="41"/>
      <c r="H105" s="41"/>
      <c r="I105" s="41"/>
      <c r="J105" s="203">
        <f>ROUND(J106 + J107 + J108 + J109 + J110 + J111,2)</f>
        <v>0</v>
      </c>
      <c r="K105" s="41"/>
      <c r="L105" s="64"/>
      <c r="N105" s="204" t="s">
        <v>40</v>
      </c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8" customHeight="1">
      <c r="A106" s="39"/>
      <c r="B106" s="40"/>
      <c r="C106" s="41"/>
      <c r="D106" s="205" t="s">
        <v>228</v>
      </c>
      <c r="E106" s="206"/>
      <c r="F106" s="206"/>
      <c r="G106" s="41"/>
      <c r="H106" s="41"/>
      <c r="I106" s="41"/>
      <c r="J106" s="207">
        <v>0</v>
      </c>
      <c r="K106" s="41"/>
      <c r="L106" s="208"/>
      <c r="M106" s="209"/>
      <c r="N106" s="210" t="s">
        <v>41</v>
      </c>
      <c r="O106" s="209"/>
      <c r="P106" s="209"/>
      <c r="Q106" s="209"/>
      <c r="R106" s="209"/>
      <c r="S106" s="211"/>
      <c r="T106" s="211"/>
      <c r="U106" s="21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/>
      <c r="AF106" s="209"/>
      <c r="AG106" s="209"/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12" t="s">
        <v>144</v>
      </c>
      <c r="AZ106" s="209"/>
      <c r="BA106" s="209"/>
      <c r="BB106" s="209"/>
      <c r="BC106" s="209"/>
      <c r="BD106" s="209"/>
      <c r="BE106" s="213">
        <f>IF(N106="základní",J106,0)</f>
        <v>0</v>
      </c>
      <c r="BF106" s="213">
        <f>IF(N106="snížená",J106,0)</f>
        <v>0</v>
      </c>
      <c r="BG106" s="213">
        <f>IF(N106="zákl. přenesená",J106,0)</f>
        <v>0</v>
      </c>
      <c r="BH106" s="213">
        <f>IF(N106="sníž. přenesená",J106,0)</f>
        <v>0</v>
      </c>
      <c r="BI106" s="213">
        <f>IF(N106="nulová",J106,0)</f>
        <v>0</v>
      </c>
      <c r="BJ106" s="212" t="s">
        <v>84</v>
      </c>
      <c r="BK106" s="209"/>
      <c r="BL106" s="209"/>
      <c r="BM106" s="209"/>
    </row>
    <row r="107" s="2" customFormat="1" ht="18" customHeight="1">
      <c r="A107" s="39"/>
      <c r="B107" s="40"/>
      <c r="C107" s="41"/>
      <c r="D107" s="205" t="s">
        <v>229</v>
      </c>
      <c r="E107" s="206"/>
      <c r="F107" s="206"/>
      <c r="G107" s="41"/>
      <c r="H107" s="41"/>
      <c r="I107" s="41"/>
      <c r="J107" s="207">
        <v>0</v>
      </c>
      <c r="K107" s="41"/>
      <c r="L107" s="208"/>
      <c r="M107" s="209"/>
      <c r="N107" s="210" t="s">
        <v>41</v>
      </c>
      <c r="O107" s="209"/>
      <c r="P107" s="209"/>
      <c r="Q107" s="209"/>
      <c r="R107" s="209"/>
      <c r="S107" s="211"/>
      <c r="T107" s="211"/>
      <c r="U107" s="211"/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/>
      <c r="AF107" s="209"/>
      <c r="AG107" s="209"/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12" t="s">
        <v>144</v>
      </c>
      <c r="AZ107" s="209"/>
      <c r="BA107" s="209"/>
      <c r="BB107" s="209"/>
      <c r="BC107" s="209"/>
      <c r="BD107" s="209"/>
      <c r="BE107" s="213">
        <f>IF(N107="základní",J107,0)</f>
        <v>0</v>
      </c>
      <c r="BF107" s="213">
        <f>IF(N107="snížená",J107,0)</f>
        <v>0</v>
      </c>
      <c r="BG107" s="213">
        <f>IF(N107="zákl. přenesená",J107,0)</f>
        <v>0</v>
      </c>
      <c r="BH107" s="213">
        <f>IF(N107="sníž. přenesená",J107,0)</f>
        <v>0</v>
      </c>
      <c r="BI107" s="213">
        <f>IF(N107="nulová",J107,0)</f>
        <v>0</v>
      </c>
      <c r="BJ107" s="212" t="s">
        <v>84</v>
      </c>
      <c r="BK107" s="209"/>
      <c r="BL107" s="209"/>
      <c r="BM107" s="209"/>
    </row>
    <row r="108" s="2" customFormat="1" ht="18" customHeight="1">
      <c r="A108" s="39"/>
      <c r="B108" s="40"/>
      <c r="C108" s="41"/>
      <c r="D108" s="205" t="s">
        <v>230</v>
      </c>
      <c r="E108" s="206"/>
      <c r="F108" s="206"/>
      <c r="G108" s="41"/>
      <c r="H108" s="41"/>
      <c r="I108" s="41"/>
      <c r="J108" s="207">
        <v>0</v>
      </c>
      <c r="K108" s="41"/>
      <c r="L108" s="208"/>
      <c r="M108" s="209"/>
      <c r="N108" s="210" t="s">
        <v>41</v>
      </c>
      <c r="O108" s="209"/>
      <c r="P108" s="209"/>
      <c r="Q108" s="209"/>
      <c r="R108" s="209"/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/>
      <c r="AC108" s="211"/>
      <c r="AD108" s="211"/>
      <c r="AE108" s="211"/>
      <c r="AF108" s="209"/>
      <c r="AG108" s="209"/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12" t="s">
        <v>144</v>
      </c>
      <c r="AZ108" s="209"/>
      <c r="BA108" s="209"/>
      <c r="BB108" s="209"/>
      <c r="BC108" s="209"/>
      <c r="BD108" s="209"/>
      <c r="BE108" s="213">
        <f>IF(N108="základní",J108,0)</f>
        <v>0</v>
      </c>
      <c r="BF108" s="213">
        <f>IF(N108="snížená",J108,0)</f>
        <v>0</v>
      </c>
      <c r="BG108" s="213">
        <f>IF(N108="zákl. přenesená",J108,0)</f>
        <v>0</v>
      </c>
      <c r="BH108" s="213">
        <f>IF(N108="sníž. přenesená",J108,0)</f>
        <v>0</v>
      </c>
      <c r="BI108" s="213">
        <f>IF(N108="nulová",J108,0)</f>
        <v>0</v>
      </c>
      <c r="BJ108" s="212" t="s">
        <v>84</v>
      </c>
      <c r="BK108" s="209"/>
      <c r="BL108" s="209"/>
      <c r="BM108" s="209"/>
    </row>
    <row r="109" s="2" customFormat="1" ht="18" customHeight="1">
      <c r="A109" s="39"/>
      <c r="B109" s="40"/>
      <c r="C109" s="41"/>
      <c r="D109" s="205" t="s">
        <v>231</v>
      </c>
      <c r="E109" s="206"/>
      <c r="F109" s="206"/>
      <c r="G109" s="41"/>
      <c r="H109" s="41"/>
      <c r="I109" s="41"/>
      <c r="J109" s="207">
        <v>0</v>
      </c>
      <c r="K109" s="41"/>
      <c r="L109" s="208"/>
      <c r="M109" s="209"/>
      <c r="N109" s="210" t="s">
        <v>41</v>
      </c>
      <c r="O109" s="209"/>
      <c r="P109" s="209"/>
      <c r="Q109" s="209"/>
      <c r="R109" s="209"/>
      <c r="S109" s="211"/>
      <c r="T109" s="211"/>
      <c r="U109" s="211"/>
      <c r="V109" s="211"/>
      <c r="W109" s="211"/>
      <c r="X109" s="211"/>
      <c r="Y109" s="211"/>
      <c r="Z109" s="211"/>
      <c r="AA109" s="211"/>
      <c r="AB109" s="211"/>
      <c r="AC109" s="211"/>
      <c r="AD109" s="211"/>
      <c r="AE109" s="211"/>
      <c r="AF109" s="209"/>
      <c r="AG109" s="209"/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12" t="s">
        <v>144</v>
      </c>
      <c r="AZ109" s="209"/>
      <c r="BA109" s="209"/>
      <c r="BB109" s="209"/>
      <c r="BC109" s="209"/>
      <c r="BD109" s="209"/>
      <c r="BE109" s="213">
        <f>IF(N109="základní",J109,0)</f>
        <v>0</v>
      </c>
      <c r="BF109" s="213">
        <f>IF(N109="snížená",J109,0)</f>
        <v>0</v>
      </c>
      <c r="BG109" s="213">
        <f>IF(N109="zákl. přenesená",J109,0)</f>
        <v>0</v>
      </c>
      <c r="BH109" s="213">
        <f>IF(N109="sníž. přenesená",J109,0)</f>
        <v>0</v>
      </c>
      <c r="BI109" s="213">
        <f>IF(N109="nulová",J109,0)</f>
        <v>0</v>
      </c>
      <c r="BJ109" s="212" t="s">
        <v>84</v>
      </c>
      <c r="BK109" s="209"/>
      <c r="BL109" s="209"/>
      <c r="BM109" s="209"/>
    </row>
    <row r="110" s="2" customFormat="1" ht="18" customHeight="1">
      <c r="A110" s="39"/>
      <c r="B110" s="40"/>
      <c r="C110" s="41"/>
      <c r="D110" s="205" t="s">
        <v>232</v>
      </c>
      <c r="E110" s="206"/>
      <c r="F110" s="206"/>
      <c r="G110" s="41"/>
      <c r="H110" s="41"/>
      <c r="I110" s="41"/>
      <c r="J110" s="207">
        <v>0</v>
      </c>
      <c r="K110" s="41"/>
      <c r="L110" s="208"/>
      <c r="M110" s="209"/>
      <c r="N110" s="210" t="s">
        <v>41</v>
      </c>
      <c r="O110" s="209"/>
      <c r="P110" s="209"/>
      <c r="Q110" s="209"/>
      <c r="R110" s="209"/>
      <c r="S110" s="211"/>
      <c r="T110" s="211"/>
      <c r="U110" s="211"/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/>
      <c r="AF110" s="209"/>
      <c r="AG110" s="209"/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12" t="s">
        <v>144</v>
      </c>
      <c r="AZ110" s="209"/>
      <c r="BA110" s="209"/>
      <c r="BB110" s="209"/>
      <c r="BC110" s="209"/>
      <c r="BD110" s="209"/>
      <c r="BE110" s="213">
        <f>IF(N110="základní",J110,0)</f>
        <v>0</v>
      </c>
      <c r="BF110" s="213">
        <f>IF(N110="snížená",J110,0)</f>
        <v>0</v>
      </c>
      <c r="BG110" s="213">
        <f>IF(N110="zákl. přenesená",J110,0)</f>
        <v>0</v>
      </c>
      <c r="BH110" s="213">
        <f>IF(N110="sníž. přenesená",J110,0)</f>
        <v>0</v>
      </c>
      <c r="BI110" s="213">
        <f>IF(N110="nulová",J110,0)</f>
        <v>0</v>
      </c>
      <c r="BJ110" s="212" t="s">
        <v>84</v>
      </c>
      <c r="BK110" s="209"/>
      <c r="BL110" s="209"/>
      <c r="BM110" s="209"/>
    </row>
    <row r="111" s="2" customFormat="1" ht="18" customHeight="1">
      <c r="A111" s="39"/>
      <c r="B111" s="40"/>
      <c r="C111" s="41"/>
      <c r="D111" s="206" t="s">
        <v>233</v>
      </c>
      <c r="E111" s="41"/>
      <c r="F111" s="41"/>
      <c r="G111" s="41"/>
      <c r="H111" s="41"/>
      <c r="I111" s="41"/>
      <c r="J111" s="207">
        <f>ROUND(J32*T111,2)</f>
        <v>0</v>
      </c>
      <c r="K111" s="41"/>
      <c r="L111" s="208"/>
      <c r="M111" s="209"/>
      <c r="N111" s="210" t="s">
        <v>41</v>
      </c>
      <c r="O111" s="209"/>
      <c r="P111" s="209"/>
      <c r="Q111" s="209"/>
      <c r="R111" s="209"/>
      <c r="S111" s="211"/>
      <c r="T111" s="211"/>
      <c r="U111" s="211"/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/>
      <c r="AF111" s="209"/>
      <c r="AG111" s="209"/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12" t="s">
        <v>234</v>
      </c>
      <c r="AZ111" s="209"/>
      <c r="BA111" s="209"/>
      <c r="BB111" s="209"/>
      <c r="BC111" s="209"/>
      <c r="BD111" s="209"/>
      <c r="BE111" s="213">
        <f>IF(N111="základní",J111,0)</f>
        <v>0</v>
      </c>
      <c r="BF111" s="213">
        <f>IF(N111="snížená",J111,0)</f>
        <v>0</v>
      </c>
      <c r="BG111" s="213">
        <f>IF(N111="zákl. přenesená",J111,0)</f>
        <v>0</v>
      </c>
      <c r="BH111" s="213">
        <f>IF(N111="sníž. přenesená",J111,0)</f>
        <v>0</v>
      </c>
      <c r="BI111" s="213">
        <f>IF(N111="nulová",J111,0)</f>
        <v>0</v>
      </c>
      <c r="BJ111" s="212" t="s">
        <v>84</v>
      </c>
      <c r="BK111" s="209"/>
      <c r="BL111" s="209"/>
      <c r="BM111" s="209"/>
    </row>
    <row r="112" s="2" customForma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9.28" customHeight="1">
      <c r="A113" s="39"/>
      <c r="B113" s="40"/>
      <c r="C113" s="214" t="s">
        <v>235</v>
      </c>
      <c r="D113" s="189"/>
      <c r="E113" s="189"/>
      <c r="F113" s="189"/>
      <c r="G113" s="189"/>
      <c r="H113" s="189"/>
      <c r="I113" s="189"/>
      <c r="J113" s="215">
        <f>ROUND(J98+J105,2)</f>
        <v>0</v>
      </c>
      <c r="K113" s="189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236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15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4.4" customHeight="1">
      <c r="A122" s="39"/>
      <c r="B122" s="40"/>
      <c r="C122" s="41"/>
      <c r="D122" s="41"/>
      <c r="E122" s="187" t="str">
        <f>E7</f>
        <v>Modernizace střediska praktického vyučování ISŠTE Sokolov, SO-703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" customFormat="1" ht="12" customHeight="1">
      <c r="B123" s="22"/>
      <c r="C123" s="33" t="s">
        <v>167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="2" customFormat="1" ht="14.4" customHeight="1">
      <c r="A124" s="39"/>
      <c r="B124" s="40"/>
      <c r="C124" s="41"/>
      <c r="D124" s="41"/>
      <c r="E124" s="187" t="s">
        <v>3107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3108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6" customHeight="1">
      <c r="A126" s="39"/>
      <c r="B126" s="40"/>
      <c r="C126" s="41"/>
      <c r="D126" s="41"/>
      <c r="E126" s="77" t="str">
        <f>E11</f>
        <v>D.1.4.c.7 - Zařízení č. 7 - server mč.2.22 - klimatozace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19</v>
      </c>
      <c r="D128" s="41"/>
      <c r="E128" s="41"/>
      <c r="F128" s="28" t="str">
        <f>F14</f>
        <v>Sokolov</v>
      </c>
      <c r="G128" s="41"/>
      <c r="H128" s="41"/>
      <c r="I128" s="33" t="s">
        <v>21</v>
      </c>
      <c r="J128" s="80" t="str">
        <f>IF(J14="","",J14)</f>
        <v>2. 4. 2025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6" customHeight="1">
      <c r="A130" s="39"/>
      <c r="B130" s="40"/>
      <c r="C130" s="33" t="s">
        <v>23</v>
      </c>
      <c r="D130" s="41"/>
      <c r="E130" s="41"/>
      <c r="F130" s="28" t="str">
        <f>E17</f>
        <v>ISŠTE Sokolov, p.s.</v>
      </c>
      <c r="G130" s="41"/>
      <c r="H130" s="41"/>
      <c r="I130" s="33" t="s">
        <v>29</v>
      </c>
      <c r="J130" s="37" t="str">
        <f>E23</f>
        <v xml:space="preserve">DPT projekty 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6" customHeight="1">
      <c r="A131" s="39"/>
      <c r="B131" s="40"/>
      <c r="C131" s="33" t="s">
        <v>27</v>
      </c>
      <c r="D131" s="41"/>
      <c r="E131" s="41"/>
      <c r="F131" s="28" t="str">
        <f>IF(E20="","",E20)</f>
        <v>Vyplň údaj</v>
      </c>
      <c r="G131" s="41"/>
      <c r="H131" s="41"/>
      <c r="I131" s="33" t="s">
        <v>32</v>
      </c>
      <c r="J131" s="37" t="str">
        <f>E26</f>
        <v xml:space="preserve"> 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0.32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1" customFormat="1" ht="29.28" customHeight="1">
      <c r="A133" s="216"/>
      <c r="B133" s="217"/>
      <c r="C133" s="218" t="s">
        <v>237</v>
      </c>
      <c r="D133" s="219" t="s">
        <v>61</v>
      </c>
      <c r="E133" s="219" t="s">
        <v>57</v>
      </c>
      <c r="F133" s="219" t="s">
        <v>58</v>
      </c>
      <c r="G133" s="219" t="s">
        <v>238</v>
      </c>
      <c r="H133" s="219" t="s">
        <v>239</v>
      </c>
      <c r="I133" s="219" t="s">
        <v>240</v>
      </c>
      <c r="J133" s="219" t="s">
        <v>194</v>
      </c>
      <c r="K133" s="220" t="s">
        <v>241</v>
      </c>
      <c r="L133" s="221"/>
      <c r="M133" s="101" t="s">
        <v>1</v>
      </c>
      <c r="N133" s="102" t="s">
        <v>40</v>
      </c>
      <c r="O133" s="102" t="s">
        <v>242</v>
      </c>
      <c r="P133" s="102" t="s">
        <v>243</v>
      </c>
      <c r="Q133" s="102" t="s">
        <v>244</v>
      </c>
      <c r="R133" s="102" t="s">
        <v>245</v>
      </c>
      <c r="S133" s="102" t="s">
        <v>246</v>
      </c>
      <c r="T133" s="103" t="s">
        <v>247</v>
      </c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</row>
    <row r="134" s="2" customFormat="1" ht="22.8" customHeight="1">
      <c r="A134" s="39"/>
      <c r="B134" s="40"/>
      <c r="C134" s="108" t="s">
        <v>248</v>
      </c>
      <c r="D134" s="41"/>
      <c r="E134" s="41"/>
      <c r="F134" s="41"/>
      <c r="G134" s="41"/>
      <c r="H134" s="41"/>
      <c r="I134" s="41"/>
      <c r="J134" s="222">
        <f>BK134</f>
        <v>0</v>
      </c>
      <c r="K134" s="41"/>
      <c r="L134" s="45"/>
      <c r="M134" s="104"/>
      <c r="N134" s="223"/>
      <c r="O134" s="105"/>
      <c r="P134" s="224">
        <f>P135+P147</f>
        <v>0</v>
      </c>
      <c r="Q134" s="105"/>
      <c r="R134" s="224">
        <f>R135+R147</f>
        <v>0</v>
      </c>
      <c r="S134" s="105"/>
      <c r="T134" s="225">
        <f>T135+T147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75</v>
      </c>
      <c r="AU134" s="18" t="s">
        <v>196</v>
      </c>
      <c r="BK134" s="226">
        <f>BK135+BK147</f>
        <v>0</v>
      </c>
    </row>
    <row r="135" s="12" customFormat="1" ht="25.92" customHeight="1">
      <c r="A135" s="12"/>
      <c r="B135" s="227"/>
      <c r="C135" s="228"/>
      <c r="D135" s="229" t="s">
        <v>75</v>
      </c>
      <c r="E135" s="230" t="s">
        <v>1080</v>
      </c>
      <c r="F135" s="230" t="s">
        <v>1081</v>
      </c>
      <c r="G135" s="228"/>
      <c r="H135" s="228"/>
      <c r="I135" s="231"/>
      <c r="J135" s="232">
        <f>BK135</f>
        <v>0</v>
      </c>
      <c r="K135" s="228"/>
      <c r="L135" s="233"/>
      <c r="M135" s="234"/>
      <c r="N135" s="235"/>
      <c r="O135" s="235"/>
      <c r="P135" s="236">
        <f>P136</f>
        <v>0</v>
      </c>
      <c r="Q135" s="235"/>
      <c r="R135" s="236">
        <f>R136</f>
        <v>0</v>
      </c>
      <c r="S135" s="235"/>
      <c r="T135" s="237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8" t="s">
        <v>84</v>
      </c>
      <c r="AT135" s="239" t="s">
        <v>75</v>
      </c>
      <c r="AU135" s="239" t="s">
        <v>76</v>
      </c>
      <c r="AY135" s="238" t="s">
        <v>251</v>
      </c>
      <c r="BK135" s="240">
        <f>BK136</f>
        <v>0</v>
      </c>
    </row>
    <row r="136" s="12" customFormat="1" ht="22.8" customHeight="1">
      <c r="A136" s="12"/>
      <c r="B136" s="227"/>
      <c r="C136" s="228"/>
      <c r="D136" s="229" t="s">
        <v>75</v>
      </c>
      <c r="E136" s="241" t="s">
        <v>1205</v>
      </c>
      <c r="F136" s="241" t="s">
        <v>1206</v>
      </c>
      <c r="G136" s="228"/>
      <c r="H136" s="228"/>
      <c r="I136" s="231"/>
      <c r="J136" s="242">
        <f>BK136</f>
        <v>0</v>
      </c>
      <c r="K136" s="228"/>
      <c r="L136" s="233"/>
      <c r="M136" s="234"/>
      <c r="N136" s="235"/>
      <c r="O136" s="235"/>
      <c r="P136" s="236">
        <f>P137</f>
        <v>0</v>
      </c>
      <c r="Q136" s="235"/>
      <c r="R136" s="236">
        <f>R137</f>
        <v>0</v>
      </c>
      <c r="S136" s="235"/>
      <c r="T136" s="237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8" t="s">
        <v>84</v>
      </c>
      <c r="AT136" s="239" t="s">
        <v>75</v>
      </c>
      <c r="AU136" s="239" t="s">
        <v>84</v>
      </c>
      <c r="AY136" s="238" t="s">
        <v>251</v>
      </c>
      <c r="BK136" s="240">
        <f>BK137</f>
        <v>0</v>
      </c>
    </row>
    <row r="137" s="12" customFormat="1" ht="20.88" customHeight="1">
      <c r="A137" s="12"/>
      <c r="B137" s="227"/>
      <c r="C137" s="228"/>
      <c r="D137" s="229" t="s">
        <v>75</v>
      </c>
      <c r="E137" s="241" t="s">
        <v>3111</v>
      </c>
      <c r="F137" s="241" t="s">
        <v>3279</v>
      </c>
      <c r="G137" s="228"/>
      <c r="H137" s="228"/>
      <c r="I137" s="231"/>
      <c r="J137" s="242">
        <f>BK137</f>
        <v>0</v>
      </c>
      <c r="K137" s="228"/>
      <c r="L137" s="233"/>
      <c r="M137" s="234"/>
      <c r="N137" s="235"/>
      <c r="O137" s="235"/>
      <c r="P137" s="236">
        <f>SUM(P138:P146)</f>
        <v>0</v>
      </c>
      <c r="Q137" s="235"/>
      <c r="R137" s="236">
        <f>SUM(R138:R146)</f>
        <v>0</v>
      </c>
      <c r="S137" s="235"/>
      <c r="T137" s="237">
        <f>SUM(T138:T146)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8" t="s">
        <v>84</v>
      </c>
      <c r="AT137" s="239" t="s">
        <v>75</v>
      </c>
      <c r="AU137" s="239" t="s">
        <v>86</v>
      </c>
      <c r="AY137" s="238" t="s">
        <v>251</v>
      </c>
      <c r="BK137" s="240">
        <f>SUM(BK138:BK146)</f>
        <v>0</v>
      </c>
    </row>
    <row r="138" s="2" customFormat="1" ht="14.4" customHeight="1">
      <c r="A138" s="39"/>
      <c r="B138" s="40"/>
      <c r="C138" s="243" t="s">
        <v>84</v>
      </c>
      <c r="D138" s="243" t="s">
        <v>253</v>
      </c>
      <c r="E138" s="244" t="s">
        <v>3280</v>
      </c>
      <c r="F138" s="245" t="s">
        <v>3281</v>
      </c>
      <c r="G138" s="246" t="s">
        <v>3115</v>
      </c>
      <c r="H138" s="247">
        <v>1</v>
      </c>
      <c r="I138" s="248"/>
      <c r="J138" s="247">
        <f>ROUND(I138*H138,2)</f>
        <v>0</v>
      </c>
      <c r="K138" s="245" t="s">
        <v>1</v>
      </c>
      <c r="L138" s="45"/>
      <c r="M138" s="249" t="s">
        <v>1</v>
      </c>
      <c r="N138" s="250" t="s">
        <v>41</v>
      </c>
      <c r="O138" s="92"/>
      <c r="P138" s="251">
        <f>O138*H138</f>
        <v>0</v>
      </c>
      <c r="Q138" s="251">
        <v>0</v>
      </c>
      <c r="R138" s="251">
        <f>Q138*H138</f>
        <v>0</v>
      </c>
      <c r="S138" s="251">
        <v>0</v>
      </c>
      <c r="T138" s="252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3" t="s">
        <v>344</v>
      </c>
      <c r="AT138" s="253" t="s">
        <v>253</v>
      </c>
      <c r="AU138" s="253" t="s">
        <v>271</v>
      </c>
      <c r="AY138" s="18" t="s">
        <v>251</v>
      </c>
      <c r="BE138" s="254">
        <f>IF(N138="základní",J138,0)</f>
        <v>0</v>
      </c>
      <c r="BF138" s="254">
        <f>IF(N138="snížená",J138,0)</f>
        <v>0</v>
      </c>
      <c r="BG138" s="254">
        <f>IF(N138="zákl. přenesená",J138,0)</f>
        <v>0</v>
      </c>
      <c r="BH138" s="254">
        <f>IF(N138="sníž. přenesená",J138,0)</f>
        <v>0</v>
      </c>
      <c r="BI138" s="254">
        <f>IF(N138="nulová",J138,0)</f>
        <v>0</v>
      </c>
      <c r="BJ138" s="18" t="s">
        <v>84</v>
      </c>
      <c r="BK138" s="254">
        <f>ROUND(I138*H138,2)</f>
        <v>0</v>
      </c>
      <c r="BL138" s="18" t="s">
        <v>344</v>
      </c>
      <c r="BM138" s="253" t="s">
        <v>86</v>
      </c>
    </row>
    <row r="139" s="2" customFormat="1" ht="14.4" customHeight="1">
      <c r="A139" s="39"/>
      <c r="B139" s="40"/>
      <c r="C139" s="243" t="s">
        <v>86</v>
      </c>
      <c r="D139" s="243" t="s">
        <v>253</v>
      </c>
      <c r="E139" s="244" t="s">
        <v>3282</v>
      </c>
      <c r="F139" s="245" t="s">
        <v>3283</v>
      </c>
      <c r="G139" s="246" t="s">
        <v>3119</v>
      </c>
      <c r="H139" s="247">
        <v>1</v>
      </c>
      <c r="I139" s="248"/>
      <c r="J139" s="247">
        <f>ROUND(I139*H139,2)</f>
        <v>0</v>
      </c>
      <c r="K139" s="245" t="s">
        <v>1</v>
      </c>
      <c r="L139" s="45"/>
      <c r="M139" s="249" t="s">
        <v>1</v>
      </c>
      <c r="N139" s="250" t="s">
        <v>41</v>
      </c>
      <c r="O139" s="92"/>
      <c r="P139" s="251">
        <f>O139*H139</f>
        <v>0</v>
      </c>
      <c r="Q139" s="251">
        <v>0</v>
      </c>
      <c r="R139" s="251">
        <f>Q139*H139</f>
        <v>0</v>
      </c>
      <c r="S139" s="251">
        <v>0</v>
      </c>
      <c r="T139" s="252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3" t="s">
        <v>344</v>
      </c>
      <c r="AT139" s="253" t="s">
        <v>253</v>
      </c>
      <c r="AU139" s="253" t="s">
        <v>271</v>
      </c>
      <c r="AY139" s="18" t="s">
        <v>251</v>
      </c>
      <c r="BE139" s="254">
        <f>IF(N139="základní",J139,0)</f>
        <v>0</v>
      </c>
      <c r="BF139" s="254">
        <f>IF(N139="snížená",J139,0)</f>
        <v>0</v>
      </c>
      <c r="BG139" s="254">
        <f>IF(N139="zákl. přenesená",J139,0)</f>
        <v>0</v>
      </c>
      <c r="BH139" s="254">
        <f>IF(N139="sníž. přenesená",J139,0)</f>
        <v>0</v>
      </c>
      <c r="BI139" s="254">
        <f>IF(N139="nulová",J139,0)</f>
        <v>0</v>
      </c>
      <c r="BJ139" s="18" t="s">
        <v>84</v>
      </c>
      <c r="BK139" s="254">
        <f>ROUND(I139*H139,2)</f>
        <v>0</v>
      </c>
      <c r="BL139" s="18" t="s">
        <v>344</v>
      </c>
      <c r="BM139" s="253" t="s">
        <v>258</v>
      </c>
    </row>
    <row r="140" s="2" customFormat="1">
      <c r="A140" s="39"/>
      <c r="B140" s="40"/>
      <c r="C140" s="41"/>
      <c r="D140" s="257" t="s">
        <v>863</v>
      </c>
      <c r="E140" s="41"/>
      <c r="F140" s="308" t="s">
        <v>3284</v>
      </c>
      <c r="G140" s="41"/>
      <c r="H140" s="41"/>
      <c r="I140" s="211"/>
      <c r="J140" s="41"/>
      <c r="K140" s="41"/>
      <c r="L140" s="45"/>
      <c r="M140" s="309"/>
      <c r="N140" s="310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863</v>
      </c>
      <c r="AU140" s="18" t="s">
        <v>271</v>
      </c>
    </row>
    <row r="141" s="2" customFormat="1" ht="22.2" customHeight="1">
      <c r="A141" s="39"/>
      <c r="B141" s="40"/>
      <c r="C141" s="243" t="s">
        <v>271</v>
      </c>
      <c r="D141" s="243" t="s">
        <v>253</v>
      </c>
      <c r="E141" s="244" t="s">
        <v>3285</v>
      </c>
      <c r="F141" s="245" t="s">
        <v>3286</v>
      </c>
      <c r="G141" s="246" t="s">
        <v>3139</v>
      </c>
      <c r="H141" s="247">
        <v>8</v>
      </c>
      <c r="I141" s="248"/>
      <c r="J141" s="247">
        <f>ROUND(I141*H141,2)</f>
        <v>0</v>
      </c>
      <c r="K141" s="245" t="s">
        <v>1</v>
      </c>
      <c r="L141" s="45"/>
      <c r="M141" s="249" t="s">
        <v>1</v>
      </c>
      <c r="N141" s="250" t="s">
        <v>41</v>
      </c>
      <c r="O141" s="92"/>
      <c r="P141" s="251">
        <f>O141*H141</f>
        <v>0</v>
      </c>
      <c r="Q141" s="251">
        <v>0</v>
      </c>
      <c r="R141" s="251">
        <f>Q141*H141</f>
        <v>0</v>
      </c>
      <c r="S141" s="251">
        <v>0</v>
      </c>
      <c r="T141" s="252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3" t="s">
        <v>344</v>
      </c>
      <c r="AT141" s="253" t="s">
        <v>253</v>
      </c>
      <c r="AU141" s="253" t="s">
        <v>271</v>
      </c>
      <c r="AY141" s="18" t="s">
        <v>251</v>
      </c>
      <c r="BE141" s="254">
        <f>IF(N141="základní",J141,0)</f>
        <v>0</v>
      </c>
      <c r="BF141" s="254">
        <f>IF(N141="snížená",J141,0)</f>
        <v>0</v>
      </c>
      <c r="BG141" s="254">
        <f>IF(N141="zákl. přenesená",J141,0)</f>
        <v>0</v>
      </c>
      <c r="BH141" s="254">
        <f>IF(N141="sníž. přenesená",J141,0)</f>
        <v>0</v>
      </c>
      <c r="BI141" s="254">
        <f>IF(N141="nulová",J141,0)</f>
        <v>0</v>
      </c>
      <c r="BJ141" s="18" t="s">
        <v>84</v>
      </c>
      <c r="BK141" s="254">
        <f>ROUND(I141*H141,2)</f>
        <v>0</v>
      </c>
      <c r="BL141" s="18" t="s">
        <v>344</v>
      </c>
      <c r="BM141" s="253" t="s">
        <v>298</v>
      </c>
    </row>
    <row r="142" s="2" customFormat="1">
      <c r="A142" s="39"/>
      <c r="B142" s="40"/>
      <c r="C142" s="41"/>
      <c r="D142" s="257" t="s">
        <v>863</v>
      </c>
      <c r="E142" s="41"/>
      <c r="F142" s="308" t="s">
        <v>3287</v>
      </c>
      <c r="G142" s="41"/>
      <c r="H142" s="41"/>
      <c r="I142" s="211"/>
      <c r="J142" s="41"/>
      <c r="K142" s="41"/>
      <c r="L142" s="45"/>
      <c r="M142" s="309"/>
      <c r="N142" s="310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863</v>
      </c>
      <c r="AU142" s="18" t="s">
        <v>271</v>
      </c>
    </row>
    <row r="143" s="2" customFormat="1" ht="14.4" customHeight="1">
      <c r="A143" s="39"/>
      <c r="B143" s="40"/>
      <c r="C143" s="243" t="s">
        <v>258</v>
      </c>
      <c r="D143" s="243" t="s">
        <v>253</v>
      </c>
      <c r="E143" s="244" t="s">
        <v>3145</v>
      </c>
      <c r="F143" s="245" t="s">
        <v>3146</v>
      </c>
      <c r="G143" s="246" t="s">
        <v>3147</v>
      </c>
      <c r="H143" s="247">
        <v>10</v>
      </c>
      <c r="I143" s="248"/>
      <c r="J143" s="247">
        <f>ROUND(I143*H143,2)</f>
        <v>0</v>
      </c>
      <c r="K143" s="245" t="s">
        <v>1</v>
      </c>
      <c r="L143" s="45"/>
      <c r="M143" s="249" t="s">
        <v>1</v>
      </c>
      <c r="N143" s="250" t="s">
        <v>41</v>
      </c>
      <c r="O143" s="92"/>
      <c r="P143" s="251">
        <f>O143*H143</f>
        <v>0</v>
      </c>
      <c r="Q143" s="251">
        <v>0</v>
      </c>
      <c r="R143" s="251">
        <f>Q143*H143</f>
        <v>0</v>
      </c>
      <c r="S143" s="251">
        <v>0</v>
      </c>
      <c r="T143" s="252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3" t="s">
        <v>344</v>
      </c>
      <c r="AT143" s="253" t="s">
        <v>253</v>
      </c>
      <c r="AU143" s="253" t="s">
        <v>271</v>
      </c>
      <c r="AY143" s="18" t="s">
        <v>251</v>
      </c>
      <c r="BE143" s="254">
        <f>IF(N143="základní",J143,0)</f>
        <v>0</v>
      </c>
      <c r="BF143" s="254">
        <f>IF(N143="snížená",J143,0)</f>
        <v>0</v>
      </c>
      <c r="BG143" s="254">
        <f>IF(N143="zákl. přenesená",J143,0)</f>
        <v>0</v>
      </c>
      <c r="BH143" s="254">
        <f>IF(N143="sníž. přenesená",J143,0)</f>
        <v>0</v>
      </c>
      <c r="BI143" s="254">
        <f>IF(N143="nulová",J143,0)</f>
        <v>0</v>
      </c>
      <c r="BJ143" s="18" t="s">
        <v>84</v>
      </c>
      <c r="BK143" s="254">
        <f>ROUND(I143*H143,2)</f>
        <v>0</v>
      </c>
      <c r="BL143" s="18" t="s">
        <v>344</v>
      </c>
      <c r="BM143" s="253" t="s">
        <v>312</v>
      </c>
    </row>
    <row r="144" s="2" customFormat="1">
      <c r="A144" s="39"/>
      <c r="B144" s="40"/>
      <c r="C144" s="41"/>
      <c r="D144" s="257" t="s">
        <v>863</v>
      </c>
      <c r="E144" s="41"/>
      <c r="F144" s="308" t="s">
        <v>3148</v>
      </c>
      <c r="G144" s="41"/>
      <c r="H144" s="41"/>
      <c r="I144" s="211"/>
      <c r="J144" s="41"/>
      <c r="K144" s="41"/>
      <c r="L144" s="45"/>
      <c r="M144" s="309"/>
      <c r="N144" s="310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863</v>
      </c>
      <c r="AU144" s="18" t="s">
        <v>271</v>
      </c>
    </row>
    <row r="145" s="2" customFormat="1" ht="14.4" customHeight="1">
      <c r="A145" s="39"/>
      <c r="B145" s="40"/>
      <c r="C145" s="243" t="s">
        <v>280</v>
      </c>
      <c r="D145" s="243" t="s">
        <v>253</v>
      </c>
      <c r="E145" s="244" t="s">
        <v>3149</v>
      </c>
      <c r="F145" s="245" t="s">
        <v>3150</v>
      </c>
      <c r="G145" s="246" t="s">
        <v>818</v>
      </c>
      <c r="H145" s="247">
        <v>1</v>
      </c>
      <c r="I145" s="248"/>
      <c r="J145" s="247">
        <f>ROUND(I145*H145,2)</f>
        <v>0</v>
      </c>
      <c r="K145" s="245" t="s">
        <v>1</v>
      </c>
      <c r="L145" s="45"/>
      <c r="M145" s="249" t="s">
        <v>1</v>
      </c>
      <c r="N145" s="250" t="s">
        <v>41</v>
      </c>
      <c r="O145" s="92"/>
      <c r="P145" s="251">
        <f>O145*H145</f>
        <v>0</v>
      </c>
      <c r="Q145" s="251">
        <v>0</v>
      </c>
      <c r="R145" s="251">
        <f>Q145*H145</f>
        <v>0</v>
      </c>
      <c r="S145" s="251">
        <v>0</v>
      </c>
      <c r="T145" s="252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3" t="s">
        <v>344</v>
      </c>
      <c r="AT145" s="253" t="s">
        <v>253</v>
      </c>
      <c r="AU145" s="253" t="s">
        <v>271</v>
      </c>
      <c r="AY145" s="18" t="s">
        <v>251</v>
      </c>
      <c r="BE145" s="254">
        <f>IF(N145="základní",J145,0)</f>
        <v>0</v>
      </c>
      <c r="BF145" s="254">
        <f>IF(N145="snížená",J145,0)</f>
        <v>0</v>
      </c>
      <c r="BG145" s="254">
        <f>IF(N145="zákl. přenesená",J145,0)</f>
        <v>0</v>
      </c>
      <c r="BH145" s="254">
        <f>IF(N145="sníž. přenesená",J145,0)</f>
        <v>0</v>
      </c>
      <c r="BI145" s="254">
        <f>IF(N145="nulová",J145,0)</f>
        <v>0</v>
      </c>
      <c r="BJ145" s="18" t="s">
        <v>84</v>
      </c>
      <c r="BK145" s="254">
        <f>ROUND(I145*H145,2)</f>
        <v>0</v>
      </c>
      <c r="BL145" s="18" t="s">
        <v>344</v>
      </c>
      <c r="BM145" s="253" t="s">
        <v>3288</v>
      </c>
    </row>
    <row r="146" s="2" customFormat="1" ht="14.4" customHeight="1">
      <c r="A146" s="39"/>
      <c r="B146" s="40"/>
      <c r="C146" s="243" t="s">
        <v>287</v>
      </c>
      <c r="D146" s="243" t="s">
        <v>253</v>
      </c>
      <c r="E146" s="244" t="s">
        <v>3152</v>
      </c>
      <c r="F146" s="245" t="s">
        <v>3153</v>
      </c>
      <c r="G146" s="246" t="s">
        <v>818</v>
      </c>
      <c r="H146" s="247">
        <v>1</v>
      </c>
      <c r="I146" s="248"/>
      <c r="J146" s="247">
        <f>ROUND(I146*H146,2)</f>
        <v>0</v>
      </c>
      <c r="K146" s="245" t="s">
        <v>1</v>
      </c>
      <c r="L146" s="45"/>
      <c r="M146" s="249" t="s">
        <v>1</v>
      </c>
      <c r="N146" s="250" t="s">
        <v>41</v>
      </c>
      <c r="O146" s="92"/>
      <c r="P146" s="251">
        <f>O146*H146</f>
        <v>0</v>
      </c>
      <c r="Q146" s="251">
        <v>0</v>
      </c>
      <c r="R146" s="251">
        <f>Q146*H146</f>
        <v>0</v>
      </c>
      <c r="S146" s="251">
        <v>0</v>
      </c>
      <c r="T146" s="252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3" t="s">
        <v>344</v>
      </c>
      <c r="AT146" s="253" t="s">
        <v>253</v>
      </c>
      <c r="AU146" s="253" t="s">
        <v>271</v>
      </c>
      <c r="AY146" s="18" t="s">
        <v>251</v>
      </c>
      <c r="BE146" s="254">
        <f>IF(N146="základní",J146,0)</f>
        <v>0</v>
      </c>
      <c r="BF146" s="254">
        <f>IF(N146="snížená",J146,0)</f>
        <v>0</v>
      </c>
      <c r="BG146" s="254">
        <f>IF(N146="zákl. přenesená",J146,0)</f>
        <v>0</v>
      </c>
      <c r="BH146" s="254">
        <f>IF(N146="sníž. přenesená",J146,0)</f>
        <v>0</v>
      </c>
      <c r="BI146" s="254">
        <f>IF(N146="nulová",J146,0)</f>
        <v>0</v>
      </c>
      <c r="BJ146" s="18" t="s">
        <v>84</v>
      </c>
      <c r="BK146" s="254">
        <f>ROUND(I146*H146,2)</f>
        <v>0</v>
      </c>
      <c r="BL146" s="18" t="s">
        <v>344</v>
      </c>
      <c r="BM146" s="253" t="s">
        <v>3289</v>
      </c>
    </row>
    <row r="147" s="12" customFormat="1" ht="25.92" customHeight="1">
      <c r="A147" s="12"/>
      <c r="B147" s="227"/>
      <c r="C147" s="228"/>
      <c r="D147" s="229" t="s">
        <v>75</v>
      </c>
      <c r="E147" s="230" t="s">
        <v>2420</v>
      </c>
      <c r="F147" s="230" t="s">
        <v>2421</v>
      </c>
      <c r="G147" s="228"/>
      <c r="H147" s="228"/>
      <c r="I147" s="231"/>
      <c r="J147" s="232">
        <f>BK147</f>
        <v>0</v>
      </c>
      <c r="K147" s="228"/>
      <c r="L147" s="233"/>
      <c r="M147" s="234"/>
      <c r="N147" s="235"/>
      <c r="O147" s="235"/>
      <c r="P147" s="236">
        <f>P148</f>
        <v>0</v>
      </c>
      <c r="Q147" s="235"/>
      <c r="R147" s="236">
        <f>R148</f>
        <v>0</v>
      </c>
      <c r="S147" s="235"/>
      <c r="T147" s="237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38" t="s">
        <v>258</v>
      </c>
      <c r="AT147" s="239" t="s">
        <v>75</v>
      </c>
      <c r="AU147" s="239" t="s">
        <v>76</v>
      </c>
      <c r="AY147" s="238" t="s">
        <v>251</v>
      </c>
      <c r="BK147" s="240">
        <f>BK148</f>
        <v>0</v>
      </c>
    </row>
    <row r="148" s="2" customFormat="1" ht="14.4" customHeight="1">
      <c r="A148" s="39"/>
      <c r="B148" s="40"/>
      <c r="C148" s="243" t="s">
        <v>294</v>
      </c>
      <c r="D148" s="243" t="s">
        <v>253</v>
      </c>
      <c r="E148" s="244" t="s">
        <v>3155</v>
      </c>
      <c r="F148" s="245" t="s">
        <v>3156</v>
      </c>
      <c r="G148" s="246" t="s">
        <v>2425</v>
      </c>
      <c r="H148" s="247">
        <v>1</v>
      </c>
      <c r="I148" s="248"/>
      <c r="J148" s="247">
        <f>ROUND(I148*H148,2)</f>
        <v>0</v>
      </c>
      <c r="K148" s="245" t="s">
        <v>1</v>
      </c>
      <c r="L148" s="45"/>
      <c r="M148" s="311" t="s">
        <v>1</v>
      </c>
      <c r="N148" s="312" t="s">
        <v>41</v>
      </c>
      <c r="O148" s="313"/>
      <c r="P148" s="314">
        <f>O148*H148</f>
        <v>0</v>
      </c>
      <c r="Q148" s="314">
        <v>0</v>
      </c>
      <c r="R148" s="314">
        <f>Q148*H148</f>
        <v>0</v>
      </c>
      <c r="S148" s="314">
        <v>0</v>
      </c>
      <c r="T148" s="3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3" t="s">
        <v>2426</v>
      </c>
      <c r="AT148" s="253" t="s">
        <v>253</v>
      </c>
      <c r="AU148" s="253" t="s">
        <v>84</v>
      </c>
      <c r="AY148" s="18" t="s">
        <v>251</v>
      </c>
      <c r="BE148" s="254">
        <f>IF(N148="základní",J148,0)</f>
        <v>0</v>
      </c>
      <c r="BF148" s="254">
        <f>IF(N148="snížená",J148,0)</f>
        <v>0</v>
      </c>
      <c r="BG148" s="254">
        <f>IF(N148="zákl. přenesená",J148,0)</f>
        <v>0</v>
      </c>
      <c r="BH148" s="254">
        <f>IF(N148="sníž. přenesená",J148,0)</f>
        <v>0</v>
      </c>
      <c r="BI148" s="254">
        <f>IF(N148="nulová",J148,0)</f>
        <v>0</v>
      </c>
      <c r="BJ148" s="18" t="s">
        <v>84</v>
      </c>
      <c r="BK148" s="254">
        <f>ROUND(I148*H148,2)</f>
        <v>0</v>
      </c>
      <c r="BL148" s="18" t="s">
        <v>2426</v>
      </c>
      <c r="BM148" s="253" t="s">
        <v>3290</v>
      </c>
    </row>
    <row r="149" s="2" customFormat="1" ht="6.96" customHeight="1">
      <c r="A149" s="39"/>
      <c r="B149" s="67"/>
      <c r="C149" s="68"/>
      <c r="D149" s="68"/>
      <c r="E149" s="68"/>
      <c r="F149" s="68"/>
      <c r="G149" s="68"/>
      <c r="H149" s="68"/>
      <c r="I149" s="68"/>
      <c r="J149" s="68"/>
      <c r="K149" s="68"/>
      <c r="L149" s="45"/>
      <c r="M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</sheetData>
  <sheetProtection sheet="1" autoFilter="0" formatColumns="0" formatRows="0" objects="1" scenarios="1" spinCount="100000" saltValue="u29/lWf09dOJjp7aaQeYn7F3e+YEEpWzYB2JTM+QLA8Bqu4I4u+D3+KB7vktceMH2XDIiUXKpjMPuHcyXVD1ew==" hashValue="LOe0OP0CrgRtxiWti4h3blNhfpTFqR4oJlWzDAQm1/k4bIHK5ydTAE30oscNwO8atUCm7wrNXq3DY514w5ZWQQ==" algorithmName="SHA-512" password="CC35"/>
  <autoFilter ref="C133:K148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6:F106"/>
    <mergeCell ref="D107:F107"/>
    <mergeCell ref="D108:F108"/>
    <mergeCell ref="D109:F109"/>
    <mergeCell ref="D110:F110"/>
    <mergeCell ref="E122:H122"/>
    <mergeCell ref="E124:H124"/>
    <mergeCell ref="E126:H12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154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15</v>
      </c>
      <c r="L6" s="21"/>
    </row>
    <row r="7" s="1" customFormat="1" ht="14.4" customHeight="1">
      <c r="B7" s="21"/>
      <c r="E7" s="153" t="str">
        <f>'Rekapitulace stavby'!K6</f>
        <v>Modernizace střediska praktického vyučování ISŠTE Sokolov, SO-703</v>
      </c>
      <c r="F7" s="152"/>
      <c r="G7" s="152"/>
      <c r="H7" s="152"/>
      <c r="L7" s="21"/>
    </row>
    <row r="8" s="1" customFormat="1" ht="12" customHeight="1">
      <c r="B8" s="21"/>
      <c r="D8" s="152" t="s">
        <v>167</v>
      </c>
      <c r="L8" s="21"/>
    </row>
    <row r="9" s="2" customFormat="1" ht="14.4" customHeight="1">
      <c r="A9" s="39"/>
      <c r="B9" s="45"/>
      <c r="C9" s="39"/>
      <c r="D9" s="39"/>
      <c r="E9" s="153" t="s">
        <v>3107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3108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5.6" customHeight="1">
      <c r="A11" s="39"/>
      <c r="B11" s="45"/>
      <c r="C11" s="39"/>
      <c r="D11" s="39"/>
      <c r="E11" s="154" t="s">
        <v>3291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17</v>
      </c>
      <c r="E13" s="39"/>
      <c r="F13" s="142" t="s">
        <v>1</v>
      </c>
      <c r="G13" s="39"/>
      <c r="H13" s="39"/>
      <c r="I13" s="152" t="s">
        <v>18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19</v>
      </c>
      <c r="E14" s="39"/>
      <c r="F14" s="142" t="s">
        <v>20</v>
      </c>
      <c r="G14" s="39"/>
      <c r="H14" s="39"/>
      <c r="I14" s="152" t="s">
        <v>21</v>
      </c>
      <c r="J14" s="155" t="str">
        <f>'Rekapitulace stavby'!AN8</f>
        <v>2. 4. 2025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23</v>
      </c>
      <c r="E16" s="39"/>
      <c r="F16" s="39"/>
      <c r="G16" s="39"/>
      <c r="H16" s="39"/>
      <c r="I16" s="152" t="s">
        <v>24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25</v>
      </c>
      <c r="F17" s="39"/>
      <c r="G17" s="39"/>
      <c r="H17" s="39"/>
      <c r="I17" s="152" t="s">
        <v>26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27</v>
      </c>
      <c r="E19" s="39"/>
      <c r="F19" s="39"/>
      <c r="G19" s="39"/>
      <c r="H19" s="39"/>
      <c r="I19" s="152" t="s">
        <v>24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29</v>
      </c>
      <c r="E22" s="39"/>
      <c r="F22" s="39"/>
      <c r="G22" s="39"/>
      <c r="H22" s="39"/>
      <c r="I22" s="152" t="s">
        <v>24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30</v>
      </c>
      <c r="F23" s="39"/>
      <c r="G23" s="39"/>
      <c r="H23" s="39"/>
      <c r="I23" s="152" t="s">
        <v>26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32</v>
      </c>
      <c r="E25" s="39"/>
      <c r="F25" s="39"/>
      <c r="G25" s="39"/>
      <c r="H25" s="39"/>
      <c r="I25" s="152" t="s">
        <v>24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48" customHeight="1">
      <c r="A29" s="156"/>
      <c r="B29" s="157"/>
      <c r="C29" s="156"/>
      <c r="D29" s="156"/>
      <c r="E29" s="158" t="s">
        <v>35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142" t="s">
        <v>190</v>
      </c>
      <c r="E32" s="39"/>
      <c r="F32" s="39"/>
      <c r="G32" s="39"/>
      <c r="H32" s="39"/>
      <c r="I32" s="39"/>
      <c r="J32" s="161">
        <f>J98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2" t="s">
        <v>191</v>
      </c>
      <c r="E33" s="39"/>
      <c r="F33" s="39"/>
      <c r="G33" s="39"/>
      <c r="H33" s="39"/>
      <c r="I33" s="39"/>
      <c r="J33" s="161">
        <f>J105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3" t="s">
        <v>36</v>
      </c>
      <c r="E34" s="39"/>
      <c r="F34" s="39"/>
      <c r="G34" s="39"/>
      <c r="H34" s="39"/>
      <c r="I34" s="39"/>
      <c r="J34" s="164">
        <f>ROUND(J32 + J33,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5" t="s">
        <v>38</v>
      </c>
      <c r="G36" s="39"/>
      <c r="H36" s="39"/>
      <c r="I36" s="165" t="s">
        <v>37</v>
      </c>
      <c r="J36" s="165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6" t="s">
        <v>40</v>
      </c>
      <c r="E37" s="152" t="s">
        <v>41</v>
      </c>
      <c r="F37" s="167">
        <f>ROUND((SUM(BE105:BE112) + SUM(BE134:BE154)),  2)</f>
        <v>0</v>
      </c>
      <c r="G37" s="39"/>
      <c r="H37" s="39"/>
      <c r="I37" s="168">
        <v>0.20999999999999999</v>
      </c>
      <c r="J37" s="167">
        <f>ROUND(((SUM(BE105:BE112) + SUM(BE134:BE154))*I37),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7">
        <f>ROUND((SUM(BF105:BF112) + SUM(BF134:BF154)),  2)</f>
        <v>0</v>
      </c>
      <c r="G38" s="39"/>
      <c r="H38" s="39"/>
      <c r="I38" s="168">
        <v>0.12</v>
      </c>
      <c r="J38" s="167">
        <f>ROUND(((SUM(BF105:BF112) + SUM(BF134:BF154))*I38),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7">
        <f>ROUND((SUM(BG105:BG112) + SUM(BG134:BG154)),  2)</f>
        <v>0</v>
      </c>
      <c r="G39" s="39"/>
      <c r="H39" s="39"/>
      <c r="I39" s="168">
        <v>0.20999999999999999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7">
        <f>ROUND((SUM(BH105:BH112) + SUM(BH134:BH154)),  2)</f>
        <v>0</v>
      </c>
      <c r="G40" s="39"/>
      <c r="H40" s="39"/>
      <c r="I40" s="168">
        <v>0.12</v>
      </c>
      <c r="J40" s="167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7">
        <f>ROUND((SUM(BI105:BI112) + SUM(BI134:BI154)),  2)</f>
        <v>0</v>
      </c>
      <c r="G41" s="39"/>
      <c r="H41" s="39"/>
      <c r="I41" s="168">
        <v>0</v>
      </c>
      <c r="J41" s="167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9"/>
      <c r="D43" s="170" t="s">
        <v>46</v>
      </c>
      <c r="E43" s="171"/>
      <c r="F43" s="171"/>
      <c r="G43" s="172" t="s">
        <v>47</v>
      </c>
      <c r="H43" s="173" t="s">
        <v>48</v>
      </c>
      <c r="I43" s="171"/>
      <c r="J43" s="174">
        <f>SUM(J34:J41)</f>
        <v>0</v>
      </c>
      <c r="K43" s="175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4.4" customHeight="1">
      <c r="A85" s="39"/>
      <c r="B85" s="40"/>
      <c r="C85" s="41"/>
      <c r="D85" s="41"/>
      <c r="E85" s="187" t="str">
        <f>E7</f>
        <v>Modernizace střediska praktického vyučování ISŠTE Sokolov, SO-703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167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4.4" customHeight="1">
      <c r="A87" s="39"/>
      <c r="B87" s="40"/>
      <c r="C87" s="41"/>
      <c r="D87" s="41"/>
      <c r="E87" s="187" t="s">
        <v>3107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3108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6" customHeight="1">
      <c r="A89" s="39"/>
      <c r="B89" s="40"/>
      <c r="C89" s="41"/>
      <c r="D89" s="41"/>
      <c r="E89" s="77" t="str">
        <f>E11</f>
        <v>D.1.4.c.8 - Zařízení č. 8 - učebna IT 2.np mč.2.29 - klimatozace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19</v>
      </c>
      <c r="D91" s="41"/>
      <c r="E91" s="41"/>
      <c r="F91" s="28" t="str">
        <f>F14</f>
        <v>Sokolov</v>
      </c>
      <c r="G91" s="41"/>
      <c r="H91" s="41"/>
      <c r="I91" s="33" t="s">
        <v>21</v>
      </c>
      <c r="J91" s="80" t="str">
        <f>IF(J14="","",J14)</f>
        <v>2. 4. 2025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6" customHeight="1">
      <c r="A93" s="39"/>
      <c r="B93" s="40"/>
      <c r="C93" s="33" t="s">
        <v>23</v>
      </c>
      <c r="D93" s="41"/>
      <c r="E93" s="41"/>
      <c r="F93" s="28" t="str">
        <f>E17</f>
        <v>ISŠTE Sokolov, p.s.</v>
      </c>
      <c r="G93" s="41"/>
      <c r="H93" s="41"/>
      <c r="I93" s="33" t="s">
        <v>29</v>
      </c>
      <c r="J93" s="37" t="str">
        <f>E23</f>
        <v xml:space="preserve">DPT projekty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6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8" t="s">
        <v>193</v>
      </c>
      <c r="D96" s="189"/>
      <c r="E96" s="189"/>
      <c r="F96" s="189"/>
      <c r="G96" s="189"/>
      <c r="H96" s="189"/>
      <c r="I96" s="189"/>
      <c r="J96" s="190" t="s">
        <v>194</v>
      </c>
      <c r="K96" s="18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1" t="s">
        <v>195</v>
      </c>
      <c r="D98" s="41"/>
      <c r="E98" s="41"/>
      <c r="F98" s="41"/>
      <c r="G98" s="41"/>
      <c r="H98" s="41"/>
      <c r="I98" s="41"/>
      <c r="J98" s="111">
        <f>J134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196</v>
      </c>
    </row>
    <row r="99" s="9" customFormat="1" ht="24.96" customHeight="1">
      <c r="A99" s="9"/>
      <c r="B99" s="192"/>
      <c r="C99" s="193"/>
      <c r="D99" s="194" t="s">
        <v>212</v>
      </c>
      <c r="E99" s="195"/>
      <c r="F99" s="195"/>
      <c r="G99" s="195"/>
      <c r="H99" s="195"/>
      <c r="I99" s="195"/>
      <c r="J99" s="196">
        <f>J135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8"/>
      <c r="C100" s="134"/>
      <c r="D100" s="199" t="s">
        <v>216</v>
      </c>
      <c r="E100" s="200"/>
      <c r="F100" s="200"/>
      <c r="G100" s="200"/>
      <c r="H100" s="200"/>
      <c r="I100" s="200"/>
      <c r="J100" s="201">
        <f>J136</f>
        <v>0</v>
      </c>
      <c r="K100" s="134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8"/>
      <c r="C101" s="134"/>
      <c r="D101" s="199" t="s">
        <v>3292</v>
      </c>
      <c r="E101" s="200"/>
      <c r="F101" s="200"/>
      <c r="G101" s="200"/>
      <c r="H101" s="200"/>
      <c r="I101" s="200"/>
      <c r="J101" s="201">
        <f>J137</f>
        <v>0</v>
      </c>
      <c r="K101" s="134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2"/>
      <c r="C102" s="193"/>
      <c r="D102" s="194" t="s">
        <v>226</v>
      </c>
      <c r="E102" s="195"/>
      <c r="F102" s="195"/>
      <c r="G102" s="195"/>
      <c r="H102" s="195"/>
      <c r="I102" s="195"/>
      <c r="J102" s="196">
        <f>J153</f>
        <v>0</v>
      </c>
      <c r="K102" s="193"/>
      <c r="L102" s="19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9.28" customHeight="1">
      <c r="A105" s="39"/>
      <c r="B105" s="40"/>
      <c r="C105" s="191" t="s">
        <v>227</v>
      </c>
      <c r="D105" s="41"/>
      <c r="E105" s="41"/>
      <c r="F105" s="41"/>
      <c r="G105" s="41"/>
      <c r="H105" s="41"/>
      <c r="I105" s="41"/>
      <c r="J105" s="203">
        <f>ROUND(J106 + J107 + J108 + J109 + J110 + J111,2)</f>
        <v>0</v>
      </c>
      <c r="K105" s="41"/>
      <c r="L105" s="64"/>
      <c r="N105" s="204" t="s">
        <v>40</v>
      </c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8" customHeight="1">
      <c r="A106" s="39"/>
      <c r="B106" s="40"/>
      <c r="C106" s="41"/>
      <c r="D106" s="205" t="s">
        <v>228</v>
      </c>
      <c r="E106" s="206"/>
      <c r="F106" s="206"/>
      <c r="G106" s="41"/>
      <c r="H106" s="41"/>
      <c r="I106" s="41"/>
      <c r="J106" s="207">
        <v>0</v>
      </c>
      <c r="K106" s="41"/>
      <c r="L106" s="208"/>
      <c r="M106" s="209"/>
      <c r="N106" s="210" t="s">
        <v>41</v>
      </c>
      <c r="O106" s="209"/>
      <c r="P106" s="209"/>
      <c r="Q106" s="209"/>
      <c r="R106" s="209"/>
      <c r="S106" s="211"/>
      <c r="T106" s="211"/>
      <c r="U106" s="21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/>
      <c r="AF106" s="209"/>
      <c r="AG106" s="209"/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12" t="s">
        <v>144</v>
      </c>
      <c r="AZ106" s="209"/>
      <c r="BA106" s="209"/>
      <c r="BB106" s="209"/>
      <c r="BC106" s="209"/>
      <c r="BD106" s="209"/>
      <c r="BE106" s="213">
        <f>IF(N106="základní",J106,0)</f>
        <v>0</v>
      </c>
      <c r="BF106" s="213">
        <f>IF(N106="snížená",J106,0)</f>
        <v>0</v>
      </c>
      <c r="BG106" s="213">
        <f>IF(N106="zákl. přenesená",J106,0)</f>
        <v>0</v>
      </c>
      <c r="BH106" s="213">
        <f>IF(N106="sníž. přenesená",J106,0)</f>
        <v>0</v>
      </c>
      <c r="BI106" s="213">
        <f>IF(N106="nulová",J106,0)</f>
        <v>0</v>
      </c>
      <c r="BJ106" s="212" t="s">
        <v>84</v>
      </c>
      <c r="BK106" s="209"/>
      <c r="BL106" s="209"/>
      <c r="BM106" s="209"/>
    </row>
    <row r="107" s="2" customFormat="1" ht="18" customHeight="1">
      <c r="A107" s="39"/>
      <c r="B107" s="40"/>
      <c r="C107" s="41"/>
      <c r="D107" s="205" t="s">
        <v>229</v>
      </c>
      <c r="E107" s="206"/>
      <c r="F107" s="206"/>
      <c r="G107" s="41"/>
      <c r="H107" s="41"/>
      <c r="I107" s="41"/>
      <c r="J107" s="207">
        <v>0</v>
      </c>
      <c r="K107" s="41"/>
      <c r="L107" s="208"/>
      <c r="M107" s="209"/>
      <c r="N107" s="210" t="s">
        <v>41</v>
      </c>
      <c r="O107" s="209"/>
      <c r="P107" s="209"/>
      <c r="Q107" s="209"/>
      <c r="R107" s="209"/>
      <c r="S107" s="211"/>
      <c r="T107" s="211"/>
      <c r="U107" s="211"/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/>
      <c r="AF107" s="209"/>
      <c r="AG107" s="209"/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12" t="s">
        <v>144</v>
      </c>
      <c r="AZ107" s="209"/>
      <c r="BA107" s="209"/>
      <c r="BB107" s="209"/>
      <c r="BC107" s="209"/>
      <c r="BD107" s="209"/>
      <c r="BE107" s="213">
        <f>IF(N107="základní",J107,0)</f>
        <v>0</v>
      </c>
      <c r="BF107" s="213">
        <f>IF(N107="snížená",J107,0)</f>
        <v>0</v>
      </c>
      <c r="BG107" s="213">
        <f>IF(N107="zákl. přenesená",J107,0)</f>
        <v>0</v>
      </c>
      <c r="BH107" s="213">
        <f>IF(N107="sníž. přenesená",J107,0)</f>
        <v>0</v>
      </c>
      <c r="BI107" s="213">
        <f>IF(N107="nulová",J107,0)</f>
        <v>0</v>
      </c>
      <c r="BJ107" s="212" t="s">
        <v>84</v>
      </c>
      <c r="BK107" s="209"/>
      <c r="BL107" s="209"/>
      <c r="BM107" s="209"/>
    </row>
    <row r="108" s="2" customFormat="1" ht="18" customHeight="1">
      <c r="A108" s="39"/>
      <c r="B108" s="40"/>
      <c r="C108" s="41"/>
      <c r="D108" s="205" t="s">
        <v>230</v>
      </c>
      <c r="E108" s="206"/>
      <c r="F108" s="206"/>
      <c r="G108" s="41"/>
      <c r="H108" s="41"/>
      <c r="I108" s="41"/>
      <c r="J108" s="207">
        <v>0</v>
      </c>
      <c r="K108" s="41"/>
      <c r="L108" s="208"/>
      <c r="M108" s="209"/>
      <c r="N108" s="210" t="s">
        <v>41</v>
      </c>
      <c r="O108" s="209"/>
      <c r="P108" s="209"/>
      <c r="Q108" s="209"/>
      <c r="R108" s="209"/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/>
      <c r="AC108" s="211"/>
      <c r="AD108" s="211"/>
      <c r="AE108" s="211"/>
      <c r="AF108" s="209"/>
      <c r="AG108" s="209"/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12" t="s">
        <v>144</v>
      </c>
      <c r="AZ108" s="209"/>
      <c r="BA108" s="209"/>
      <c r="BB108" s="209"/>
      <c r="BC108" s="209"/>
      <c r="BD108" s="209"/>
      <c r="BE108" s="213">
        <f>IF(N108="základní",J108,0)</f>
        <v>0</v>
      </c>
      <c r="BF108" s="213">
        <f>IF(N108="snížená",J108,0)</f>
        <v>0</v>
      </c>
      <c r="BG108" s="213">
        <f>IF(N108="zákl. přenesená",J108,0)</f>
        <v>0</v>
      </c>
      <c r="BH108" s="213">
        <f>IF(N108="sníž. přenesená",J108,0)</f>
        <v>0</v>
      </c>
      <c r="BI108" s="213">
        <f>IF(N108="nulová",J108,0)</f>
        <v>0</v>
      </c>
      <c r="BJ108" s="212" t="s">
        <v>84</v>
      </c>
      <c r="BK108" s="209"/>
      <c r="BL108" s="209"/>
      <c r="BM108" s="209"/>
    </row>
    <row r="109" s="2" customFormat="1" ht="18" customHeight="1">
      <c r="A109" s="39"/>
      <c r="B109" s="40"/>
      <c r="C109" s="41"/>
      <c r="D109" s="205" t="s">
        <v>231</v>
      </c>
      <c r="E109" s="206"/>
      <c r="F109" s="206"/>
      <c r="G109" s="41"/>
      <c r="H109" s="41"/>
      <c r="I109" s="41"/>
      <c r="J109" s="207">
        <v>0</v>
      </c>
      <c r="K109" s="41"/>
      <c r="L109" s="208"/>
      <c r="M109" s="209"/>
      <c r="N109" s="210" t="s">
        <v>41</v>
      </c>
      <c r="O109" s="209"/>
      <c r="P109" s="209"/>
      <c r="Q109" s="209"/>
      <c r="R109" s="209"/>
      <c r="S109" s="211"/>
      <c r="T109" s="211"/>
      <c r="U109" s="211"/>
      <c r="V109" s="211"/>
      <c r="W109" s="211"/>
      <c r="X109" s="211"/>
      <c r="Y109" s="211"/>
      <c r="Z109" s="211"/>
      <c r="AA109" s="211"/>
      <c r="AB109" s="211"/>
      <c r="AC109" s="211"/>
      <c r="AD109" s="211"/>
      <c r="AE109" s="211"/>
      <c r="AF109" s="209"/>
      <c r="AG109" s="209"/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12" t="s">
        <v>144</v>
      </c>
      <c r="AZ109" s="209"/>
      <c r="BA109" s="209"/>
      <c r="BB109" s="209"/>
      <c r="BC109" s="209"/>
      <c r="BD109" s="209"/>
      <c r="BE109" s="213">
        <f>IF(N109="základní",J109,0)</f>
        <v>0</v>
      </c>
      <c r="BF109" s="213">
        <f>IF(N109="snížená",J109,0)</f>
        <v>0</v>
      </c>
      <c r="BG109" s="213">
        <f>IF(N109="zákl. přenesená",J109,0)</f>
        <v>0</v>
      </c>
      <c r="BH109" s="213">
        <f>IF(N109="sníž. přenesená",J109,0)</f>
        <v>0</v>
      </c>
      <c r="BI109" s="213">
        <f>IF(N109="nulová",J109,0)</f>
        <v>0</v>
      </c>
      <c r="BJ109" s="212" t="s">
        <v>84</v>
      </c>
      <c r="BK109" s="209"/>
      <c r="BL109" s="209"/>
      <c r="BM109" s="209"/>
    </row>
    <row r="110" s="2" customFormat="1" ht="18" customHeight="1">
      <c r="A110" s="39"/>
      <c r="B110" s="40"/>
      <c r="C110" s="41"/>
      <c r="D110" s="205" t="s">
        <v>232</v>
      </c>
      <c r="E110" s="206"/>
      <c r="F110" s="206"/>
      <c r="G110" s="41"/>
      <c r="H110" s="41"/>
      <c r="I110" s="41"/>
      <c r="J110" s="207">
        <v>0</v>
      </c>
      <c r="K110" s="41"/>
      <c r="L110" s="208"/>
      <c r="M110" s="209"/>
      <c r="N110" s="210" t="s">
        <v>41</v>
      </c>
      <c r="O110" s="209"/>
      <c r="P110" s="209"/>
      <c r="Q110" s="209"/>
      <c r="R110" s="209"/>
      <c r="S110" s="211"/>
      <c r="T110" s="211"/>
      <c r="U110" s="211"/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/>
      <c r="AF110" s="209"/>
      <c r="AG110" s="209"/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12" t="s">
        <v>144</v>
      </c>
      <c r="AZ110" s="209"/>
      <c r="BA110" s="209"/>
      <c r="BB110" s="209"/>
      <c r="BC110" s="209"/>
      <c r="BD110" s="209"/>
      <c r="BE110" s="213">
        <f>IF(N110="základní",J110,0)</f>
        <v>0</v>
      </c>
      <c r="BF110" s="213">
        <f>IF(N110="snížená",J110,0)</f>
        <v>0</v>
      </c>
      <c r="BG110" s="213">
        <f>IF(N110="zákl. přenesená",J110,0)</f>
        <v>0</v>
      </c>
      <c r="BH110" s="213">
        <f>IF(N110="sníž. přenesená",J110,0)</f>
        <v>0</v>
      </c>
      <c r="BI110" s="213">
        <f>IF(N110="nulová",J110,0)</f>
        <v>0</v>
      </c>
      <c r="BJ110" s="212" t="s">
        <v>84</v>
      </c>
      <c r="BK110" s="209"/>
      <c r="BL110" s="209"/>
      <c r="BM110" s="209"/>
    </row>
    <row r="111" s="2" customFormat="1" ht="18" customHeight="1">
      <c r="A111" s="39"/>
      <c r="B111" s="40"/>
      <c r="C111" s="41"/>
      <c r="D111" s="206" t="s">
        <v>233</v>
      </c>
      <c r="E111" s="41"/>
      <c r="F111" s="41"/>
      <c r="G111" s="41"/>
      <c r="H111" s="41"/>
      <c r="I111" s="41"/>
      <c r="J111" s="207">
        <f>ROUND(J32*T111,2)</f>
        <v>0</v>
      </c>
      <c r="K111" s="41"/>
      <c r="L111" s="208"/>
      <c r="M111" s="209"/>
      <c r="N111" s="210" t="s">
        <v>41</v>
      </c>
      <c r="O111" s="209"/>
      <c r="P111" s="209"/>
      <c r="Q111" s="209"/>
      <c r="R111" s="209"/>
      <c r="S111" s="211"/>
      <c r="T111" s="211"/>
      <c r="U111" s="211"/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/>
      <c r="AF111" s="209"/>
      <c r="AG111" s="209"/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12" t="s">
        <v>234</v>
      </c>
      <c r="AZ111" s="209"/>
      <c r="BA111" s="209"/>
      <c r="BB111" s="209"/>
      <c r="BC111" s="209"/>
      <c r="BD111" s="209"/>
      <c r="BE111" s="213">
        <f>IF(N111="základní",J111,0)</f>
        <v>0</v>
      </c>
      <c r="BF111" s="213">
        <f>IF(N111="snížená",J111,0)</f>
        <v>0</v>
      </c>
      <c r="BG111" s="213">
        <f>IF(N111="zákl. přenesená",J111,0)</f>
        <v>0</v>
      </c>
      <c r="BH111" s="213">
        <f>IF(N111="sníž. přenesená",J111,0)</f>
        <v>0</v>
      </c>
      <c r="BI111" s="213">
        <f>IF(N111="nulová",J111,0)</f>
        <v>0</v>
      </c>
      <c r="BJ111" s="212" t="s">
        <v>84</v>
      </c>
      <c r="BK111" s="209"/>
      <c r="BL111" s="209"/>
      <c r="BM111" s="209"/>
    </row>
    <row r="112" s="2" customForma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9.28" customHeight="1">
      <c r="A113" s="39"/>
      <c r="B113" s="40"/>
      <c r="C113" s="214" t="s">
        <v>235</v>
      </c>
      <c r="D113" s="189"/>
      <c r="E113" s="189"/>
      <c r="F113" s="189"/>
      <c r="G113" s="189"/>
      <c r="H113" s="189"/>
      <c r="I113" s="189"/>
      <c r="J113" s="215">
        <f>ROUND(J98+J105,2)</f>
        <v>0</v>
      </c>
      <c r="K113" s="189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236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15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4.4" customHeight="1">
      <c r="A122" s="39"/>
      <c r="B122" s="40"/>
      <c r="C122" s="41"/>
      <c r="D122" s="41"/>
      <c r="E122" s="187" t="str">
        <f>E7</f>
        <v>Modernizace střediska praktického vyučování ISŠTE Sokolov, SO-703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" customFormat="1" ht="12" customHeight="1">
      <c r="B123" s="22"/>
      <c r="C123" s="33" t="s">
        <v>167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="2" customFormat="1" ht="14.4" customHeight="1">
      <c r="A124" s="39"/>
      <c r="B124" s="40"/>
      <c r="C124" s="41"/>
      <c r="D124" s="41"/>
      <c r="E124" s="187" t="s">
        <v>3107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3108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6" customHeight="1">
      <c r="A126" s="39"/>
      <c r="B126" s="40"/>
      <c r="C126" s="41"/>
      <c r="D126" s="41"/>
      <c r="E126" s="77" t="str">
        <f>E11</f>
        <v>D.1.4.c.8 - Zařízení č. 8 - učebna IT 2.np mč.2.29 - klimatozace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19</v>
      </c>
      <c r="D128" s="41"/>
      <c r="E128" s="41"/>
      <c r="F128" s="28" t="str">
        <f>F14</f>
        <v>Sokolov</v>
      </c>
      <c r="G128" s="41"/>
      <c r="H128" s="41"/>
      <c r="I128" s="33" t="s">
        <v>21</v>
      </c>
      <c r="J128" s="80" t="str">
        <f>IF(J14="","",J14)</f>
        <v>2. 4. 2025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6" customHeight="1">
      <c r="A130" s="39"/>
      <c r="B130" s="40"/>
      <c r="C130" s="33" t="s">
        <v>23</v>
      </c>
      <c r="D130" s="41"/>
      <c r="E130" s="41"/>
      <c r="F130" s="28" t="str">
        <f>E17</f>
        <v>ISŠTE Sokolov, p.s.</v>
      </c>
      <c r="G130" s="41"/>
      <c r="H130" s="41"/>
      <c r="I130" s="33" t="s">
        <v>29</v>
      </c>
      <c r="J130" s="37" t="str">
        <f>E23</f>
        <v xml:space="preserve">DPT projekty 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6" customHeight="1">
      <c r="A131" s="39"/>
      <c r="B131" s="40"/>
      <c r="C131" s="33" t="s">
        <v>27</v>
      </c>
      <c r="D131" s="41"/>
      <c r="E131" s="41"/>
      <c r="F131" s="28" t="str">
        <f>IF(E20="","",E20)</f>
        <v>Vyplň údaj</v>
      </c>
      <c r="G131" s="41"/>
      <c r="H131" s="41"/>
      <c r="I131" s="33" t="s">
        <v>32</v>
      </c>
      <c r="J131" s="37" t="str">
        <f>E26</f>
        <v xml:space="preserve"> 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0.32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1" customFormat="1" ht="29.28" customHeight="1">
      <c r="A133" s="216"/>
      <c r="B133" s="217"/>
      <c r="C133" s="218" t="s">
        <v>237</v>
      </c>
      <c r="D133" s="219" t="s">
        <v>61</v>
      </c>
      <c r="E133" s="219" t="s">
        <v>57</v>
      </c>
      <c r="F133" s="219" t="s">
        <v>58</v>
      </c>
      <c r="G133" s="219" t="s">
        <v>238</v>
      </c>
      <c r="H133" s="219" t="s">
        <v>239</v>
      </c>
      <c r="I133" s="219" t="s">
        <v>240</v>
      </c>
      <c r="J133" s="219" t="s">
        <v>194</v>
      </c>
      <c r="K133" s="220" t="s">
        <v>241</v>
      </c>
      <c r="L133" s="221"/>
      <c r="M133" s="101" t="s">
        <v>1</v>
      </c>
      <c r="N133" s="102" t="s">
        <v>40</v>
      </c>
      <c r="O133" s="102" t="s">
        <v>242</v>
      </c>
      <c r="P133" s="102" t="s">
        <v>243</v>
      </c>
      <c r="Q133" s="102" t="s">
        <v>244</v>
      </c>
      <c r="R133" s="102" t="s">
        <v>245</v>
      </c>
      <c r="S133" s="102" t="s">
        <v>246</v>
      </c>
      <c r="T133" s="103" t="s">
        <v>247</v>
      </c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</row>
    <row r="134" s="2" customFormat="1" ht="22.8" customHeight="1">
      <c r="A134" s="39"/>
      <c r="B134" s="40"/>
      <c r="C134" s="108" t="s">
        <v>248</v>
      </c>
      <c r="D134" s="41"/>
      <c r="E134" s="41"/>
      <c r="F134" s="41"/>
      <c r="G134" s="41"/>
      <c r="H134" s="41"/>
      <c r="I134" s="41"/>
      <c r="J134" s="222">
        <f>BK134</f>
        <v>0</v>
      </c>
      <c r="K134" s="41"/>
      <c r="L134" s="45"/>
      <c r="M134" s="104"/>
      <c r="N134" s="223"/>
      <c r="O134" s="105"/>
      <c r="P134" s="224">
        <f>P135+P153</f>
        <v>0</v>
      </c>
      <c r="Q134" s="105"/>
      <c r="R134" s="224">
        <f>R135+R153</f>
        <v>0</v>
      </c>
      <c r="S134" s="105"/>
      <c r="T134" s="225">
        <f>T135+T153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75</v>
      </c>
      <c r="AU134" s="18" t="s">
        <v>196</v>
      </c>
      <c r="BK134" s="226">
        <f>BK135+BK153</f>
        <v>0</v>
      </c>
    </row>
    <row r="135" s="12" customFormat="1" ht="25.92" customHeight="1">
      <c r="A135" s="12"/>
      <c r="B135" s="227"/>
      <c r="C135" s="228"/>
      <c r="D135" s="229" t="s">
        <v>75</v>
      </c>
      <c r="E135" s="230" t="s">
        <v>1080</v>
      </c>
      <c r="F135" s="230" t="s">
        <v>1081</v>
      </c>
      <c r="G135" s="228"/>
      <c r="H135" s="228"/>
      <c r="I135" s="231"/>
      <c r="J135" s="232">
        <f>BK135</f>
        <v>0</v>
      </c>
      <c r="K135" s="228"/>
      <c r="L135" s="233"/>
      <c r="M135" s="234"/>
      <c r="N135" s="235"/>
      <c r="O135" s="235"/>
      <c r="P135" s="236">
        <f>P136</f>
        <v>0</v>
      </c>
      <c r="Q135" s="235"/>
      <c r="R135" s="236">
        <f>R136</f>
        <v>0</v>
      </c>
      <c r="S135" s="235"/>
      <c r="T135" s="237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8" t="s">
        <v>84</v>
      </c>
      <c r="AT135" s="239" t="s">
        <v>75</v>
      </c>
      <c r="AU135" s="239" t="s">
        <v>76</v>
      </c>
      <c r="AY135" s="238" t="s">
        <v>251</v>
      </c>
      <c r="BK135" s="240">
        <f>BK136</f>
        <v>0</v>
      </c>
    </row>
    <row r="136" s="12" customFormat="1" ht="22.8" customHeight="1">
      <c r="A136" s="12"/>
      <c r="B136" s="227"/>
      <c r="C136" s="228"/>
      <c r="D136" s="229" t="s">
        <v>75</v>
      </c>
      <c r="E136" s="241" t="s">
        <v>1205</v>
      </c>
      <c r="F136" s="241" t="s">
        <v>1206</v>
      </c>
      <c r="G136" s="228"/>
      <c r="H136" s="228"/>
      <c r="I136" s="231"/>
      <c r="J136" s="242">
        <f>BK136</f>
        <v>0</v>
      </c>
      <c r="K136" s="228"/>
      <c r="L136" s="233"/>
      <c r="M136" s="234"/>
      <c r="N136" s="235"/>
      <c r="O136" s="235"/>
      <c r="P136" s="236">
        <f>P137</f>
        <v>0</v>
      </c>
      <c r="Q136" s="235"/>
      <c r="R136" s="236">
        <f>R137</f>
        <v>0</v>
      </c>
      <c r="S136" s="235"/>
      <c r="T136" s="237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8" t="s">
        <v>84</v>
      </c>
      <c r="AT136" s="239" t="s">
        <v>75</v>
      </c>
      <c r="AU136" s="239" t="s">
        <v>84</v>
      </c>
      <c r="AY136" s="238" t="s">
        <v>251</v>
      </c>
      <c r="BK136" s="240">
        <f>BK137</f>
        <v>0</v>
      </c>
    </row>
    <row r="137" s="12" customFormat="1" ht="20.88" customHeight="1">
      <c r="A137" s="12"/>
      <c r="B137" s="227"/>
      <c r="C137" s="228"/>
      <c r="D137" s="229" t="s">
        <v>75</v>
      </c>
      <c r="E137" s="241" t="s">
        <v>3111</v>
      </c>
      <c r="F137" s="241" t="s">
        <v>3293</v>
      </c>
      <c r="G137" s="228"/>
      <c r="H137" s="228"/>
      <c r="I137" s="231"/>
      <c r="J137" s="242">
        <f>BK137</f>
        <v>0</v>
      </c>
      <c r="K137" s="228"/>
      <c r="L137" s="233"/>
      <c r="M137" s="234"/>
      <c r="N137" s="235"/>
      <c r="O137" s="235"/>
      <c r="P137" s="236">
        <f>SUM(P138:P152)</f>
        <v>0</v>
      </c>
      <c r="Q137" s="235"/>
      <c r="R137" s="236">
        <f>SUM(R138:R152)</f>
        <v>0</v>
      </c>
      <c r="S137" s="235"/>
      <c r="T137" s="237">
        <f>SUM(T138:T152)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8" t="s">
        <v>84</v>
      </c>
      <c r="AT137" s="239" t="s">
        <v>75</v>
      </c>
      <c r="AU137" s="239" t="s">
        <v>86</v>
      </c>
      <c r="AY137" s="238" t="s">
        <v>251</v>
      </c>
      <c r="BK137" s="240">
        <f>SUM(BK138:BK152)</f>
        <v>0</v>
      </c>
    </row>
    <row r="138" s="2" customFormat="1" ht="14.4" customHeight="1">
      <c r="A138" s="39"/>
      <c r="B138" s="40"/>
      <c r="C138" s="243" t="s">
        <v>84</v>
      </c>
      <c r="D138" s="243" t="s">
        <v>253</v>
      </c>
      <c r="E138" s="244" t="s">
        <v>3294</v>
      </c>
      <c r="F138" s="245" t="s">
        <v>3283</v>
      </c>
      <c r="G138" s="246" t="s">
        <v>1453</v>
      </c>
      <c r="H138" s="247">
        <v>1</v>
      </c>
      <c r="I138" s="248"/>
      <c r="J138" s="247">
        <f>ROUND(I138*H138,2)</f>
        <v>0</v>
      </c>
      <c r="K138" s="245" t="s">
        <v>1</v>
      </c>
      <c r="L138" s="45"/>
      <c r="M138" s="249" t="s">
        <v>1</v>
      </c>
      <c r="N138" s="250" t="s">
        <v>41</v>
      </c>
      <c r="O138" s="92"/>
      <c r="P138" s="251">
        <f>O138*H138</f>
        <v>0</v>
      </c>
      <c r="Q138" s="251">
        <v>0</v>
      </c>
      <c r="R138" s="251">
        <f>Q138*H138</f>
        <v>0</v>
      </c>
      <c r="S138" s="251">
        <v>0</v>
      </c>
      <c r="T138" s="252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3" t="s">
        <v>344</v>
      </c>
      <c r="AT138" s="253" t="s">
        <v>253</v>
      </c>
      <c r="AU138" s="253" t="s">
        <v>271</v>
      </c>
      <c r="AY138" s="18" t="s">
        <v>251</v>
      </c>
      <c r="BE138" s="254">
        <f>IF(N138="základní",J138,0)</f>
        <v>0</v>
      </c>
      <c r="BF138" s="254">
        <f>IF(N138="snížená",J138,0)</f>
        <v>0</v>
      </c>
      <c r="BG138" s="254">
        <f>IF(N138="zákl. přenesená",J138,0)</f>
        <v>0</v>
      </c>
      <c r="BH138" s="254">
        <f>IF(N138="sníž. přenesená",J138,0)</f>
        <v>0</v>
      </c>
      <c r="BI138" s="254">
        <f>IF(N138="nulová",J138,0)</f>
        <v>0</v>
      </c>
      <c r="BJ138" s="18" t="s">
        <v>84</v>
      </c>
      <c r="BK138" s="254">
        <f>ROUND(I138*H138,2)</f>
        <v>0</v>
      </c>
      <c r="BL138" s="18" t="s">
        <v>344</v>
      </c>
      <c r="BM138" s="253" t="s">
        <v>258</v>
      </c>
    </row>
    <row r="139" s="2" customFormat="1">
      <c r="A139" s="39"/>
      <c r="B139" s="40"/>
      <c r="C139" s="41"/>
      <c r="D139" s="257" t="s">
        <v>863</v>
      </c>
      <c r="E139" s="41"/>
      <c r="F139" s="308" t="s">
        <v>3295</v>
      </c>
      <c r="G139" s="41"/>
      <c r="H139" s="41"/>
      <c r="I139" s="211"/>
      <c r="J139" s="41"/>
      <c r="K139" s="41"/>
      <c r="L139" s="45"/>
      <c r="M139" s="309"/>
      <c r="N139" s="310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863</v>
      </c>
      <c r="AU139" s="18" t="s">
        <v>271</v>
      </c>
    </row>
    <row r="140" s="2" customFormat="1" ht="14.4" customHeight="1">
      <c r="A140" s="39"/>
      <c r="B140" s="40"/>
      <c r="C140" s="243" t="s">
        <v>86</v>
      </c>
      <c r="D140" s="243" t="s">
        <v>253</v>
      </c>
      <c r="E140" s="244" t="s">
        <v>3296</v>
      </c>
      <c r="F140" s="245" t="s">
        <v>3297</v>
      </c>
      <c r="G140" s="246" t="s">
        <v>1453</v>
      </c>
      <c r="H140" s="247">
        <v>1</v>
      </c>
      <c r="I140" s="248"/>
      <c r="J140" s="247">
        <f>ROUND(I140*H140,2)</f>
        <v>0</v>
      </c>
      <c r="K140" s="245" t="s">
        <v>1</v>
      </c>
      <c r="L140" s="45"/>
      <c r="M140" s="249" t="s">
        <v>1</v>
      </c>
      <c r="N140" s="250" t="s">
        <v>41</v>
      </c>
      <c r="O140" s="92"/>
      <c r="P140" s="251">
        <f>O140*H140</f>
        <v>0</v>
      </c>
      <c r="Q140" s="251">
        <v>0</v>
      </c>
      <c r="R140" s="251">
        <f>Q140*H140</f>
        <v>0</v>
      </c>
      <c r="S140" s="251">
        <v>0</v>
      </c>
      <c r="T140" s="252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3" t="s">
        <v>344</v>
      </c>
      <c r="AT140" s="253" t="s">
        <v>253</v>
      </c>
      <c r="AU140" s="253" t="s">
        <v>271</v>
      </c>
      <c r="AY140" s="18" t="s">
        <v>251</v>
      </c>
      <c r="BE140" s="254">
        <f>IF(N140="základní",J140,0)</f>
        <v>0</v>
      </c>
      <c r="BF140" s="254">
        <f>IF(N140="snížená",J140,0)</f>
        <v>0</v>
      </c>
      <c r="BG140" s="254">
        <f>IF(N140="zákl. přenesená",J140,0)</f>
        <v>0</v>
      </c>
      <c r="BH140" s="254">
        <f>IF(N140="sníž. přenesená",J140,0)</f>
        <v>0</v>
      </c>
      <c r="BI140" s="254">
        <f>IF(N140="nulová",J140,0)</f>
        <v>0</v>
      </c>
      <c r="BJ140" s="18" t="s">
        <v>84</v>
      </c>
      <c r="BK140" s="254">
        <f>ROUND(I140*H140,2)</f>
        <v>0</v>
      </c>
      <c r="BL140" s="18" t="s">
        <v>344</v>
      </c>
      <c r="BM140" s="253" t="s">
        <v>3298</v>
      </c>
    </row>
    <row r="141" s="2" customFormat="1">
      <c r="A141" s="39"/>
      <c r="B141" s="40"/>
      <c r="C141" s="41"/>
      <c r="D141" s="257" t="s">
        <v>863</v>
      </c>
      <c r="E141" s="41"/>
      <c r="F141" s="308" t="s">
        <v>3299</v>
      </c>
      <c r="G141" s="41"/>
      <c r="H141" s="41"/>
      <c r="I141" s="211"/>
      <c r="J141" s="41"/>
      <c r="K141" s="41"/>
      <c r="L141" s="45"/>
      <c r="M141" s="309"/>
      <c r="N141" s="310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863</v>
      </c>
      <c r="AU141" s="18" t="s">
        <v>271</v>
      </c>
    </row>
    <row r="142" s="2" customFormat="1" ht="14.4" customHeight="1">
      <c r="A142" s="39"/>
      <c r="B142" s="40"/>
      <c r="C142" s="243" t="s">
        <v>271</v>
      </c>
      <c r="D142" s="243" t="s">
        <v>253</v>
      </c>
      <c r="E142" s="244" t="s">
        <v>3300</v>
      </c>
      <c r="F142" s="245" t="s">
        <v>3301</v>
      </c>
      <c r="G142" s="246" t="s">
        <v>1453</v>
      </c>
      <c r="H142" s="247">
        <v>2</v>
      </c>
      <c r="I142" s="248"/>
      <c r="J142" s="247">
        <f>ROUND(I142*H142,2)</f>
        <v>0</v>
      </c>
      <c r="K142" s="245" t="s">
        <v>1</v>
      </c>
      <c r="L142" s="45"/>
      <c r="M142" s="249" t="s">
        <v>1</v>
      </c>
      <c r="N142" s="250" t="s">
        <v>41</v>
      </c>
      <c r="O142" s="92"/>
      <c r="P142" s="251">
        <f>O142*H142</f>
        <v>0</v>
      </c>
      <c r="Q142" s="251">
        <v>0</v>
      </c>
      <c r="R142" s="251">
        <f>Q142*H142</f>
        <v>0</v>
      </c>
      <c r="S142" s="251">
        <v>0</v>
      </c>
      <c r="T142" s="252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3" t="s">
        <v>344</v>
      </c>
      <c r="AT142" s="253" t="s">
        <v>253</v>
      </c>
      <c r="AU142" s="253" t="s">
        <v>271</v>
      </c>
      <c r="AY142" s="18" t="s">
        <v>251</v>
      </c>
      <c r="BE142" s="254">
        <f>IF(N142="základní",J142,0)</f>
        <v>0</v>
      </c>
      <c r="BF142" s="254">
        <f>IF(N142="snížená",J142,0)</f>
        <v>0</v>
      </c>
      <c r="BG142" s="254">
        <f>IF(N142="zákl. přenesená",J142,0)</f>
        <v>0</v>
      </c>
      <c r="BH142" s="254">
        <f>IF(N142="sníž. přenesená",J142,0)</f>
        <v>0</v>
      </c>
      <c r="BI142" s="254">
        <f>IF(N142="nulová",J142,0)</f>
        <v>0</v>
      </c>
      <c r="BJ142" s="18" t="s">
        <v>84</v>
      </c>
      <c r="BK142" s="254">
        <f>ROUND(I142*H142,2)</f>
        <v>0</v>
      </c>
      <c r="BL142" s="18" t="s">
        <v>344</v>
      </c>
      <c r="BM142" s="253" t="s">
        <v>3302</v>
      </c>
    </row>
    <row r="143" s="2" customFormat="1">
      <c r="A143" s="39"/>
      <c r="B143" s="40"/>
      <c r="C143" s="41"/>
      <c r="D143" s="257" t="s">
        <v>863</v>
      </c>
      <c r="E143" s="41"/>
      <c r="F143" s="308" t="s">
        <v>3303</v>
      </c>
      <c r="G143" s="41"/>
      <c r="H143" s="41"/>
      <c r="I143" s="211"/>
      <c r="J143" s="41"/>
      <c r="K143" s="41"/>
      <c r="L143" s="45"/>
      <c r="M143" s="309"/>
      <c r="N143" s="310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863</v>
      </c>
      <c r="AU143" s="18" t="s">
        <v>271</v>
      </c>
    </row>
    <row r="144" s="2" customFormat="1" ht="14.4" customHeight="1">
      <c r="A144" s="39"/>
      <c r="B144" s="40"/>
      <c r="C144" s="243" t="s">
        <v>258</v>
      </c>
      <c r="D144" s="243" t="s">
        <v>253</v>
      </c>
      <c r="E144" s="244" t="s">
        <v>3304</v>
      </c>
      <c r="F144" s="245" t="s">
        <v>3305</v>
      </c>
      <c r="G144" s="246" t="s">
        <v>1453</v>
      </c>
      <c r="H144" s="247">
        <v>2</v>
      </c>
      <c r="I144" s="248"/>
      <c r="J144" s="247">
        <f>ROUND(I144*H144,2)</f>
        <v>0</v>
      </c>
      <c r="K144" s="245" t="s">
        <v>1</v>
      </c>
      <c r="L144" s="45"/>
      <c r="M144" s="249" t="s">
        <v>1</v>
      </c>
      <c r="N144" s="250" t="s">
        <v>41</v>
      </c>
      <c r="O144" s="92"/>
      <c r="P144" s="251">
        <f>O144*H144</f>
        <v>0</v>
      </c>
      <c r="Q144" s="251">
        <v>0</v>
      </c>
      <c r="R144" s="251">
        <f>Q144*H144</f>
        <v>0</v>
      </c>
      <c r="S144" s="251">
        <v>0</v>
      </c>
      <c r="T144" s="252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3" t="s">
        <v>344</v>
      </c>
      <c r="AT144" s="253" t="s">
        <v>253</v>
      </c>
      <c r="AU144" s="253" t="s">
        <v>271</v>
      </c>
      <c r="AY144" s="18" t="s">
        <v>251</v>
      </c>
      <c r="BE144" s="254">
        <f>IF(N144="základní",J144,0)</f>
        <v>0</v>
      </c>
      <c r="BF144" s="254">
        <f>IF(N144="snížená",J144,0)</f>
        <v>0</v>
      </c>
      <c r="BG144" s="254">
        <f>IF(N144="zákl. přenesená",J144,0)</f>
        <v>0</v>
      </c>
      <c r="BH144" s="254">
        <f>IF(N144="sníž. přenesená",J144,0)</f>
        <v>0</v>
      </c>
      <c r="BI144" s="254">
        <f>IF(N144="nulová",J144,0)</f>
        <v>0</v>
      </c>
      <c r="BJ144" s="18" t="s">
        <v>84</v>
      </c>
      <c r="BK144" s="254">
        <f>ROUND(I144*H144,2)</f>
        <v>0</v>
      </c>
      <c r="BL144" s="18" t="s">
        <v>344</v>
      </c>
      <c r="BM144" s="253" t="s">
        <v>3306</v>
      </c>
    </row>
    <row r="145" s="2" customFormat="1" ht="14.4" customHeight="1">
      <c r="A145" s="39"/>
      <c r="B145" s="40"/>
      <c r="C145" s="243" t="s">
        <v>280</v>
      </c>
      <c r="D145" s="243" t="s">
        <v>253</v>
      </c>
      <c r="E145" s="244" t="s">
        <v>3307</v>
      </c>
      <c r="F145" s="245" t="s">
        <v>3308</v>
      </c>
      <c r="G145" s="246" t="s">
        <v>406</v>
      </c>
      <c r="H145" s="247">
        <v>5</v>
      </c>
      <c r="I145" s="248"/>
      <c r="J145" s="247">
        <f>ROUND(I145*H145,2)</f>
        <v>0</v>
      </c>
      <c r="K145" s="245" t="s">
        <v>1</v>
      </c>
      <c r="L145" s="45"/>
      <c r="M145" s="249" t="s">
        <v>1</v>
      </c>
      <c r="N145" s="250" t="s">
        <v>41</v>
      </c>
      <c r="O145" s="92"/>
      <c r="P145" s="251">
        <f>O145*H145</f>
        <v>0</v>
      </c>
      <c r="Q145" s="251">
        <v>0</v>
      </c>
      <c r="R145" s="251">
        <f>Q145*H145</f>
        <v>0</v>
      </c>
      <c r="S145" s="251">
        <v>0</v>
      </c>
      <c r="T145" s="252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3" t="s">
        <v>344</v>
      </c>
      <c r="AT145" s="253" t="s">
        <v>253</v>
      </c>
      <c r="AU145" s="253" t="s">
        <v>271</v>
      </c>
      <c r="AY145" s="18" t="s">
        <v>251</v>
      </c>
      <c r="BE145" s="254">
        <f>IF(N145="základní",J145,0)</f>
        <v>0</v>
      </c>
      <c r="BF145" s="254">
        <f>IF(N145="snížená",J145,0)</f>
        <v>0</v>
      </c>
      <c r="BG145" s="254">
        <f>IF(N145="zákl. přenesená",J145,0)</f>
        <v>0</v>
      </c>
      <c r="BH145" s="254">
        <f>IF(N145="sníž. přenesená",J145,0)</f>
        <v>0</v>
      </c>
      <c r="BI145" s="254">
        <f>IF(N145="nulová",J145,0)</f>
        <v>0</v>
      </c>
      <c r="BJ145" s="18" t="s">
        <v>84</v>
      </c>
      <c r="BK145" s="254">
        <f>ROUND(I145*H145,2)</f>
        <v>0</v>
      </c>
      <c r="BL145" s="18" t="s">
        <v>344</v>
      </c>
      <c r="BM145" s="253" t="s">
        <v>298</v>
      </c>
    </row>
    <row r="146" s="2" customFormat="1">
      <c r="A146" s="39"/>
      <c r="B146" s="40"/>
      <c r="C146" s="41"/>
      <c r="D146" s="257" t="s">
        <v>863</v>
      </c>
      <c r="E146" s="41"/>
      <c r="F146" s="308" t="s">
        <v>3309</v>
      </c>
      <c r="G146" s="41"/>
      <c r="H146" s="41"/>
      <c r="I146" s="211"/>
      <c r="J146" s="41"/>
      <c r="K146" s="41"/>
      <c r="L146" s="45"/>
      <c r="M146" s="309"/>
      <c r="N146" s="310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863</v>
      </c>
      <c r="AU146" s="18" t="s">
        <v>271</v>
      </c>
    </row>
    <row r="147" s="2" customFormat="1" ht="14.4" customHeight="1">
      <c r="A147" s="39"/>
      <c r="B147" s="40"/>
      <c r="C147" s="243" t="s">
        <v>287</v>
      </c>
      <c r="D147" s="243" t="s">
        <v>253</v>
      </c>
      <c r="E147" s="244" t="s">
        <v>3310</v>
      </c>
      <c r="F147" s="245" t="s">
        <v>3311</v>
      </c>
      <c r="G147" s="246" t="s">
        <v>406</v>
      </c>
      <c r="H147" s="247">
        <v>18</v>
      </c>
      <c r="I147" s="248"/>
      <c r="J147" s="247">
        <f>ROUND(I147*H147,2)</f>
        <v>0</v>
      </c>
      <c r="K147" s="245" t="s">
        <v>1</v>
      </c>
      <c r="L147" s="45"/>
      <c r="M147" s="249" t="s">
        <v>1</v>
      </c>
      <c r="N147" s="250" t="s">
        <v>41</v>
      </c>
      <c r="O147" s="92"/>
      <c r="P147" s="251">
        <f>O147*H147</f>
        <v>0</v>
      </c>
      <c r="Q147" s="251">
        <v>0</v>
      </c>
      <c r="R147" s="251">
        <f>Q147*H147</f>
        <v>0</v>
      </c>
      <c r="S147" s="251">
        <v>0</v>
      </c>
      <c r="T147" s="252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3" t="s">
        <v>344</v>
      </c>
      <c r="AT147" s="253" t="s">
        <v>253</v>
      </c>
      <c r="AU147" s="253" t="s">
        <v>271</v>
      </c>
      <c r="AY147" s="18" t="s">
        <v>251</v>
      </c>
      <c r="BE147" s="254">
        <f>IF(N147="základní",J147,0)</f>
        <v>0</v>
      </c>
      <c r="BF147" s="254">
        <f>IF(N147="snížená",J147,0)</f>
        <v>0</v>
      </c>
      <c r="BG147" s="254">
        <f>IF(N147="zákl. přenesená",J147,0)</f>
        <v>0</v>
      </c>
      <c r="BH147" s="254">
        <f>IF(N147="sníž. přenesená",J147,0)</f>
        <v>0</v>
      </c>
      <c r="BI147" s="254">
        <f>IF(N147="nulová",J147,0)</f>
        <v>0</v>
      </c>
      <c r="BJ147" s="18" t="s">
        <v>84</v>
      </c>
      <c r="BK147" s="254">
        <f>ROUND(I147*H147,2)</f>
        <v>0</v>
      </c>
      <c r="BL147" s="18" t="s">
        <v>344</v>
      </c>
      <c r="BM147" s="253" t="s">
        <v>3312</v>
      </c>
    </row>
    <row r="148" s="2" customFormat="1">
      <c r="A148" s="39"/>
      <c r="B148" s="40"/>
      <c r="C148" s="41"/>
      <c r="D148" s="257" t="s">
        <v>863</v>
      </c>
      <c r="E148" s="41"/>
      <c r="F148" s="308" t="s">
        <v>3313</v>
      </c>
      <c r="G148" s="41"/>
      <c r="H148" s="41"/>
      <c r="I148" s="211"/>
      <c r="J148" s="41"/>
      <c r="K148" s="41"/>
      <c r="L148" s="45"/>
      <c r="M148" s="309"/>
      <c r="N148" s="310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863</v>
      </c>
      <c r="AU148" s="18" t="s">
        <v>271</v>
      </c>
    </row>
    <row r="149" s="2" customFormat="1" ht="14.4" customHeight="1">
      <c r="A149" s="39"/>
      <c r="B149" s="40"/>
      <c r="C149" s="243" t="s">
        <v>294</v>
      </c>
      <c r="D149" s="243" t="s">
        <v>253</v>
      </c>
      <c r="E149" s="244" t="s">
        <v>3314</v>
      </c>
      <c r="F149" s="245" t="s">
        <v>3146</v>
      </c>
      <c r="G149" s="246" t="s">
        <v>1121</v>
      </c>
      <c r="H149" s="247">
        <v>15</v>
      </c>
      <c r="I149" s="248"/>
      <c r="J149" s="247">
        <f>ROUND(I149*H149,2)</f>
        <v>0</v>
      </c>
      <c r="K149" s="245" t="s">
        <v>1</v>
      </c>
      <c r="L149" s="45"/>
      <c r="M149" s="249" t="s">
        <v>1</v>
      </c>
      <c r="N149" s="250" t="s">
        <v>41</v>
      </c>
      <c r="O149" s="92"/>
      <c r="P149" s="251">
        <f>O149*H149</f>
        <v>0</v>
      </c>
      <c r="Q149" s="251">
        <v>0</v>
      </c>
      <c r="R149" s="251">
        <f>Q149*H149</f>
        <v>0</v>
      </c>
      <c r="S149" s="251">
        <v>0</v>
      </c>
      <c r="T149" s="252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3" t="s">
        <v>344</v>
      </c>
      <c r="AT149" s="253" t="s">
        <v>253</v>
      </c>
      <c r="AU149" s="253" t="s">
        <v>271</v>
      </c>
      <c r="AY149" s="18" t="s">
        <v>251</v>
      </c>
      <c r="BE149" s="254">
        <f>IF(N149="základní",J149,0)</f>
        <v>0</v>
      </c>
      <c r="BF149" s="254">
        <f>IF(N149="snížená",J149,0)</f>
        <v>0</v>
      </c>
      <c r="BG149" s="254">
        <f>IF(N149="zákl. přenesená",J149,0)</f>
        <v>0</v>
      </c>
      <c r="BH149" s="254">
        <f>IF(N149="sníž. přenesená",J149,0)</f>
        <v>0</v>
      </c>
      <c r="BI149" s="254">
        <f>IF(N149="nulová",J149,0)</f>
        <v>0</v>
      </c>
      <c r="BJ149" s="18" t="s">
        <v>84</v>
      </c>
      <c r="BK149" s="254">
        <f>ROUND(I149*H149,2)</f>
        <v>0</v>
      </c>
      <c r="BL149" s="18" t="s">
        <v>344</v>
      </c>
      <c r="BM149" s="253" t="s">
        <v>312</v>
      </c>
    </row>
    <row r="150" s="2" customFormat="1">
      <c r="A150" s="39"/>
      <c r="B150" s="40"/>
      <c r="C150" s="41"/>
      <c r="D150" s="257" t="s">
        <v>863</v>
      </c>
      <c r="E150" s="41"/>
      <c r="F150" s="308" t="s">
        <v>3148</v>
      </c>
      <c r="G150" s="41"/>
      <c r="H150" s="41"/>
      <c r="I150" s="211"/>
      <c r="J150" s="41"/>
      <c r="K150" s="41"/>
      <c r="L150" s="45"/>
      <c r="M150" s="309"/>
      <c r="N150" s="310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863</v>
      </c>
      <c r="AU150" s="18" t="s">
        <v>271</v>
      </c>
    </row>
    <row r="151" s="2" customFormat="1" ht="14.4" customHeight="1">
      <c r="A151" s="39"/>
      <c r="B151" s="40"/>
      <c r="C151" s="243" t="s">
        <v>298</v>
      </c>
      <c r="D151" s="243" t="s">
        <v>253</v>
      </c>
      <c r="E151" s="244" t="s">
        <v>3149</v>
      </c>
      <c r="F151" s="245" t="s">
        <v>3150</v>
      </c>
      <c r="G151" s="246" t="s">
        <v>818</v>
      </c>
      <c r="H151" s="247">
        <v>1</v>
      </c>
      <c r="I151" s="248"/>
      <c r="J151" s="247">
        <f>ROUND(I151*H151,2)</f>
        <v>0</v>
      </c>
      <c r="K151" s="245" t="s">
        <v>1</v>
      </c>
      <c r="L151" s="45"/>
      <c r="M151" s="249" t="s">
        <v>1</v>
      </c>
      <c r="N151" s="250" t="s">
        <v>41</v>
      </c>
      <c r="O151" s="92"/>
      <c r="P151" s="251">
        <f>O151*H151</f>
        <v>0</v>
      </c>
      <c r="Q151" s="251">
        <v>0</v>
      </c>
      <c r="R151" s="251">
        <f>Q151*H151</f>
        <v>0</v>
      </c>
      <c r="S151" s="251">
        <v>0</v>
      </c>
      <c r="T151" s="252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3" t="s">
        <v>344</v>
      </c>
      <c r="AT151" s="253" t="s">
        <v>253</v>
      </c>
      <c r="AU151" s="253" t="s">
        <v>271</v>
      </c>
      <c r="AY151" s="18" t="s">
        <v>251</v>
      </c>
      <c r="BE151" s="254">
        <f>IF(N151="základní",J151,0)</f>
        <v>0</v>
      </c>
      <c r="BF151" s="254">
        <f>IF(N151="snížená",J151,0)</f>
        <v>0</v>
      </c>
      <c r="BG151" s="254">
        <f>IF(N151="zákl. přenesená",J151,0)</f>
        <v>0</v>
      </c>
      <c r="BH151" s="254">
        <f>IF(N151="sníž. přenesená",J151,0)</f>
        <v>0</v>
      </c>
      <c r="BI151" s="254">
        <f>IF(N151="nulová",J151,0)</f>
        <v>0</v>
      </c>
      <c r="BJ151" s="18" t="s">
        <v>84</v>
      </c>
      <c r="BK151" s="254">
        <f>ROUND(I151*H151,2)</f>
        <v>0</v>
      </c>
      <c r="BL151" s="18" t="s">
        <v>344</v>
      </c>
      <c r="BM151" s="253" t="s">
        <v>3288</v>
      </c>
    </row>
    <row r="152" s="2" customFormat="1" ht="14.4" customHeight="1">
      <c r="A152" s="39"/>
      <c r="B152" s="40"/>
      <c r="C152" s="243" t="s">
        <v>305</v>
      </c>
      <c r="D152" s="243" t="s">
        <v>253</v>
      </c>
      <c r="E152" s="244" t="s">
        <v>3152</v>
      </c>
      <c r="F152" s="245" t="s">
        <v>3153</v>
      </c>
      <c r="G152" s="246" t="s">
        <v>818</v>
      </c>
      <c r="H152" s="247">
        <v>1</v>
      </c>
      <c r="I152" s="248"/>
      <c r="J152" s="247">
        <f>ROUND(I152*H152,2)</f>
        <v>0</v>
      </c>
      <c r="K152" s="245" t="s">
        <v>1</v>
      </c>
      <c r="L152" s="45"/>
      <c r="M152" s="249" t="s">
        <v>1</v>
      </c>
      <c r="N152" s="250" t="s">
        <v>41</v>
      </c>
      <c r="O152" s="92"/>
      <c r="P152" s="251">
        <f>O152*H152</f>
        <v>0</v>
      </c>
      <c r="Q152" s="251">
        <v>0</v>
      </c>
      <c r="R152" s="251">
        <f>Q152*H152</f>
        <v>0</v>
      </c>
      <c r="S152" s="251">
        <v>0</v>
      </c>
      <c r="T152" s="252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3" t="s">
        <v>344</v>
      </c>
      <c r="AT152" s="253" t="s">
        <v>253</v>
      </c>
      <c r="AU152" s="253" t="s">
        <v>271</v>
      </c>
      <c r="AY152" s="18" t="s">
        <v>251</v>
      </c>
      <c r="BE152" s="254">
        <f>IF(N152="základní",J152,0)</f>
        <v>0</v>
      </c>
      <c r="BF152" s="254">
        <f>IF(N152="snížená",J152,0)</f>
        <v>0</v>
      </c>
      <c r="BG152" s="254">
        <f>IF(N152="zákl. přenesená",J152,0)</f>
        <v>0</v>
      </c>
      <c r="BH152" s="254">
        <f>IF(N152="sníž. přenesená",J152,0)</f>
        <v>0</v>
      </c>
      <c r="BI152" s="254">
        <f>IF(N152="nulová",J152,0)</f>
        <v>0</v>
      </c>
      <c r="BJ152" s="18" t="s">
        <v>84</v>
      </c>
      <c r="BK152" s="254">
        <f>ROUND(I152*H152,2)</f>
        <v>0</v>
      </c>
      <c r="BL152" s="18" t="s">
        <v>344</v>
      </c>
      <c r="BM152" s="253" t="s">
        <v>3289</v>
      </c>
    </row>
    <row r="153" s="12" customFormat="1" ht="25.92" customHeight="1">
      <c r="A153" s="12"/>
      <c r="B153" s="227"/>
      <c r="C153" s="228"/>
      <c r="D153" s="229" t="s">
        <v>75</v>
      </c>
      <c r="E153" s="230" t="s">
        <v>2420</v>
      </c>
      <c r="F153" s="230" t="s">
        <v>2421</v>
      </c>
      <c r="G153" s="228"/>
      <c r="H153" s="228"/>
      <c r="I153" s="231"/>
      <c r="J153" s="232">
        <f>BK153</f>
        <v>0</v>
      </c>
      <c r="K153" s="228"/>
      <c r="L153" s="233"/>
      <c r="M153" s="234"/>
      <c r="N153" s="235"/>
      <c r="O153" s="235"/>
      <c r="P153" s="236">
        <f>P154</f>
        <v>0</v>
      </c>
      <c r="Q153" s="235"/>
      <c r="R153" s="236">
        <f>R154</f>
        <v>0</v>
      </c>
      <c r="S153" s="235"/>
      <c r="T153" s="237">
        <f>T154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38" t="s">
        <v>258</v>
      </c>
      <c r="AT153" s="239" t="s">
        <v>75</v>
      </c>
      <c r="AU153" s="239" t="s">
        <v>76</v>
      </c>
      <c r="AY153" s="238" t="s">
        <v>251</v>
      </c>
      <c r="BK153" s="240">
        <f>BK154</f>
        <v>0</v>
      </c>
    </row>
    <row r="154" s="2" customFormat="1" ht="14.4" customHeight="1">
      <c r="A154" s="39"/>
      <c r="B154" s="40"/>
      <c r="C154" s="243" t="s">
        <v>312</v>
      </c>
      <c r="D154" s="243" t="s">
        <v>253</v>
      </c>
      <c r="E154" s="244" t="s">
        <v>3155</v>
      </c>
      <c r="F154" s="245" t="s">
        <v>3156</v>
      </c>
      <c r="G154" s="246" t="s">
        <v>2425</v>
      </c>
      <c r="H154" s="247">
        <v>1</v>
      </c>
      <c r="I154" s="248"/>
      <c r="J154" s="247">
        <f>ROUND(I154*H154,2)</f>
        <v>0</v>
      </c>
      <c r="K154" s="245" t="s">
        <v>1</v>
      </c>
      <c r="L154" s="45"/>
      <c r="M154" s="311" t="s">
        <v>1</v>
      </c>
      <c r="N154" s="312" t="s">
        <v>41</v>
      </c>
      <c r="O154" s="313"/>
      <c r="P154" s="314">
        <f>O154*H154</f>
        <v>0</v>
      </c>
      <c r="Q154" s="314">
        <v>0</v>
      </c>
      <c r="R154" s="314">
        <f>Q154*H154</f>
        <v>0</v>
      </c>
      <c r="S154" s="314">
        <v>0</v>
      </c>
      <c r="T154" s="3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3" t="s">
        <v>2426</v>
      </c>
      <c r="AT154" s="253" t="s">
        <v>253</v>
      </c>
      <c r="AU154" s="253" t="s">
        <v>84</v>
      </c>
      <c r="AY154" s="18" t="s">
        <v>251</v>
      </c>
      <c r="BE154" s="254">
        <f>IF(N154="základní",J154,0)</f>
        <v>0</v>
      </c>
      <c r="BF154" s="254">
        <f>IF(N154="snížená",J154,0)</f>
        <v>0</v>
      </c>
      <c r="BG154" s="254">
        <f>IF(N154="zákl. přenesená",J154,0)</f>
        <v>0</v>
      </c>
      <c r="BH154" s="254">
        <f>IF(N154="sníž. přenesená",J154,0)</f>
        <v>0</v>
      </c>
      <c r="BI154" s="254">
        <f>IF(N154="nulová",J154,0)</f>
        <v>0</v>
      </c>
      <c r="BJ154" s="18" t="s">
        <v>84</v>
      </c>
      <c r="BK154" s="254">
        <f>ROUND(I154*H154,2)</f>
        <v>0</v>
      </c>
      <c r="BL154" s="18" t="s">
        <v>2426</v>
      </c>
      <c r="BM154" s="253" t="s">
        <v>3290</v>
      </c>
    </row>
    <row r="155" s="2" customFormat="1" ht="6.96" customHeight="1">
      <c r="A155" s="39"/>
      <c r="B155" s="67"/>
      <c r="C155" s="68"/>
      <c r="D155" s="68"/>
      <c r="E155" s="68"/>
      <c r="F155" s="68"/>
      <c r="G155" s="68"/>
      <c r="H155" s="68"/>
      <c r="I155" s="68"/>
      <c r="J155" s="68"/>
      <c r="K155" s="68"/>
      <c r="L155" s="45"/>
      <c r="M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</sheetData>
  <sheetProtection sheet="1" autoFilter="0" formatColumns="0" formatRows="0" objects="1" scenarios="1" spinCount="100000" saltValue="sJYrEkVYAvvxgz9VtnJmIIaOgcvLXjpb4wFpnJWK9VAMvF7YDm2kBze0PpInjvZIEcetZvA23fKSYJBmMFm7yg==" hashValue="9xk2laoPL/UsWgP3sJ7KV/fWk+oe4+HwdQszElH6B3wurJN4EjPjBLvdg+RDluoC3jNfefMXvQuKAML4X6SrHQ==" algorithmName="SHA-512" password="CC35"/>
  <autoFilter ref="C133:K154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6:F106"/>
    <mergeCell ref="D107:F107"/>
    <mergeCell ref="D108:F108"/>
    <mergeCell ref="D109:F109"/>
    <mergeCell ref="D110:F110"/>
    <mergeCell ref="E122:H122"/>
    <mergeCell ref="E124:H124"/>
    <mergeCell ref="E126:H12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154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15</v>
      </c>
      <c r="L6" s="21"/>
    </row>
    <row r="7" s="1" customFormat="1" ht="14.4" customHeight="1">
      <c r="B7" s="21"/>
      <c r="E7" s="153" t="str">
        <f>'Rekapitulace stavby'!K6</f>
        <v>Modernizace střediska praktického vyučování ISŠTE Sokolov, SO-703</v>
      </c>
      <c r="F7" s="152"/>
      <c r="G7" s="152"/>
      <c r="H7" s="152"/>
      <c r="L7" s="21"/>
    </row>
    <row r="8" s="1" customFormat="1" ht="12" customHeight="1">
      <c r="B8" s="21"/>
      <c r="D8" s="152" t="s">
        <v>167</v>
      </c>
      <c r="L8" s="21"/>
    </row>
    <row r="9" s="2" customFormat="1" ht="14.4" customHeight="1">
      <c r="A9" s="39"/>
      <c r="B9" s="45"/>
      <c r="C9" s="39"/>
      <c r="D9" s="39"/>
      <c r="E9" s="153" t="s">
        <v>3107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3108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5.6" customHeight="1">
      <c r="A11" s="39"/>
      <c r="B11" s="45"/>
      <c r="C11" s="39"/>
      <c r="D11" s="39"/>
      <c r="E11" s="154" t="s">
        <v>3315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17</v>
      </c>
      <c r="E13" s="39"/>
      <c r="F13" s="142" t="s">
        <v>1</v>
      </c>
      <c r="G13" s="39"/>
      <c r="H13" s="39"/>
      <c r="I13" s="152" t="s">
        <v>18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19</v>
      </c>
      <c r="E14" s="39"/>
      <c r="F14" s="142" t="s">
        <v>20</v>
      </c>
      <c r="G14" s="39"/>
      <c r="H14" s="39"/>
      <c r="I14" s="152" t="s">
        <v>21</v>
      </c>
      <c r="J14" s="155" t="str">
        <f>'Rekapitulace stavby'!AN8</f>
        <v>2. 4. 2025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23</v>
      </c>
      <c r="E16" s="39"/>
      <c r="F16" s="39"/>
      <c r="G16" s="39"/>
      <c r="H16" s="39"/>
      <c r="I16" s="152" t="s">
        <v>24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25</v>
      </c>
      <c r="F17" s="39"/>
      <c r="G17" s="39"/>
      <c r="H17" s="39"/>
      <c r="I17" s="152" t="s">
        <v>26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27</v>
      </c>
      <c r="E19" s="39"/>
      <c r="F19" s="39"/>
      <c r="G19" s="39"/>
      <c r="H19" s="39"/>
      <c r="I19" s="152" t="s">
        <v>24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29</v>
      </c>
      <c r="E22" s="39"/>
      <c r="F22" s="39"/>
      <c r="G22" s="39"/>
      <c r="H22" s="39"/>
      <c r="I22" s="152" t="s">
        <v>24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30</v>
      </c>
      <c r="F23" s="39"/>
      <c r="G23" s="39"/>
      <c r="H23" s="39"/>
      <c r="I23" s="152" t="s">
        <v>26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32</v>
      </c>
      <c r="E25" s="39"/>
      <c r="F25" s="39"/>
      <c r="G25" s="39"/>
      <c r="H25" s="39"/>
      <c r="I25" s="152" t="s">
        <v>24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48" customHeight="1">
      <c r="A29" s="156"/>
      <c r="B29" s="157"/>
      <c r="C29" s="156"/>
      <c r="D29" s="156"/>
      <c r="E29" s="158" t="s">
        <v>35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142" t="s">
        <v>190</v>
      </c>
      <c r="E32" s="39"/>
      <c r="F32" s="39"/>
      <c r="G32" s="39"/>
      <c r="H32" s="39"/>
      <c r="I32" s="39"/>
      <c r="J32" s="161">
        <f>J98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2" t="s">
        <v>191</v>
      </c>
      <c r="E33" s="39"/>
      <c r="F33" s="39"/>
      <c r="G33" s="39"/>
      <c r="H33" s="39"/>
      <c r="I33" s="39"/>
      <c r="J33" s="161">
        <f>J107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3" t="s">
        <v>36</v>
      </c>
      <c r="E34" s="39"/>
      <c r="F34" s="39"/>
      <c r="G34" s="39"/>
      <c r="H34" s="39"/>
      <c r="I34" s="39"/>
      <c r="J34" s="164">
        <f>ROUND(J32 + J33,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5" t="s">
        <v>38</v>
      </c>
      <c r="G36" s="39"/>
      <c r="H36" s="39"/>
      <c r="I36" s="165" t="s">
        <v>37</v>
      </c>
      <c r="J36" s="165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6" t="s">
        <v>40</v>
      </c>
      <c r="E37" s="152" t="s">
        <v>41</v>
      </c>
      <c r="F37" s="167">
        <f>ROUND((SUM(BE107:BE114) + SUM(BE136:BE156)),  2)</f>
        <v>0</v>
      </c>
      <c r="G37" s="39"/>
      <c r="H37" s="39"/>
      <c r="I37" s="168">
        <v>0.20999999999999999</v>
      </c>
      <c r="J37" s="167">
        <f>ROUND(((SUM(BE107:BE114) + SUM(BE136:BE156))*I37),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7">
        <f>ROUND((SUM(BF107:BF114) + SUM(BF136:BF156)),  2)</f>
        <v>0</v>
      </c>
      <c r="G38" s="39"/>
      <c r="H38" s="39"/>
      <c r="I38" s="168">
        <v>0.12</v>
      </c>
      <c r="J38" s="167">
        <f>ROUND(((SUM(BF107:BF114) + SUM(BF136:BF156))*I38),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7">
        <f>ROUND((SUM(BG107:BG114) + SUM(BG136:BG156)),  2)</f>
        <v>0</v>
      </c>
      <c r="G39" s="39"/>
      <c r="H39" s="39"/>
      <c r="I39" s="168">
        <v>0.20999999999999999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7">
        <f>ROUND((SUM(BH107:BH114) + SUM(BH136:BH156)),  2)</f>
        <v>0</v>
      </c>
      <c r="G40" s="39"/>
      <c r="H40" s="39"/>
      <c r="I40" s="168">
        <v>0.12</v>
      </c>
      <c r="J40" s="167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7">
        <f>ROUND((SUM(BI107:BI114) + SUM(BI136:BI156)),  2)</f>
        <v>0</v>
      </c>
      <c r="G41" s="39"/>
      <c r="H41" s="39"/>
      <c r="I41" s="168">
        <v>0</v>
      </c>
      <c r="J41" s="167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9"/>
      <c r="D43" s="170" t="s">
        <v>46</v>
      </c>
      <c r="E43" s="171"/>
      <c r="F43" s="171"/>
      <c r="G43" s="172" t="s">
        <v>47</v>
      </c>
      <c r="H43" s="173" t="s">
        <v>48</v>
      </c>
      <c r="I43" s="171"/>
      <c r="J43" s="174">
        <f>SUM(J34:J41)</f>
        <v>0</v>
      </c>
      <c r="K43" s="175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4.4" customHeight="1">
      <c r="A85" s="39"/>
      <c r="B85" s="40"/>
      <c r="C85" s="41"/>
      <c r="D85" s="41"/>
      <c r="E85" s="187" t="str">
        <f>E7</f>
        <v>Modernizace střediska praktického vyučování ISŠTE Sokolov, SO-703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167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4.4" customHeight="1">
      <c r="A87" s="39"/>
      <c r="B87" s="40"/>
      <c r="C87" s="41"/>
      <c r="D87" s="41"/>
      <c r="E87" s="187" t="s">
        <v>3107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3108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6" customHeight="1">
      <c r="A89" s="39"/>
      <c r="B89" s="40"/>
      <c r="C89" s="41"/>
      <c r="D89" s="41"/>
      <c r="E89" s="77" t="str">
        <f>E11</f>
        <v>D.1.4.c.9 - Demontáže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19</v>
      </c>
      <c r="D91" s="41"/>
      <c r="E91" s="41"/>
      <c r="F91" s="28" t="str">
        <f>F14</f>
        <v>Sokolov</v>
      </c>
      <c r="G91" s="41"/>
      <c r="H91" s="41"/>
      <c r="I91" s="33" t="s">
        <v>21</v>
      </c>
      <c r="J91" s="80" t="str">
        <f>IF(J14="","",J14)</f>
        <v>2. 4. 2025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6" customHeight="1">
      <c r="A93" s="39"/>
      <c r="B93" s="40"/>
      <c r="C93" s="33" t="s">
        <v>23</v>
      </c>
      <c r="D93" s="41"/>
      <c r="E93" s="41"/>
      <c r="F93" s="28" t="str">
        <f>E17</f>
        <v>ISŠTE Sokolov, p.s.</v>
      </c>
      <c r="G93" s="41"/>
      <c r="H93" s="41"/>
      <c r="I93" s="33" t="s">
        <v>29</v>
      </c>
      <c r="J93" s="37" t="str">
        <f>E23</f>
        <v xml:space="preserve">DPT projekty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6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8" t="s">
        <v>193</v>
      </c>
      <c r="D96" s="189"/>
      <c r="E96" s="189"/>
      <c r="F96" s="189"/>
      <c r="G96" s="189"/>
      <c r="H96" s="189"/>
      <c r="I96" s="189"/>
      <c r="J96" s="190" t="s">
        <v>194</v>
      </c>
      <c r="K96" s="18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1" t="s">
        <v>195</v>
      </c>
      <c r="D98" s="41"/>
      <c r="E98" s="41"/>
      <c r="F98" s="41"/>
      <c r="G98" s="41"/>
      <c r="H98" s="41"/>
      <c r="I98" s="41"/>
      <c r="J98" s="111">
        <f>J136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196</v>
      </c>
    </row>
    <row r="99" s="9" customFormat="1" ht="24.96" customHeight="1">
      <c r="A99" s="9"/>
      <c r="B99" s="192"/>
      <c r="C99" s="193"/>
      <c r="D99" s="194" t="s">
        <v>212</v>
      </c>
      <c r="E99" s="195"/>
      <c r="F99" s="195"/>
      <c r="G99" s="195"/>
      <c r="H99" s="195"/>
      <c r="I99" s="195"/>
      <c r="J99" s="196">
        <f>J137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8"/>
      <c r="C100" s="134"/>
      <c r="D100" s="199" t="s">
        <v>216</v>
      </c>
      <c r="E100" s="200"/>
      <c r="F100" s="200"/>
      <c r="G100" s="200"/>
      <c r="H100" s="200"/>
      <c r="I100" s="200"/>
      <c r="J100" s="201">
        <f>J138</f>
        <v>0</v>
      </c>
      <c r="K100" s="134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8"/>
      <c r="C101" s="134"/>
      <c r="D101" s="199" t="s">
        <v>3316</v>
      </c>
      <c r="E101" s="200"/>
      <c r="F101" s="200"/>
      <c r="G101" s="200"/>
      <c r="H101" s="200"/>
      <c r="I101" s="200"/>
      <c r="J101" s="201">
        <f>J139</f>
        <v>0</v>
      </c>
      <c r="K101" s="134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8"/>
      <c r="C102" s="134"/>
      <c r="D102" s="199" t="s">
        <v>3317</v>
      </c>
      <c r="E102" s="200"/>
      <c r="F102" s="200"/>
      <c r="G102" s="200"/>
      <c r="H102" s="200"/>
      <c r="I102" s="200"/>
      <c r="J102" s="201">
        <f>J143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8"/>
      <c r="C103" s="134"/>
      <c r="D103" s="199" t="s">
        <v>3318</v>
      </c>
      <c r="E103" s="200"/>
      <c r="F103" s="200"/>
      <c r="G103" s="200"/>
      <c r="H103" s="200"/>
      <c r="I103" s="200"/>
      <c r="J103" s="201">
        <f>J146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8"/>
      <c r="C104" s="134"/>
      <c r="D104" s="199" t="s">
        <v>3319</v>
      </c>
      <c r="E104" s="200"/>
      <c r="F104" s="200"/>
      <c r="G104" s="200"/>
      <c r="H104" s="200"/>
      <c r="I104" s="200"/>
      <c r="J104" s="201">
        <f>J154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9.28" customHeight="1">
      <c r="A107" s="39"/>
      <c r="B107" s="40"/>
      <c r="C107" s="191" t="s">
        <v>227</v>
      </c>
      <c r="D107" s="41"/>
      <c r="E107" s="41"/>
      <c r="F107" s="41"/>
      <c r="G107" s="41"/>
      <c r="H107" s="41"/>
      <c r="I107" s="41"/>
      <c r="J107" s="203">
        <f>ROUND(J108 + J109 + J110 + J111 + J112 + J113,2)</f>
        <v>0</v>
      </c>
      <c r="K107" s="41"/>
      <c r="L107" s="64"/>
      <c r="N107" s="204" t="s">
        <v>40</v>
      </c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8" customHeight="1">
      <c r="A108" s="39"/>
      <c r="B108" s="40"/>
      <c r="C108" s="41"/>
      <c r="D108" s="205" t="s">
        <v>228</v>
      </c>
      <c r="E108" s="206"/>
      <c r="F108" s="206"/>
      <c r="G108" s="41"/>
      <c r="H108" s="41"/>
      <c r="I108" s="41"/>
      <c r="J108" s="207">
        <v>0</v>
      </c>
      <c r="K108" s="41"/>
      <c r="L108" s="208"/>
      <c r="M108" s="209"/>
      <c r="N108" s="210" t="s">
        <v>41</v>
      </c>
      <c r="O108" s="209"/>
      <c r="P108" s="209"/>
      <c r="Q108" s="209"/>
      <c r="R108" s="209"/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/>
      <c r="AC108" s="211"/>
      <c r="AD108" s="211"/>
      <c r="AE108" s="211"/>
      <c r="AF108" s="209"/>
      <c r="AG108" s="209"/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12" t="s">
        <v>144</v>
      </c>
      <c r="AZ108" s="209"/>
      <c r="BA108" s="209"/>
      <c r="BB108" s="209"/>
      <c r="BC108" s="209"/>
      <c r="BD108" s="209"/>
      <c r="BE108" s="213">
        <f>IF(N108="základní",J108,0)</f>
        <v>0</v>
      </c>
      <c r="BF108" s="213">
        <f>IF(N108="snížená",J108,0)</f>
        <v>0</v>
      </c>
      <c r="BG108" s="213">
        <f>IF(N108="zákl. přenesená",J108,0)</f>
        <v>0</v>
      </c>
      <c r="BH108" s="213">
        <f>IF(N108="sníž. přenesená",J108,0)</f>
        <v>0</v>
      </c>
      <c r="BI108" s="213">
        <f>IF(N108="nulová",J108,0)</f>
        <v>0</v>
      </c>
      <c r="BJ108" s="212" t="s">
        <v>84</v>
      </c>
      <c r="BK108" s="209"/>
      <c r="BL108" s="209"/>
      <c r="BM108" s="209"/>
    </row>
    <row r="109" s="2" customFormat="1" ht="18" customHeight="1">
      <c r="A109" s="39"/>
      <c r="B109" s="40"/>
      <c r="C109" s="41"/>
      <c r="D109" s="205" t="s">
        <v>229</v>
      </c>
      <c r="E109" s="206"/>
      <c r="F109" s="206"/>
      <c r="G109" s="41"/>
      <c r="H109" s="41"/>
      <c r="I109" s="41"/>
      <c r="J109" s="207">
        <v>0</v>
      </c>
      <c r="K109" s="41"/>
      <c r="L109" s="208"/>
      <c r="M109" s="209"/>
      <c r="N109" s="210" t="s">
        <v>41</v>
      </c>
      <c r="O109" s="209"/>
      <c r="P109" s="209"/>
      <c r="Q109" s="209"/>
      <c r="R109" s="209"/>
      <c r="S109" s="211"/>
      <c r="T109" s="211"/>
      <c r="U109" s="211"/>
      <c r="V109" s="211"/>
      <c r="W109" s="211"/>
      <c r="X109" s="211"/>
      <c r="Y109" s="211"/>
      <c r="Z109" s="211"/>
      <c r="AA109" s="211"/>
      <c r="AB109" s="211"/>
      <c r="AC109" s="211"/>
      <c r="AD109" s="211"/>
      <c r="AE109" s="211"/>
      <c r="AF109" s="209"/>
      <c r="AG109" s="209"/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12" t="s">
        <v>144</v>
      </c>
      <c r="AZ109" s="209"/>
      <c r="BA109" s="209"/>
      <c r="BB109" s="209"/>
      <c r="BC109" s="209"/>
      <c r="BD109" s="209"/>
      <c r="BE109" s="213">
        <f>IF(N109="základní",J109,0)</f>
        <v>0</v>
      </c>
      <c r="BF109" s="213">
        <f>IF(N109="snížená",J109,0)</f>
        <v>0</v>
      </c>
      <c r="BG109" s="213">
        <f>IF(N109="zákl. přenesená",J109,0)</f>
        <v>0</v>
      </c>
      <c r="BH109" s="213">
        <f>IF(N109="sníž. přenesená",J109,0)</f>
        <v>0</v>
      </c>
      <c r="BI109" s="213">
        <f>IF(N109="nulová",J109,0)</f>
        <v>0</v>
      </c>
      <c r="BJ109" s="212" t="s">
        <v>84</v>
      </c>
      <c r="BK109" s="209"/>
      <c r="BL109" s="209"/>
      <c r="BM109" s="209"/>
    </row>
    <row r="110" s="2" customFormat="1" ht="18" customHeight="1">
      <c r="A110" s="39"/>
      <c r="B110" s="40"/>
      <c r="C110" s="41"/>
      <c r="D110" s="205" t="s">
        <v>230</v>
      </c>
      <c r="E110" s="206"/>
      <c r="F110" s="206"/>
      <c r="G110" s="41"/>
      <c r="H110" s="41"/>
      <c r="I110" s="41"/>
      <c r="J110" s="207">
        <v>0</v>
      </c>
      <c r="K110" s="41"/>
      <c r="L110" s="208"/>
      <c r="M110" s="209"/>
      <c r="N110" s="210" t="s">
        <v>41</v>
      </c>
      <c r="O110" s="209"/>
      <c r="P110" s="209"/>
      <c r="Q110" s="209"/>
      <c r="R110" s="209"/>
      <c r="S110" s="211"/>
      <c r="T110" s="211"/>
      <c r="U110" s="211"/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/>
      <c r="AF110" s="209"/>
      <c r="AG110" s="209"/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12" t="s">
        <v>144</v>
      </c>
      <c r="AZ110" s="209"/>
      <c r="BA110" s="209"/>
      <c r="BB110" s="209"/>
      <c r="BC110" s="209"/>
      <c r="BD110" s="209"/>
      <c r="BE110" s="213">
        <f>IF(N110="základní",J110,0)</f>
        <v>0</v>
      </c>
      <c r="BF110" s="213">
        <f>IF(N110="snížená",J110,0)</f>
        <v>0</v>
      </c>
      <c r="BG110" s="213">
        <f>IF(N110="zákl. přenesená",J110,0)</f>
        <v>0</v>
      </c>
      <c r="BH110" s="213">
        <f>IF(N110="sníž. přenesená",J110,0)</f>
        <v>0</v>
      </c>
      <c r="BI110" s="213">
        <f>IF(N110="nulová",J110,0)</f>
        <v>0</v>
      </c>
      <c r="BJ110" s="212" t="s">
        <v>84</v>
      </c>
      <c r="BK110" s="209"/>
      <c r="BL110" s="209"/>
      <c r="BM110" s="209"/>
    </row>
    <row r="111" s="2" customFormat="1" ht="18" customHeight="1">
      <c r="A111" s="39"/>
      <c r="B111" s="40"/>
      <c r="C111" s="41"/>
      <c r="D111" s="205" t="s">
        <v>231</v>
      </c>
      <c r="E111" s="206"/>
      <c r="F111" s="206"/>
      <c r="G111" s="41"/>
      <c r="H111" s="41"/>
      <c r="I111" s="41"/>
      <c r="J111" s="207">
        <v>0</v>
      </c>
      <c r="K111" s="41"/>
      <c r="L111" s="208"/>
      <c r="M111" s="209"/>
      <c r="N111" s="210" t="s">
        <v>41</v>
      </c>
      <c r="O111" s="209"/>
      <c r="P111" s="209"/>
      <c r="Q111" s="209"/>
      <c r="R111" s="209"/>
      <c r="S111" s="211"/>
      <c r="T111" s="211"/>
      <c r="U111" s="211"/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/>
      <c r="AF111" s="209"/>
      <c r="AG111" s="209"/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12" t="s">
        <v>144</v>
      </c>
      <c r="AZ111" s="209"/>
      <c r="BA111" s="209"/>
      <c r="BB111" s="209"/>
      <c r="BC111" s="209"/>
      <c r="BD111" s="209"/>
      <c r="BE111" s="213">
        <f>IF(N111="základní",J111,0)</f>
        <v>0</v>
      </c>
      <c r="BF111" s="213">
        <f>IF(N111="snížená",J111,0)</f>
        <v>0</v>
      </c>
      <c r="BG111" s="213">
        <f>IF(N111="zákl. přenesená",J111,0)</f>
        <v>0</v>
      </c>
      <c r="BH111" s="213">
        <f>IF(N111="sníž. přenesená",J111,0)</f>
        <v>0</v>
      </c>
      <c r="BI111" s="213">
        <f>IF(N111="nulová",J111,0)</f>
        <v>0</v>
      </c>
      <c r="BJ111" s="212" t="s">
        <v>84</v>
      </c>
      <c r="BK111" s="209"/>
      <c r="BL111" s="209"/>
      <c r="BM111" s="209"/>
    </row>
    <row r="112" s="2" customFormat="1" ht="18" customHeight="1">
      <c r="A112" s="39"/>
      <c r="B112" s="40"/>
      <c r="C112" s="41"/>
      <c r="D112" s="205" t="s">
        <v>232</v>
      </c>
      <c r="E112" s="206"/>
      <c r="F112" s="206"/>
      <c r="G112" s="41"/>
      <c r="H112" s="41"/>
      <c r="I112" s="41"/>
      <c r="J112" s="207">
        <v>0</v>
      </c>
      <c r="K112" s="41"/>
      <c r="L112" s="208"/>
      <c r="M112" s="209"/>
      <c r="N112" s="210" t="s">
        <v>41</v>
      </c>
      <c r="O112" s="209"/>
      <c r="P112" s="209"/>
      <c r="Q112" s="209"/>
      <c r="R112" s="209"/>
      <c r="S112" s="211"/>
      <c r="T112" s="211"/>
      <c r="U112" s="211"/>
      <c r="V112" s="211"/>
      <c r="W112" s="211"/>
      <c r="X112" s="211"/>
      <c r="Y112" s="211"/>
      <c r="Z112" s="211"/>
      <c r="AA112" s="211"/>
      <c r="AB112" s="211"/>
      <c r="AC112" s="211"/>
      <c r="AD112" s="211"/>
      <c r="AE112" s="211"/>
      <c r="AF112" s="209"/>
      <c r="AG112" s="209"/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12" t="s">
        <v>144</v>
      </c>
      <c r="AZ112" s="209"/>
      <c r="BA112" s="209"/>
      <c r="BB112" s="209"/>
      <c r="BC112" s="209"/>
      <c r="BD112" s="209"/>
      <c r="BE112" s="213">
        <f>IF(N112="základní",J112,0)</f>
        <v>0</v>
      </c>
      <c r="BF112" s="213">
        <f>IF(N112="snížená",J112,0)</f>
        <v>0</v>
      </c>
      <c r="BG112" s="213">
        <f>IF(N112="zákl. přenesená",J112,0)</f>
        <v>0</v>
      </c>
      <c r="BH112" s="213">
        <f>IF(N112="sníž. přenesená",J112,0)</f>
        <v>0</v>
      </c>
      <c r="BI112" s="213">
        <f>IF(N112="nulová",J112,0)</f>
        <v>0</v>
      </c>
      <c r="BJ112" s="212" t="s">
        <v>84</v>
      </c>
      <c r="BK112" s="209"/>
      <c r="BL112" s="209"/>
      <c r="BM112" s="209"/>
    </row>
    <row r="113" s="2" customFormat="1" ht="18" customHeight="1">
      <c r="A113" s="39"/>
      <c r="B113" s="40"/>
      <c r="C113" s="41"/>
      <c r="D113" s="206" t="s">
        <v>233</v>
      </c>
      <c r="E113" s="41"/>
      <c r="F113" s="41"/>
      <c r="G113" s="41"/>
      <c r="H113" s="41"/>
      <c r="I113" s="41"/>
      <c r="J113" s="207">
        <f>ROUND(J32*T113,2)</f>
        <v>0</v>
      </c>
      <c r="K113" s="41"/>
      <c r="L113" s="208"/>
      <c r="M113" s="209"/>
      <c r="N113" s="210" t="s">
        <v>41</v>
      </c>
      <c r="O113" s="209"/>
      <c r="P113" s="209"/>
      <c r="Q113" s="209"/>
      <c r="R113" s="209"/>
      <c r="S113" s="211"/>
      <c r="T113" s="211"/>
      <c r="U113" s="211"/>
      <c r="V113" s="211"/>
      <c r="W113" s="211"/>
      <c r="X113" s="211"/>
      <c r="Y113" s="211"/>
      <c r="Z113" s="211"/>
      <c r="AA113" s="211"/>
      <c r="AB113" s="211"/>
      <c r="AC113" s="211"/>
      <c r="AD113" s="211"/>
      <c r="AE113" s="211"/>
      <c r="AF113" s="209"/>
      <c r="AG113" s="209"/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12" t="s">
        <v>234</v>
      </c>
      <c r="AZ113" s="209"/>
      <c r="BA113" s="209"/>
      <c r="BB113" s="209"/>
      <c r="BC113" s="209"/>
      <c r="BD113" s="209"/>
      <c r="BE113" s="213">
        <f>IF(N113="základní",J113,0)</f>
        <v>0</v>
      </c>
      <c r="BF113" s="213">
        <f>IF(N113="snížená",J113,0)</f>
        <v>0</v>
      </c>
      <c r="BG113" s="213">
        <f>IF(N113="zákl. přenesená",J113,0)</f>
        <v>0</v>
      </c>
      <c r="BH113" s="213">
        <f>IF(N113="sníž. přenesená",J113,0)</f>
        <v>0</v>
      </c>
      <c r="BI113" s="213">
        <f>IF(N113="nulová",J113,0)</f>
        <v>0</v>
      </c>
      <c r="BJ113" s="212" t="s">
        <v>84</v>
      </c>
      <c r="BK113" s="209"/>
      <c r="BL113" s="209"/>
      <c r="BM113" s="209"/>
    </row>
    <row r="114" s="2" customForma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9.28" customHeight="1">
      <c r="A115" s="39"/>
      <c r="B115" s="40"/>
      <c r="C115" s="214" t="s">
        <v>235</v>
      </c>
      <c r="D115" s="189"/>
      <c r="E115" s="189"/>
      <c r="F115" s="189"/>
      <c r="G115" s="189"/>
      <c r="H115" s="189"/>
      <c r="I115" s="189"/>
      <c r="J115" s="215">
        <f>ROUND(J98+J107,2)</f>
        <v>0</v>
      </c>
      <c r="K115" s="189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67"/>
      <c r="C116" s="68"/>
      <c r="D116" s="68"/>
      <c r="E116" s="68"/>
      <c r="F116" s="68"/>
      <c r="G116" s="68"/>
      <c r="H116" s="68"/>
      <c r="I116" s="68"/>
      <c r="J116" s="68"/>
      <c r="K116" s="68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20" s="2" customFormat="1" ht="6.96" customHeight="1">
      <c r="A120" s="39"/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4.96" customHeight="1">
      <c r="A121" s="39"/>
      <c r="B121" s="40"/>
      <c r="C121" s="24" t="s">
        <v>236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15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4.4" customHeight="1">
      <c r="A124" s="39"/>
      <c r="B124" s="40"/>
      <c r="C124" s="41"/>
      <c r="D124" s="41"/>
      <c r="E124" s="187" t="str">
        <f>E7</f>
        <v>Modernizace střediska praktického vyučování ISŠTE Sokolov, SO-703</v>
      </c>
      <c r="F124" s="33"/>
      <c r="G124" s="33"/>
      <c r="H124" s="33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" customFormat="1" ht="12" customHeight="1">
      <c r="B125" s="22"/>
      <c r="C125" s="33" t="s">
        <v>167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2" customFormat="1" ht="14.4" customHeight="1">
      <c r="A126" s="39"/>
      <c r="B126" s="40"/>
      <c r="C126" s="41"/>
      <c r="D126" s="41"/>
      <c r="E126" s="187" t="s">
        <v>3107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3108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6" customHeight="1">
      <c r="A128" s="39"/>
      <c r="B128" s="40"/>
      <c r="C128" s="41"/>
      <c r="D128" s="41"/>
      <c r="E128" s="77" t="str">
        <f>E11</f>
        <v>D.1.4.c.9 - Demontáže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19</v>
      </c>
      <c r="D130" s="41"/>
      <c r="E130" s="41"/>
      <c r="F130" s="28" t="str">
        <f>F14</f>
        <v>Sokolov</v>
      </c>
      <c r="G130" s="41"/>
      <c r="H130" s="41"/>
      <c r="I130" s="33" t="s">
        <v>21</v>
      </c>
      <c r="J130" s="80" t="str">
        <f>IF(J14="","",J14)</f>
        <v>2. 4. 2025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6" customHeight="1">
      <c r="A132" s="39"/>
      <c r="B132" s="40"/>
      <c r="C132" s="33" t="s">
        <v>23</v>
      </c>
      <c r="D132" s="41"/>
      <c r="E132" s="41"/>
      <c r="F132" s="28" t="str">
        <f>E17</f>
        <v>ISŠTE Sokolov, p.s.</v>
      </c>
      <c r="G132" s="41"/>
      <c r="H132" s="41"/>
      <c r="I132" s="33" t="s">
        <v>29</v>
      </c>
      <c r="J132" s="37" t="str">
        <f>E23</f>
        <v xml:space="preserve">DPT projekty 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6" customHeight="1">
      <c r="A133" s="39"/>
      <c r="B133" s="40"/>
      <c r="C133" s="33" t="s">
        <v>27</v>
      </c>
      <c r="D133" s="41"/>
      <c r="E133" s="41"/>
      <c r="F133" s="28" t="str">
        <f>IF(E20="","",E20)</f>
        <v>Vyplň údaj</v>
      </c>
      <c r="G133" s="41"/>
      <c r="H133" s="41"/>
      <c r="I133" s="33" t="s">
        <v>32</v>
      </c>
      <c r="J133" s="37" t="str">
        <f>E26</f>
        <v xml:space="preserve"> 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0.32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11" customFormat="1" ht="29.28" customHeight="1">
      <c r="A135" s="216"/>
      <c r="B135" s="217"/>
      <c r="C135" s="218" t="s">
        <v>237</v>
      </c>
      <c r="D135" s="219" t="s">
        <v>61</v>
      </c>
      <c r="E135" s="219" t="s">
        <v>57</v>
      </c>
      <c r="F135" s="219" t="s">
        <v>58</v>
      </c>
      <c r="G135" s="219" t="s">
        <v>238</v>
      </c>
      <c r="H135" s="219" t="s">
        <v>239</v>
      </c>
      <c r="I135" s="219" t="s">
        <v>240</v>
      </c>
      <c r="J135" s="219" t="s">
        <v>194</v>
      </c>
      <c r="K135" s="220" t="s">
        <v>241</v>
      </c>
      <c r="L135" s="221"/>
      <c r="M135" s="101" t="s">
        <v>1</v>
      </c>
      <c r="N135" s="102" t="s">
        <v>40</v>
      </c>
      <c r="O135" s="102" t="s">
        <v>242</v>
      </c>
      <c r="P135" s="102" t="s">
        <v>243</v>
      </c>
      <c r="Q135" s="102" t="s">
        <v>244</v>
      </c>
      <c r="R135" s="102" t="s">
        <v>245</v>
      </c>
      <c r="S135" s="102" t="s">
        <v>246</v>
      </c>
      <c r="T135" s="103" t="s">
        <v>247</v>
      </c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</row>
    <row r="136" s="2" customFormat="1" ht="22.8" customHeight="1">
      <c r="A136" s="39"/>
      <c r="B136" s="40"/>
      <c r="C136" s="108" t="s">
        <v>248</v>
      </c>
      <c r="D136" s="41"/>
      <c r="E136" s="41"/>
      <c r="F136" s="41"/>
      <c r="G136" s="41"/>
      <c r="H136" s="41"/>
      <c r="I136" s="41"/>
      <c r="J136" s="222">
        <f>BK136</f>
        <v>0</v>
      </c>
      <c r="K136" s="41"/>
      <c r="L136" s="45"/>
      <c r="M136" s="104"/>
      <c r="N136" s="223"/>
      <c r="O136" s="105"/>
      <c r="P136" s="224">
        <f>P137</f>
        <v>0</v>
      </c>
      <c r="Q136" s="105"/>
      <c r="R136" s="224">
        <f>R137</f>
        <v>0</v>
      </c>
      <c r="S136" s="105"/>
      <c r="T136" s="225">
        <f>T137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75</v>
      </c>
      <c r="AU136" s="18" t="s">
        <v>196</v>
      </c>
      <c r="BK136" s="226">
        <f>BK137</f>
        <v>0</v>
      </c>
    </row>
    <row r="137" s="12" customFormat="1" ht="25.92" customHeight="1">
      <c r="A137" s="12"/>
      <c r="B137" s="227"/>
      <c r="C137" s="228"/>
      <c r="D137" s="229" t="s">
        <v>75</v>
      </c>
      <c r="E137" s="230" t="s">
        <v>1080</v>
      </c>
      <c r="F137" s="230" t="s">
        <v>1081</v>
      </c>
      <c r="G137" s="228"/>
      <c r="H137" s="228"/>
      <c r="I137" s="231"/>
      <c r="J137" s="232">
        <f>BK137</f>
        <v>0</v>
      </c>
      <c r="K137" s="228"/>
      <c r="L137" s="233"/>
      <c r="M137" s="234"/>
      <c r="N137" s="235"/>
      <c r="O137" s="235"/>
      <c r="P137" s="236">
        <f>P138</f>
        <v>0</v>
      </c>
      <c r="Q137" s="235"/>
      <c r="R137" s="236">
        <f>R138</f>
        <v>0</v>
      </c>
      <c r="S137" s="235"/>
      <c r="T137" s="237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8" t="s">
        <v>86</v>
      </c>
      <c r="AT137" s="239" t="s">
        <v>75</v>
      </c>
      <c r="AU137" s="239" t="s">
        <v>76</v>
      </c>
      <c r="AY137" s="238" t="s">
        <v>251</v>
      </c>
      <c r="BK137" s="240">
        <f>BK138</f>
        <v>0</v>
      </c>
    </row>
    <row r="138" s="12" customFormat="1" ht="22.8" customHeight="1">
      <c r="A138" s="12"/>
      <c r="B138" s="227"/>
      <c r="C138" s="228"/>
      <c r="D138" s="229" t="s">
        <v>75</v>
      </c>
      <c r="E138" s="241" t="s">
        <v>1205</v>
      </c>
      <c r="F138" s="241" t="s">
        <v>1206</v>
      </c>
      <c r="G138" s="228"/>
      <c r="H138" s="228"/>
      <c r="I138" s="231"/>
      <c r="J138" s="242">
        <f>BK138</f>
        <v>0</v>
      </c>
      <c r="K138" s="228"/>
      <c r="L138" s="233"/>
      <c r="M138" s="234"/>
      <c r="N138" s="235"/>
      <c r="O138" s="235"/>
      <c r="P138" s="236">
        <f>P139+P143+P146+P154</f>
        <v>0</v>
      </c>
      <c r="Q138" s="235"/>
      <c r="R138" s="236">
        <f>R139+R143+R146+R154</f>
        <v>0</v>
      </c>
      <c r="S138" s="235"/>
      <c r="T138" s="237">
        <f>T139+T143+T146+T154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8" t="s">
        <v>86</v>
      </c>
      <c r="AT138" s="239" t="s">
        <v>75</v>
      </c>
      <c r="AU138" s="239" t="s">
        <v>84</v>
      </c>
      <c r="AY138" s="238" t="s">
        <v>251</v>
      </c>
      <c r="BK138" s="240">
        <f>BK139+BK143+BK146+BK154</f>
        <v>0</v>
      </c>
    </row>
    <row r="139" s="12" customFormat="1" ht="20.88" customHeight="1">
      <c r="A139" s="12"/>
      <c r="B139" s="227"/>
      <c r="C139" s="228"/>
      <c r="D139" s="229" t="s">
        <v>75</v>
      </c>
      <c r="E139" s="241" t="s">
        <v>3111</v>
      </c>
      <c r="F139" s="241" t="s">
        <v>3320</v>
      </c>
      <c r="G139" s="228"/>
      <c r="H139" s="228"/>
      <c r="I139" s="231"/>
      <c r="J139" s="242">
        <f>BK139</f>
        <v>0</v>
      </c>
      <c r="K139" s="228"/>
      <c r="L139" s="233"/>
      <c r="M139" s="234"/>
      <c r="N139" s="235"/>
      <c r="O139" s="235"/>
      <c r="P139" s="236">
        <f>SUM(P140:P142)</f>
        <v>0</v>
      </c>
      <c r="Q139" s="235"/>
      <c r="R139" s="236">
        <f>SUM(R140:R142)</f>
        <v>0</v>
      </c>
      <c r="S139" s="235"/>
      <c r="T139" s="237">
        <f>SUM(T140:T142)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8" t="s">
        <v>84</v>
      </c>
      <c r="AT139" s="239" t="s">
        <v>75</v>
      </c>
      <c r="AU139" s="239" t="s">
        <v>86</v>
      </c>
      <c r="AY139" s="238" t="s">
        <v>251</v>
      </c>
      <c r="BK139" s="240">
        <f>SUM(BK140:BK142)</f>
        <v>0</v>
      </c>
    </row>
    <row r="140" s="2" customFormat="1" ht="14.4" customHeight="1">
      <c r="A140" s="39"/>
      <c r="B140" s="40"/>
      <c r="C140" s="243" t="s">
        <v>84</v>
      </c>
      <c r="D140" s="243" t="s">
        <v>253</v>
      </c>
      <c r="E140" s="244" t="s">
        <v>3321</v>
      </c>
      <c r="F140" s="245" t="s">
        <v>3322</v>
      </c>
      <c r="G140" s="246" t="s">
        <v>3147</v>
      </c>
      <c r="H140" s="247">
        <v>480</v>
      </c>
      <c r="I140" s="248"/>
      <c r="J140" s="247">
        <f>ROUND(I140*H140,2)</f>
        <v>0</v>
      </c>
      <c r="K140" s="245" t="s">
        <v>1</v>
      </c>
      <c r="L140" s="45"/>
      <c r="M140" s="249" t="s">
        <v>1</v>
      </c>
      <c r="N140" s="250" t="s">
        <v>41</v>
      </c>
      <c r="O140" s="92"/>
      <c r="P140" s="251">
        <f>O140*H140</f>
        <v>0</v>
      </c>
      <c r="Q140" s="251">
        <v>0</v>
      </c>
      <c r="R140" s="251">
        <f>Q140*H140</f>
        <v>0</v>
      </c>
      <c r="S140" s="251">
        <v>0</v>
      </c>
      <c r="T140" s="252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3" t="s">
        <v>344</v>
      </c>
      <c r="AT140" s="253" t="s">
        <v>253</v>
      </c>
      <c r="AU140" s="253" t="s">
        <v>271</v>
      </c>
      <c r="AY140" s="18" t="s">
        <v>251</v>
      </c>
      <c r="BE140" s="254">
        <f>IF(N140="základní",J140,0)</f>
        <v>0</v>
      </c>
      <c r="BF140" s="254">
        <f>IF(N140="snížená",J140,0)</f>
        <v>0</v>
      </c>
      <c r="BG140" s="254">
        <f>IF(N140="zákl. přenesená",J140,0)</f>
        <v>0</v>
      </c>
      <c r="BH140" s="254">
        <f>IF(N140="sníž. přenesená",J140,0)</f>
        <v>0</v>
      </c>
      <c r="BI140" s="254">
        <f>IF(N140="nulová",J140,0)</f>
        <v>0</v>
      </c>
      <c r="BJ140" s="18" t="s">
        <v>84</v>
      </c>
      <c r="BK140" s="254">
        <f>ROUND(I140*H140,2)</f>
        <v>0</v>
      </c>
      <c r="BL140" s="18" t="s">
        <v>344</v>
      </c>
      <c r="BM140" s="253" t="s">
        <v>86</v>
      </c>
    </row>
    <row r="141" s="2" customFormat="1" ht="14.4" customHeight="1">
      <c r="A141" s="39"/>
      <c r="B141" s="40"/>
      <c r="C141" s="243" t="s">
        <v>86</v>
      </c>
      <c r="D141" s="243" t="s">
        <v>253</v>
      </c>
      <c r="E141" s="244" t="s">
        <v>3323</v>
      </c>
      <c r="F141" s="245" t="s">
        <v>3324</v>
      </c>
      <c r="G141" s="246" t="s">
        <v>3147</v>
      </c>
      <c r="H141" s="247">
        <v>490</v>
      </c>
      <c r="I141" s="248"/>
      <c r="J141" s="247">
        <f>ROUND(I141*H141,2)</f>
        <v>0</v>
      </c>
      <c r="K141" s="245" t="s">
        <v>1</v>
      </c>
      <c r="L141" s="45"/>
      <c r="M141" s="249" t="s">
        <v>1</v>
      </c>
      <c r="N141" s="250" t="s">
        <v>41</v>
      </c>
      <c r="O141" s="92"/>
      <c r="P141" s="251">
        <f>O141*H141</f>
        <v>0</v>
      </c>
      <c r="Q141" s="251">
        <v>0</v>
      </c>
      <c r="R141" s="251">
        <f>Q141*H141</f>
        <v>0</v>
      </c>
      <c r="S141" s="251">
        <v>0</v>
      </c>
      <c r="T141" s="252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3" t="s">
        <v>344</v>
      </c>
      <c r="AT141" s="253" t="s">
        <v>253</v>
      </c>
      <c r="AU141" s="253" t="s">
        <v>271</v>
      </c>
      <c r="AY141" s="18" t="s">
        <v>251</v>
      </c>
      <c r="BE141" s="254">
        <f>IF(N141="základní",J141,0)</f>
        <v>0</v>
      </c>
      <c r="BF141" s="254">
        <f>IF(N141="snížená",J141,0)</f>
        <v>0</v>
      </c>
      <c r="BG141" s="254">
        <f>IF(N141="zákl. přenesená",J141,0)</f>
        <v>0</v>
      </c>
      <c r="BH141" s="254">
        <f>IF(N141="sníž. přenesená",J141,0)</f>
        <v>0</v>
      </c>
      <c r="BI141" s="254">
        <f>IF(N141="nulová",J141,0)</f>
        <v>0</v>
      </c>
      <c r="BJ141" s="18" t="s">
        <v>84</v>
      </c>
      <c r="BK141" s="254">
        <f>ROUND(I141*H141,2)</f>
        <v>0</v>
      </c>
      <c r="BL141" s="18" t="s">
        <v>344</v>
      </c>
      <c r="BM141" s="253" t="s">
        <v>258</v>
      </c>
    </row>
    <row r="142" s="2" customFormat="1" ht="14.4" customHeight="1">
      <c r="A142" s="39"/>
      <c r="B142" s="40"/>
      <c r="C142" s="243" t="s">
        <v>271</v>
      </c>
      <c r="D142" s="243" t="s">
        <v>253</v>
      </c>
      <c r="E142" s="244" t="s">
        <v>3325</v>
      </c>
      <c r="F142" s="245" t="s">
        <v>3326</v>
      </c>
      <c r="G142" s="246" t="s">
        <v>3147</v>
      </c>
      <c r="H142" s="247">
        <v>40</v>
      </c>
      <c r="I142" s="248"/>
      <c r="J142" s="247">
        <f>ROUND(I142*H142,2)</f>
        <v>0</v>
      </c>
      <c r="K142" s="245" t="s">
        <v>1</v>
      </c>
      <c r="L142" s="45"/>
      <c r="M142" s="249" t="s">
        <v>1</v>
      </c>
      <c r="N142" s="250" t="s">
        <v>41</v>
      </c>
      <c r="O142" s="92"/>
      <c r="P142" s="251">
        <f>O142*H142</f>
        <v>0</v>
      </c>
      <c r="Q142" s="251">
        <v>0</v>
      </c>
      <c r="R142" s="251">
        <f>Q142*H142</f>
        <v>0</v>
      </c>
      <c r="S142" s="251">
        <v>0</v>
      </c>
      <c r="T142" s="252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3" t="s">
        <v>344</v>
      </c>
      <c r="AT142" s="253" t="s">
        <v>253</v>
      </c>
      <c r="AU142" s="253" t="s">
        <v>271</v>
      </c>
      <c r="AY142" s="18" t="s">
        <v>251</v>
      </c>
      <c r="BE142" s="254">
        <f>IF(N142="základní",J142,0)</f>
        <v>0</v>
      </c>
      <c r="BF142" s="254">
        <f>IF(N142="snížená",J142,0)</f>
        <v>0</v>
      </c>
      <c r="BG142" s="254">
        <f>IF(N142="zákl. přenesená",J142,0)</f>
        <v>0</v>
      </c>
      <c r="BH142" s="254">
        <f>IF(N142="sníž. přenesená",J142,0)</f>
        <v>0</v>
      </c>
      <c r="BI142" s="254">
        <f>IF(N142="nulová",J142,0)</f>
        <v>0</v>
      </c>
      <c r="BJ142" s="18" t="s">
        <v>84</v>
      </c>
      <c r="BK142" s="254">
        <f>ROUND(I142*H142,2)</f>
        <v>0</v>
      </c>
      <c r="BL142" s="18" t="s">
        <v>344</v>
      </c>
      <c r="BM142" s="253" t="s">
        <v>287</v>
      </c>
    </row>
    <row r="143" s="12" customFormat="1" ht="20.88" customHeight="1">
      <c r="A143" s="12"/>
      <c r="B143" s="227"/>
      <c r="C143" s="228"/>
      <c r="D143" s="229" t="s">
        <v>75</v>
      </c>
      <c r="E143" s="241" t="s">
        <v>3327</v>
      </c>
      <c r="F143" s="241" t="s">
        <v>3328</v>
      </c>
      <c r="G143" s="228"/>
      <c r="H143" s="228"/>
      <c r="I143" s="231"/>
      <c r="J143" s="242">
        <f>BK143</f>
        <v>0</v>
      </c>
      <c r="K143" s="228"/>
      <c r="L143" s="233"/>
      <c r="M143" s="234"/>
      <c r="N143" s="235"/>
      <c r="O143" s="235"/>
      <c r="P143" s="236">
        <f>SUM(P144:P145)</f>
        <v>0</v>
      </c>
      <c r="Q143" s="235"/>
      <c r="R143" s="236">
        <f>SUM(R144:R145)</f>
        <v>0</v>
      </c>
      <c r="S143" s="235"/>
      <c r="T143" s="237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38" t="s">
        <v>84</v>
      </c>
      <c r="AT143" s="239" t="s">
        <v>75</v>
      </c>
      <c r="AU143" s="239" t="s">
        <v>86</v>
      </c>
      <c r="AY143" s="238" t="s">
        <v>251</v>
      </c>
      <c r="BK143" s="240">
        <f>SUM(BK144:BK145)</f>
        <v>0</v>
      </c>
    </row>
    <row r="144" s="2" customFormat="1" ht="14.4" customHeight="1">
      <c r="A144" s="39"/>
      <c r="B144" s="40"/>
      <c r="C144" s="243" t="s">
        <v>258</v>
      </c>
      <c r="D144" s="243" t="s">
        <v>253</v>
      </c>
      <c r="E144" s="244" t="s">
        <v>3329</v>
      </c>
      <c r="F144" s="245" t="s">
        <v>3330</v>
      </c>
      <c r="G144" s="246" t="s">
        <v>3147</v>
      </c>
      <c r="H144" s="247">
        <v>120</v>
      </c>
      <c r="I144" s="248"/>
      <c r="J144" s="247">
        <f>ROUND(I144*H144,2)</f>
        <v>0</v>
      </c>
      <c r="K144" s="245" t="s">
        <v>1</v>
      </c>
      <c r="L144" s="45"/>
      <c r="M144" s="249" t="s">
        <v>1</v>
      </c>
      <c r="N144" s="250" t="s">
        <v>41</v>
      </c>
      <c r="O144" s="92"/>
      <c r="P144" s="251">
        <f>O144*H144</f>
        <v>0</v>
      </c>
      <c r="Q144" s="251">
        <v>0</v>
      </c>
      <c r="R144" s="251">
        <f>Q144*H144</f>
        <v>0</v>
      </c>
      <c r="S144" s="251">
        <v>0</v>
      </c>
      <c r="T144" s="252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3" t="s">
        <v>344</v>
      </c>
      <c r="AT144" s="253" t="s">
        <v>253</v>
      </c>
      <c r="AU144" s="253" t="s">
        <v>271</v>
      </c>
      <c r="AY144" s="18" t="s">
        <v>251</v>
      </c>
      <c r="BE144" s="254">
        <f>IF(N144="základní",J144,0)</f>
        <v>0</v>
      </c>
      <c r="BF144" s="254">
        <f>IF(N144="snížená",J144,0)</f>
        <v>0</v>
      </c>
      <c r="BG144" s="254">
        <f>IF(N144="zákl. přenesená",J144,0)</f>
        <v>0</v>
      </c>
      <c r="BH144" s="254">
        <f>IF(N144="sníž. přenesená",J144,0)</f>
        <v>0</v>
      </c>
      <c r="BI144" s="254">
        <f>IF(N144="nulová",J144,0)</f>
        <v>0</v>
      </c>
      <c r="BJ144" s="18" t="s">
        <v>84</v>
      </c>
      <c r="BK144" s="254">
        <f>ROUND(I144*H144,2)</f>
        <v>0</v>
      </c>
      <c r="BL144" s="18" t="s">
        <v>344</v>
      </c>
      <c r="BM144" s="253" t="s">
        <v>298</v>
      </c>
    </row>
    <row r="145" s="2" customFormat="1" ht="14.4" customHeight="1">
      <c r="A145" s="39"/>
      <c r="B145" s="40"/>
      <c r="C145" s="243" t="s">
        <v>280</v>
      </c>
      <c r="D145" s="243" t="s">
        <v>253</v>
      </c>
      <c r="E145" s="244" t="s">
        <v>3331</v>
      </c>
      <c r="F145" s="245" t="s">
        <v>3332</v>
      </c>
      <c r="G145" s="246" t="s">
        <v>3147</v>
      </c>
      <c r="H145" s="247">
        <v>10</v>
      </c>
      <c r="I145" s="248"/>
      <c r="J145" s="247">
        <f>ROUND(I145*H145,2)</f>
        <v>0</v>
      </c>
      <c r="K145" s="245" t="s">
        <v>1</v>
      </c>
      <c r="L145" s="45"/>
      <c r="M145" s="249" t="s">
        <v>1</v>
      </c>
      <c r="N145" s="250" t="s">
        <v>41</v>
      </c>
      <c r="O145" s="92"/>
      <c r="P145" s="251">
        <f>O145*H145</f>
        <v>0</v>
      </c>
      <c r="Q145" s="251">
        <v>0</v>
      </c>
      <c r="R145" s="251">
        <f>Q145*H145</f>
        <v>0</v>
      </c>
      <c r="S145" s="251">
        <v>0</v>
      </c>
      <c r="T145" s="252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3" t="s">
        <v>344</v>
      </c>
      <c r="AT145" s="253" t="s">
        <v>253</v>
      </c>
      <c r="AU145" s="253" t="s">
        <v>271</v>
      </c>
      <c r="AY145" s="18" t="s">
        <v>251</v>
      </c>
      <c r="BE145" s="254">
        <f>IF(N145="základní",J145,0)</f>
        <v>0</v>
      </c>
      <c r="BF145" s="254">
        <f>IF(N145="snížená",J145,0)</f>
        <v>0</v>
      </c>
      <c r="BG145" s="254">
        <f>IF(N145="zákl. přenesená",J145,0)</f>
        <v>0</v>
      </c>
      <c r="BH145" s="254">
        <f>IF(N145="sníž. přenesená",J145,0)</f>
        <v>0</v>
      </c>
      <c r="BI145" s="254">
        <f>IF(N145="nulová",J145,0)</f>
        <v>0</v>
      </c>
      <c r="BJ145" s="18" t="s">
        <v>84</v>
      </c>
      <c r="BK145" s="254">
        <f>ROUND(I145*H145,2)</f>
        <v>0</v>
      </c>
      <c r="BL145" s="18" t="s">
        <v>344</v>
      </c>
      <c r="BM145" s="253" t="s">
        <v>312</v>
      </c>
    </row>
    <row r="146" s="12" customFormat="1" ht="20.88" customHeight="1">
      <c r="A146" s="12"/>
      <c r="B146" s="227"/>
      <c r="C146" s="228"/>
      <c r="D146" s="229" t="s">
        <v>75</v>
      </c>
      <c r="E146" s="241" t="s">
        <v>3333</v>
      </c>
      <c r="F146" s="241" t="s">
        <v>3334</v>
      </c>
      <c r="G146" s="228"/>
      <c r="H146" s="228"/>
      <c r="I146" s="231"/>
      <c r="J146" s="242">
        <f>BK146</f>
        <v>0</v>
      </c>
      <c r="K146" s="228"/>
      <c r="L146" s="233"/>
      <c r="M146" s="234"/>
      <c r="N146" s="235"/>
      <c r="O146" s="235"/>
      <c r="P146" s="236">
        <f>SUM(P147:P153)</f>
        <v>0</v>
      </c>
      <c r="Q146" s="235"/>
      <c r="R146" s="236">
        <f>SUM(R147:R153)</f>
        <v>0</v>
      </c>
      <c r="S146" s="235"/>
      <c r="T146" s="237">
        <f>SUM(T147:T153)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38" t="s">
        <v>84</v>
      </c>
      <c r="AT146" s="239" t="s">
        <v>75</v>
      </c>
      <c r="AU146" s="239" t="s">
        <v>86</v>
      </c>
      <c r="AY146" s="238" t="s">
        <v>251</v>
      </c>
      <c r="BK146" s="240">
        <f>SUM(BK147:BK153)</f>
        <v>0</v>
      </c>
    </row>
    <row r="147" s="2" customFormat="1" ht="14.4" customHeight="1">
      <c r="A147" s="39"/>
      <c r="B147" s="40"/>
      <c r="C147" s="243" t="s">
        <v>287</v>
      </c>
      <c r="D147" s="243" t="s">
        <v>253</v>
      </c>
      <c r="E147" s="244" t="s">
        <v>3335</v>
      </c>
      <c r="F147" s="245" t="s">
        <v>3336</v>
      </c>
      <c r="G147" s="246" t="s">
        <v>3147</v>
      </c>
      <c r="H147" s="247">
        <v>280</v>
      </c>
      <c r="I147" s="248"/>
      <c r="J147" s="247">
        <f>ROUND(I147*H147,2)</f>
        <v>0</v>
      </c>
      <c r="K147" s="245" t="s">
        <v>1</v>
      </c>
      <c r="L147" s="45"/>
      <c r="M147" s="249" t="s">
        <v>1</v>
      </c>
      <c r="N147" s="250" t="s">
        <v>41</v>
      </c>
      <c r="O147" s="92"/>
      <c r="P147" s="251">
        <f>O147*H147</f>
        <v>0</v>
      </c>
      <c r="Q147" s="251">
        <v>0</v>
      </c>
      <c r="R147" s="251">
        <f>Q147*H147</f>
        <v>0</v>
      </c>
      <c r="S147" s="251">
        <v>0</v>
      </c>
      <c r="T147" s="252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3" t="s">
        <v>344</v>
      </c>
      <c r="AT147" s="253" t="s">
        <v>253</v>
      </c>
      <c r="AU147" s="253" t="s">
        <v>271</v>
      </c>
      <c r="AY147" s="18" t="s">
        <v>251</v>
      </c>
      <c r="BE147" s="254">
        <f>IF(N147="základní",J147,0)</f>
        <v>0</v>
      </c>
      <c r="BF147" s="254">
        <f>IF(N147="snížená",J147,0)</f>
        <v>0</v>
      </c>
      <c r="BG147" s="254">
        <f>IF(N147="zákl. přenesená",J147,0)</f>
        <v>0</v>
      </c>
      <c r="BH147" s="254">
        <f>IF(N147="sníž. přenesená",J147,0)</f>
        <v>0</v>
      </c>
      <c r="BI147" s="254">
        <f>IF(N147="nulová",J147,0)</f>
        <v>0</v>
      </c>
      <c r="BJ147" s="18" t="s">
        <v>84</v>
      </c>
      <c r="BK147" s="254">
        <f>ROUND(I147*H147,2)</f>
        <v>0</v>
      </c>
      <c r="BL147" s="18" t="s">
        <v>344</v>
      </c>
      <c r="BM147" s="253" t="s">
        <v>8</v>
      </c>
    </row>
    <row r="148" s="2" customFormat="1" ht="14.4" customHeight="1">
      <c r="A148" s="39"/>
      <c r="B148" s="40"/>
      <c r="C148" s="243" t="s">
        <v>294</v>
      </c>
      <c r="D148" s="243" t="s">
        <v>253</v>
      </c>
      <c r="E148" s="244" t="s">
        <v>3337</v>
      </c>
      <c r="F148" s="245" t="s">
        <v>3338</v>
      </c>
      <c r="G148" s="246" t="s">
        <v>3147</v>
      </c>
      <c r="H148" s="247">
        <v>220</v>
      </c>
      <c r="I148" s="248"/>
      <c r="J148" s="247">
        <f>ROUND(I148*H148,2)</f>
        <v>0</v>
      </c>
      <c r="K148" s="245" t="s">
        <v>1</v>
      </c>
      <c r="L148" s="45"/>
      <c r="M148" s="249" t="s">
        <v>1</v>
      </c>
      <c r="N148" s="250" t="s">
        <v>41</v>
      </c>
      <c r="O148" s="92"/>
      <c r="P148" s="251">
        <f>O148*H148</f>
        <v>0</v>
      </c>
      <c r="Q148" s="251">
        <v>0</v>
      </c>
      <c r="R148" s="251">
        <f>Q148*H148</f>
        <v>0</v>
      </c>
      <c r="S148" s="251">
        <v>0</v>
      </c>
      <c r="T148" s="252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3" t="s">
        <v>344</v>
      </c>
      <c r="AT148" s="253" t="s">
        <v>253</v>
      </c>
      <c r="AU148" s="253" t="s">
        <v>271</v>
      </c>
      <c r="AY148" s="18" t="s">
        <v>251</v>
      </c>
      <c r="BE148" s="254">
        <f>IF(N148="základní",J148,0)</f>
        <v>0</v>
      </c>
      <c r="BF148" s="254">
        <f>IF(N148="snížená",J148,0)</f>
        <v>0</v>
      </c>
      <c r="BG148" s="254">
        <f>IF(N148="zákl. přenesená",J148,0)</f>
        <v>0</v>
      </c>
      <c r="BH148" s="254">
        <f>IF(N148="sníž. přenesená",J148,0)</f>
        <v>0</v>
      </c>
      <c r="BI148" s="254">
        <f>IF(N148="nulová",J148,0)</f>
        <v>0</v>
      </c>
      <c r="BJ148" s="18" t="s">
        <v>84</v>
      </c>
      <c r="BK148" s="254">
        <f>ROUND(I148*H148,2)</f>
        <v>0</v>
      </c>
      <c r="BL148" s="18" t="s">
        <v>344</v>
      </c>
      <c r="BM148" s="253" t="s">
        <v>334</v>
      </c>
    </row>
    <row r="149" s="2" customFormat="1" ht="14.4" customHeight="1">
      <c r="A149" s="39"/>
      <c r="B149" s="40"/>
      <c r="C149" s="243" t="s">
        <v>298</v>
      </c>
      <c r="D149" s="243" t="s">
        <v>253</v>
      </c>
      <c r="E149" s="244" t="s">
        <v>3339</v>
      </c>
      <c r="F149" s="245" t="s">
        <v>3340</v>
      </c>
      <c r="G149" s="246" t="s">
        <v>3147</v>
      </c>
      <c r="H149" s="247">
        <v>130</v>
      </c>
      <c r="I149" s="248"/>
      <c r="J149" s="247">
        <f>ROUND(I149*H149,2)</f>
        <v>0</v>
      </c>
      <c r="K149" s="245" t="s">
        <v>1</v>
      </c>
      <c r="L149" s="45"/>
      <c r="M149" s="249" t="s">
        <v>1</v>
      </c>
      <c r="N149" s="250" t="s">
        <v>41</v>
      </c>
      <c r="O149" s="92"/>
      <c r="P149" s="251">
        <f>O149*H149</f>
        <v>0</v>
      </c>
      <c r="Q149" s="251">
        <v>0</v>
      </c>
      <c r="R149" s="251">
        <f>Q149*H149</f>
        <v>0</v>
      </c>
      <c r="S149" s="251">
        <v>0</v>
      </c>
      <c r="T149" s="252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3" t="s">
        <v>344</v>
      </c>
      <c r="AT149" s="253" t="s">
        <v>253</v>
      </c>
      <c r="AU149" s="253" t="s">
        <v>271</v>
      </c>
      <c r="AY149" s="18" t="s">
        <v>251</v>
      </c>
      <c r="BE149" s="254">
        <f>IF(N149="základní",J149,0)</f>
        <v>0</v>
      </c>
      <c r="BF149" s="254">
        <f>IF(N149="snížená",J149,0)</f>
        <v>0</v>
      </c>
      <c r="BG149" s="254">
        <f>IF(N149="zákl. přenesená",J149,0)</f>
        <v>0</v>
      </c>
      <c r="BH149" s="254">
        <f>IF(N149="sníž. přenesená",J149,0)</f>
        <v>0</v>
      </c>
      <c r="BI149" s="254">
        <f>IF(N149="nulová",J149,0)</f>
        <v>0</v>
      </c>
      <c r="BJ149" s="18" t="s">
        <v>84</v>
      </c>
      <c r="BK149" s="254">
        <f>ROUND(I149*H149,2)</f>
        <v>0</v>
      </c>
      <c r="BL149" s="18" t="s">
        <v>344</v>
      </c>
      <c r="BM149" s="253" t="s">
        <v>344</v>
      </c>
    </row>
    <row r="150" s="2" customFormat="1" ht="14.4" customHeight="1">
      <c r="A150" s="39"/>
      <c r="B150" s="40"/>
      <c r="C150" s="243" t="s">
        <v>305</v>
      </c>
      <c r="D150" s="243" t="s">
        <v>253</v>
      </c>
      <c r="E150" s="244" t="s">
        <v>3341</v>
      </c>
      <c r="F150" s="245" t="s">
        <v>3342</v>
      </c>
      <c r="G150" s="246" t="s">
        <v>3147</v>
      </c>
      <c r="H150" s="247">
        <v>90</v>
      </c>
      <c r="I150" s="248"/>
      <c r="J150" s="247">
        <f>ROUND(I150*H150,2)</f>
        <v>0</v>
      </c>
      <c r="K150" s="245" t="s">
        <v>1</v>
      </c>
      <c r="L150" s="45"/>
      <c r="M150" s="249" t="s">
        <v>1</v>
      </c>
      <c r="N150" s="250" t="s">
        <v>41</v>
      </c>
      <c r="O150" s="92"/>
      <c r="P150" s="251">
        <f>O150*H150</f>
        <v>0</v>
      </c>
      <c r="Q150" s="251">
        <v>0</v>
      </c>
      <c r="R150" s="251">
        <f>Q150*H150</f>
        <v>0</v>
      </c>
      <c r="S150" s="251">
        <v>0</v>
      </c>
      <c r="T150" s="252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3" t="s">
        <v>344</v>
      </c>
      <c r="AT150" s="253" t="s">
        <v>253</v>
      </c>
      <c r="AU150" s="253" t="s">
        <v>271</v>
      </c>
      <c r="AY150" s="18" t="s">
        <v>251</v>
      </c>
      <c r="BE150" s="254">
        <f>IF(N150="základní",J150,0)</f>
        <v>0</v>
      </c>
      <c r="BF150" s="254">
        <f>IF(N150="snížená",J150,0)</f>
        <v>0</v>
      </c>
      <c r="BG150" s="254">
        <f>IF(N150="zákl. přenesená",J150,0)</f>
        <v>0</v>
      </c>
      <c r="BH150" s="254">
        <f>IF(N150="sníž. přenesená",J150,0)</f>
        <v>0</v>
      </c>
      <c r="BI150" s="254">
        <f>IF(N150="nulová",J150,0)</f>
        <v>0</v>
      </c>
      <c r="BJ150" s="18" t="s">
        <v>84</v>
      </c>
      <c r="BK150" s="254">
        <f>ROUND(I150*H150,2)</f>
        <v>0</v>
      </c>
      <c r="BL150" s="18" t="s">
        <v>344</v>
      </c>
      <c r="BM150" s="253" t="s">
        <v>354</v>
      </c>
    </row>
    <row r="151" s="2" customFormat="1" ht="14.4" customHeight="1">
      <c r="A151" s="39"/>
      <c r="B151" s="40"/>
      <c r="C151" s="243" t="s">
        <v>312</v>
      </c>
      <c r="D151" s="243" t="s">
        <v>253</v>
      </c>
      <c r="E151" s="244" t="s">
        <v>3343</v>
      </c>
      <c r="F151" s="245" t="s">
        <v>3344</v>
      </c>
      <c r="G151" s="246" t="s">
        <v>3147</v>
      </c>
      <c r="H151" s="247">
        <v>490</v>
      </c>
      <c r="I151" s="248"/>
      <c r="J151" s="247">
        <f>ROUND(I151*H151,2)</f>
        <v>0</v>
      </c>
      <c r="K151" s="245" t="s">
        <v>1</v>
      </c>
      <c r="L151" s="45"/>
      <c r="M151" s="249" t="s">
        <v>1</v>
      </c>
      <c r="N151" s="250" t="s">
        <v>41</v>
      </c>
      <c r="O151" s="92"/>
      <c r="P151" s="251">
        <f>O151*H151</f>
        <v>0</v>
      </c>
      <c r="Q151" s="251">
        <v>0</v>
      </c>
      <c r="R151" s="251">
        <f>Q151*H151</f>
        <v>0</v>
      </c>
      <c r="S151" s="251">
        <v>0</v>
      </c>
      <c r="T151" s="252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3" t="s">
        <v>344</v>
      </c>
      <c r="AT151" s="253" t="s">
        <v>253</v>
      </c>
      <c r="AU151" s="253" t="s">
        <v>271</v>
      </c>
      <c r="AY151" s="18" t="s">
        <v>251</v>
      </c>
      <c r="BE151" s="254">
        <f>IF(N151="základní",J151,0)</f>
        <v>0</v>
      </c>
      <c r="BF151" s="254">
        <f>IF(N151="snížená",J151,0)</f>
        <v>0</v>
      </c>
      <c r="BG151" s="254">
        <f>IF(N151="zákl. přenesená",J151,0)</f>
        <v>0</v>
      </c>
      <c r="BH151" s="254">
        <f>IF(N151="sníž. přenesená",J151,0)</f>
        <v>0</v>
      </c>
      <c r="BI151" s="254">
        <f>IF(N151="nulová",J151,0)</f>
        <v>0</v>
      </c>
      <c r="BJ151" s="18" t="s">
        <v>84</v>
      </c>
      <c r="BK151" s="254">
        <f>ROUND(I151*H151,2)</f>
        <v>0</v>
      </c>
      <c r="BL151" s="18" t="s">
        <v>344</v>
      </c>
      <c r="BM151" s="253" t="s">
        <v>366</v>
      </c>
    </row>
    <row r="152" s="2" customFormat="1" ht="14.4" customHeight="1">
      <c r="A152" s="39"/>
      <c r="B152" s="40"/>
      <c r="C152" s="243" t="s">
        <v>317</v>
      </c>
      <c r="D152" s="243" t="s">
        <v>253</v>
      </c>
      <c r="E152" s="244" t="s">
        <v>3345</v>
      </c>
      <c r="F152" s="245" t="s">
        <v>3346</v>
      </c>
      <c r="G152" s="246" t="s">
        <v>3147</v>
      </c>
      <c r="H152" s="247">
        <v>150</v>
      </c>
      <c r="I152" s="248"/>
      <c r="J152" s="247">
        <f>ROUND(I152*H152,2)</f>
        <v>0</v>
      </c>
      <c r="K152" s="245" t="s">
        <v>1</v>
      </c>
      <c r="L152" s="45"/>
      <c r="M152" s="249" t="s">
        <v>1</v>
      </c>
      <c r="N152" s="250" t="s">
        <v>41</v>
      </c>
      <c r="O152" s="92"/>
      <c r="P152" s="251">
        <f>O152*H152</f>
        <v>0</v>
      </c>
      <c r="Q152" s="251">
        <v>0</v>
      </c>
      <c r="R152" s="251">
        <f>Q152*H152</f>
        <v>0</v>
      </c>
      <c r="S152" s="251">
        <v>0</v>
      </c>
      <c r="T152" s="252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3" t="s">
        <v>344</v>
      </c>
      <c r="AT152" s="253" t="s">
        <v>253</v>
      </c>
      <c r="AU152" s="253" t="s">
        <v>271</v>
      </c>
      <c r="AY152" s="18" t="s">
        <v>251</v>
      </c>
      <c r="BE152" s="254">
        <f>IF(N152="základní",J152,0)</f>
        <v>0</v>
      </c>
      <c r="BF152" s="254">
        <f>IF(N152="snížená",J152,0)</f>
        <v>0</v>
      </c>
      <c r="BG152" s="254">
        <f>IF(N152="zákl. přenesená",J152,0)</f>
        <v>0</v>
      </c>
      <c r="BH152" s="254">
        <f>IF(N152="sníž. přenesená",J152,0)</f>
        <v>0</v>
      </c>
      <c r="BI152" s="254">
        <f>IF(N152="nulová",J152,0)</f>
        <v>0</v>
      </c>
      <c r="BJ152" s="18" t="s">
        <v>84</v>
      </c>
      <c r="BK152" s="254">
        <f>ROUND(I152*H152,2)</f>
        <v>0</v>
      </c>
      <c r="BL152" s="18" t="s">
        <v>344</v>
      </c>
      <c r="BM152" s="253" t="s">
        <v>374</v>
      </c>
    </row>
    <row r="153" s="2" customFormat="1" ht="14.4" customHeight="1">
      <c r="A153" s="39"/>
      <c r="B153" s="40"/>
      <c r="C153" s="243" t="s">
        <v>8</v>
      </c>
      <c r="D153" s="243" t="s">
        <v>253</v>
      </c>
      <c r="E153" s="244" t="s">
        <v>3347</v>
      </c>
      <c r="F153" s="245" t="s">
        <v>3348</v>
      </c>
      <c r="G153" s="246" t="s">
        <v>3147</v>
      </c>
      <c r="H153" s="247">
        <v>25</v>
      </c>
      <c r="I153" s="248"/>
      <c r="J153" s="247">
        <f>ROUND(I153*H153,2)</f>
        <v>0</v>
      </c>
      <c r="K153" s="245" t="s">
        <v>1</v>
      </c>
      <c r="L153" s="45"/>
      <c r="M153" s="249" t="s">
        <v>1</v>
      </c>
      <c r="N153" s="250" t="s">
        <v>41</v>
      </c>
      <c r="O153" s="92"/>
      <c r="P153" s="251">
        <f>O153*H153</f>
        <v>0</v>
      </c>
      <c r="Q153" s="251">
        <v>0</v>
      </c>
      <c r="R153" s="251">
        <f>Q153*H153</f>
        <v>0</v>
      </c>
      <c r="S153" s="251">
        <v>0</v>
      </c>
      <c r="T153" s="252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3" t="s">
        <v>344</v>
      </c>
      <c r="AT153" s="253" t="s">
        <v>253</v>
      </c>
      <c r="AU153" s="253" t="s">
        <v>271</v>
      </c>
      <c r="AY153" s="18" t="s">
        <v>251</v>
      </c>
      <c r="BE153" s="254">
        <f>IF(N153="základní",J153,0)</f>
        <v>0</v>
      </c>
      <c r="BF153" s="254">
        <f>IF(N153="snížená",J153,0)</f>
        <v>0</v>
      </c>
      <c r="BG153" s="254">
        <f>IF(N153="zákl. přenesená",J153,0)</f>
        <v>0</v>
      </c>
      <c r="BH153" s="254">
        <f>IF(N153="sníž. přenesená",J153,0)</f>
        <v>0</v>
      </c>
      <c r="BI153" s="254">
        <f>IF(N153="nulová",J153,0)</f>
        <v>0</v>
      </c>
      <c r="BJ153" s="18" t="s">
        <v>84</v>
      </c>
      <c r="BK153" s="254">
        <f>ROUND(I153*H153,2)</f>
        <v>0</v>
      </c>
      <c r="BL153" s="18" t="s">
        <v>344</v>
      </c>
      <c r="BM153" s="253" t="s">
        <v>382</v>
      </c>
    </row>
    <row r="154" s="12" customFormat="1" ht="20.88" customHeight="1">
      <c r="A154" s="12"/>
      <c r="B154" s="227"/>
      <c r="C154" s="228"/>
      <c r="D154" s="229" t="s">
        <v>75</v>
      </c>
      <c r="E154" s="241" t="s">
        <v>3349</v>
      </c>
      <c r="F154" s="241" t="s">
        <v>3350</v>
      </c>
      <c r="G154" s="228"/>
      <c r="H154" s="228"/>
      <c r="I154" s="231"/>
      <c r="J154" s="242">
        <f>BK154</f>
        <v>0</v>
      </c>
      <c r="K154" s="228"/>
      <c r="L154" s="233"/>
      <c r="M154" s="234"/>
      <c r="N154" s="235"/>
      <c r="O154" s="235"/>
      <c r="P154" s="236">
        <f>SUM(P155:P156)</f>
        <v>0</v>
      </c>
      <c r="Q154" s="235"/>
      <c r="R154" s="236">
        <f>SUM(R155:R156)</f>
        <v>0</v>
      </c>
      <c r="S154" s="235"/>
      <c r="T154" s="237">
        <f>SUM(T155:T156)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38" t="s">
        <v>84</v>
      </c>
      <c r="AT154" s="239" t="s">
        <v>75</v>
      </c>
      <c r="AU154" s="239" t="s">
        <v>86</v>
      </c>
      <c r="AY154" s="238" t="s">
        <v>251</v>
      </c>
      <c r="BK154" s="240">
        <f>SUM(BK155:BK156)</f>
        <v>0</v>
      </c>
    </row>
    <row r="155" s="2" customFormat="1" ht="14.4" customHeight="1">
      <c r="A155" s="39"/>
      <c r="B155" s="40"/>
      <c r="C155" s="243" t="s">
        <v>330</v>
      </c>
      <c r="D155" s="243" t="s">
        <v>253</v>
      </c>
      <c r="E155" s="244" t="s">
        <v>3351</v>
      </c>
      <c r="F155" s="245" t="s">
        <v>3352</v>
      </c>
      <c r="G155" s="246" t="s">
        <v>3353</v>
      </c>
      <c r="H155" s="247">
        <v>2.4700000000000002</v>
      </c>
      <c r="I155" s="248"/>
      <c r="J155" s="247">
        <f>ROUND(I155*H155,2)</f>
        <v>0</v>
      </c>
      <c r="K155" s="245" t="s">
        <v>1</v>
      </c>
      <c r="L155" s="45"/>
      <c r="M155" s="249" t="s">
        <v>1</v>
      </c>
      <c r="N155" s="250" t="s">
        <v>41</v>
      </c>
      <c r="O155" s="92"/>
      <c r="P155" s="251">
        <f>O155*H155</f>
        <v>0</v>
      </c>
      <c r="Q155" s="251">
        <v>0</v>
      </c>
      <c r="R155" s="251">
        <f>Q155*H155</f>
        <v>0</v>
      </c>
      <c r="S155" s="251">
        <v>0</v>
      </c>
      <c r="T155" s="252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3" t="s">
        <v>344</v>
      </c>
      <c r="AT155" s="253" t="s">
        <v>253</v>
      </c>
      <c r="AU155" s="253" t="s">
        <v>271</v>
      </c>
      <c r="AY155" s="18" t="s">
        <v>251</v>
      </c>
      <c r="BE155" s="254">
        <f>IF(N155="základní",J155,0)</f>
        <v>0</v>
      </c>
      <c r="BF155" s="254">
        <f>IF(N155="snížená",J155,0)</f>
        <v>0</v>
      </c>
      <c r="BG155" s="254">
        <f>IF(N155="zákl. přenesená",J155,0)</f>
        <v>0</v>
      </c>
      <c r="BH155" s="254">
        <f>IF(N155="sníž. přenesená",J155,0)</f>
        <v>0</v>
      </c>
      <c r="BI155" s="254">
        <f>IF(N155="nulová",J155,0)</f>
        <v>0</v>
      </c>
      <c r="BJ155" s="18" t="s">
        <v>84</v>
      </c>
      <c r="BK155" s="254">
        <f>ROUND(I155*H155,2)</f>
        <v>0</v>
      </c>
      <c r="BL155" s="18" t="s">
        <v>344</v>
      </c>
      <c r="BM155" s="253" t="s">
        <v>403</v>
      </c>
    </row>
    <row r="156" s="2" customFormat="1" ht="14.4" customHeight="1">
      <c r="A156" s="39"/>
      <c r="B156" s="40"/>
      <c r="C156" s="243" t="s">
        <v>334</v>
      </c>
      <c r="D156" s="243" t="s">
        <v>253</v>
      </c>
      <c r="E156" s="244" t="s">
        <v>3354</v>
      </c>
      <c r="F156" s="245" t="s">
        <v>3355</v>
      </c>
      <c r="G156" s="246" t="s">
        <v>3353</v>
      </c>
      <c r="H156" s="247">
        <v>2.4700000000000002</v>
      </c>
      <c r="I156" s="248"/>
      <c r="J156" s="247">
        <f>ROUND(I156*H156,2)</f>
        <v>0</v>
      </c>
      <c r="K156" s="245" t="s">
        <v>1</v>
      </c>
      <c r="L156" s="45"/>
      <c r="M156" s="311" t="s">
        <v>1</v>
      </c>
      <c r="N156" s="312" t="s">
        <v>41</v>
      </c>
      <c r="O156" s="313"/>
      <c r="P156" s="314">
        <f>O156*H156</f>
        <v>0</v>
      </c>
      <c r="Q156" s="314">
        <v>0</v>
      </c>
      <c r="R156" s="314">
        <f>Q156*H156</f>
        <v>0</v>
      </c>
      <c r="S156" s="314">
        <v>0</v>
      </c>
      <c r="T156" s="3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3" t="s">
        <v>344</v>
      </c>
      <c r="AT156" s="253" t="s">
        <v>253</v>
      </c>
      <c r="AU156" s="253" t="s">
        <v>271</v>
      </c>
      <c r="AY156" s="18" t="s">
        <v>251</v>
      </c>
      <c r="BE156" s="254">
        <f>IF(N156="základní",J156,0)</f>
        <v>0</v>
      </c>
      <c r="BF156" s="254">
        <f>IF(N156="snížená",J156,0)</f>
        <v>0</v>
      </c>
      <c r="BG156" s="254">
        <f>IF(N156="zákl. přenesená",J156,0)</f>
        <v>0</v>
      </c>
      <c r="BH156" s="254">
        <f>IF(N156="sníž. přenesená",J156,0)</f>
        <v>0</v>
      </c>
      <c r="BI156" s="254">
        <f>IF(N156="nulová",J156,0)</f>
        <v>0</v>
      </c>
      <c r="BJ156" s="18" t="s">
        <v>84</v>
      </c>
      <c r="BK156" s="254">
        <f>ROUND(I156*H156,2)</f>
        <v>0</v>
      </c>
      <c r="BL156" s="18" t="s">
        <v>344</v>
      </c>
      <c r="BM156" s="253" t="s">
        <v>421</v>
      </c>
    </row>
    <row r="157" s="2" customFormat="1" ht="6.96" customHeight="1">
      <c r="A157" s="39"/>
      <c r="B157" s="67"/>
      <c r="C157" s="68"/>
      <c r="D157" s="68"/>
      <c r="E157" s="68"/>
      <c r="F157" s="68"/>
      <c r="G157" s="68"/>
      <c r="H157" s="68"/>
      <c r="I157" s="68"/>
      <c r="J157" s="68"/>
      <c r="K157" s="68"/>
      <c r="L157" s="45"/>
      <c r="M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</sheetData>
  <sheetProtection sheet="1" autoFilter="0" formatColumns="0" formatRows="0" objects="1" scenarios="1" spinCount="100000" saltValue="mKLqx3RtcYGR3jwrwL3dBAYILP24wviY7VYyGSitK23/+V9HoyjFfcxm74DIdprfoTxwfxifWApuh7OeNgbX1Q==" hashValue="HS22T1q//a1Zd65GXPc8Tkqbt954DgUN1XolZIhEGrQcQguqe9vJHakfZTtaHfXVYjOr2TJc9T0mkH/DvDP0Uw==" algorithmName="SHA-512" password="CC35"/>
  <autoFilter ref="C135:K156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8:F108"/>
    <mergeCell ref="D109:F109"/>
    <mergeCell ref="D110:F110"/>
    <mergeCell ref="D111:F111"/>
    <mergeCell ref="D112:F112"/>
    <mergeCell ref="E124:H124"/>
    <mergeCell ref="E126:H126"/>
    <mergeCell ref="E128:H12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154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15</v>
      </c>
      <c r="L6" s="21"/>
    </row>
    <row r="7" s="1" customFormat="1" ht="14.4" customHeight="1">
      <c r="B7" s="21"/>
      <c r="E7" s="153" t="str">
        <f>'Rekapitulace stavby'!K6</f>
        <v>Modernizace střediska praktického vyučování ISŠTE Sokolov, SO-703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167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5"/>
      <c r="C9" s="39"/>
      <c r="D9" s="39"/>
      <c r="E9" s="154" t="s">
        <v>3356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17</v>
      </c>
      <c r="E11" s="39"/>
      <c r="F11" s="142" t="s">
        <v>1</v>
      </c>
      <c r="G11" s="39"/>
      <c r="H11" s="39"/>
      <c r="I11" s="152" t="s">
        <v>18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19</v>
      </c>
      <c r="E12" s="39"/>
      <c r="F12" s="142" t="s">
        <v>20</v>
      </c>
      <c r="G12" s="39"/>
      <c r="H12" s="39"/>
      <c r="I12" s="152" t="s">
        <v>21</v>
      </c>
      <c r="J12" s="155" t="str">
        <f>'Rekapitulace stavby'!AN8</f>
        <v>2. 4. 2025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23</v>
      </c>
      <c r="E14" s="39"/>
      <c r="F14" s="39"/>
      <c r="G14" s="39"/>
      <c r="H14" s="39"/>
      <c r="I14" s="152" t="s">
        <v>24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25</v>
      </c>
      <c r="F15" s="39"/>
      <c r="G15" s="39"/>
      <c r="H15" s="39"/>
      <c r="I15" s="152" t="s">
        <v>26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27</v>
      </c>
      <c r="E17" s="39"/>
      <c r="F17" s="39"/>
      <c r="G17" s="39"/>
      <c r="H17" s="39"/>
      <c r="I17" s="152" t="s">
        <v>24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29</v>
      </c>
      <c r="E20" s="39"/>
      <c r="F20" s="39"/>
      <c r="G20" s="39"/>
      <c r="H20" s="39"/>
      <c r="I20" s="152" t="s">
        <v>24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30</v>
      </c>
      <c r="F21" s="39"/>
      <c r="G21" s="39"/>
      <c r="H21" s="39"/>
      <c r="I21" s="152" t="s">
        <v>26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32</v>
      </c>
      <c r="E23" s="39"/>
      <c r="F23" s="39"/>
      <c r="G23" s="39"/>
      <c r="H23" s="39"/>
      <c r="I23" s="152" t="s">
        <v>24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2" t="s">
        <v>26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8" customHeight="1">
      <c r="A27" s="156"/>
      <c r="B27" s="157"/>
      <c r="C27" s="156"/>
      <c r="D27" s="156"/>
      <c r="E27" s="158" t="s">
        <v>35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2" t="s">
        <v>190</v>
      </c>
      <c r="E30" s="39"/>
      <c r="F30" s="39"/>
      <c r="G30" s="39"/>
      <c r="H30" s="39"/>
      <c r="I30" s="39"/>
      <c r="J30" s="16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62" t="s">
        <v>191</v>
      </c>
      <c r="E31" s="39"/>
      <c r="F31" s="39"/>
      <c r="G31" s="39"/>
      <c r="H31" s="39"/>
      <c r="I31" s="39"/>
      <c r="J31" s="161">
        <f>J107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3" t="s">
        <v>36</v>
      </c>
      <c r="E32" s="39"/>
      <c r="F32" s="39"/>
      <c r="G32" s="39"/>
      <c r="H32" s="39"/>
      <c r="I32" s="39"/>
      <c r="J32" s="16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5" t="s">
        <v>38</v>
      </c>
      <c r="G34" s="39"/>
      <c r="H34" s="39"/>
      <c r="I34" s="165" t="s">
        <v>37</v>
      </c>
      <c r="J34" s="16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6" t="s">
        <v>40</v>
      </c>
      <c r="E35" s="152" t="s">
        <v>41</v>
      </c>
      <c r="F35" s="167">
        <f>ROUND((SUM(BE107:BE114) + SUM(BE134:BE170)),  2)</f>
        <v>0</v>
      </c>
      <c r="G35" s="39"/>
      <c r="H35" s="39"/>
      <c r="I35" s="168">
        <v>0.20999999999999999</v>
      </c>
      <c r="J35" s="167">
        <f>ROUND(((SUM(BE107:BE114) + SUM(BE134:BE170))*I35),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7">
        <f>ROUND((SUM(BF107:BF114) + SUM(BF134:BF170)),  2)</f>
        <v>0</v>
      </c>
      <c r="G36" s="39"/>
      <c r="H36" s="39"/>
      <c r="I36" s="168">
        <v>0.12</v>
      </c>
      <c r="J36" s="167">
        <f>ROUND(((SUM(BF107:BF114) + SUM(BF134:BF170))*I36),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7">
        <f>ROUND((SUM(BG107:BG114) + SUM(BG134:BG170)),  2)</f>
        <v>0</v>
      </c>
      <c r="G37" s="39"/>
      <c r="H37" s="39"/>
      <c r="I37" s="168">
        <v>0.20999999999999999</v>
      </c>
      <c r="J37" s="16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7">
        <f>ROUND((SUM(BH107:BH114) + SUM(BH134:BH170)),  2)</f>
        <v>0</v>
      </c>
      <c r="G38" s="39"/>
      <c r="H38" s="39"/>
      <c r="I38" s="168">
        <v>0.12</v>
      </c>
      <c r="J38" s="16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7">
        <f>ROUND((SUM(BI107:BI114) + SUM(BI134:BI170)),  2)</f>
        <v>0</v>
      </c>
      <c r="G39" s="39"/>
      <c r="H39" s="39"/>
      <c r="I39" s="168">
        <v>0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9"/>
      <c r="D41" s="170" t="s">
        <v>46</v>
      </c>
      <c r="E41" s="171"/>
      <c r="F41" s="171"/>
      <c r="G41" s="172" t="s">
        <v>47</v>
      </c>
      <c r="H41" s="173" t="s">
        <v>48</v>
      </c>
      <c r="I41" s="171"/>
      <c r="J41" s="174">
        <f>SUM(J32:J39)</f>
        <v>0</v>
      </c>
      <c r="K41" s="17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4.4" customHeight="1">
      <c r="A85" s="39"/>
      <c r="B85" s="40"/>
      <c r="C85" s="41"/>
      <c r="D85" s="41"/>
      <c r="E85" s="187" t="str">
        <f>E7</f>
        <v>Modernizace střediska praktického vyučování ISŠTE Sokolov, SO-703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6" customHeight="1">
      <c r="A87" s="39"/>
      <c r="B87" s="40"/>
      <c r="C87" s="41"/>
      <c r="D87" s="41"/>
      <c r="E87" s="77" t="str">
        <f>E9</f>
        <v>D.1.4.d - Měření a regulace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>Sokolov</v>
      </c>
      <c r="G89" s="41"/>
      <c r="H89" s="41"/>
      <c r="I89" s="33" t="s">
        <v>21</v>
      </c>
      <c r="J89" s="80" t="str">
        <f>IF(J12="","",J12)</f>
        <v>2. 4. 2025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6" customHeight="1">
      <c r="A91" s="39"/>
      <c r="B91" s="40"/>
      <c r="C91" s="33" t="s">
        <v>23</v>
      </c>
      <c r="D91" s="41"/>
      <c r="E91" s="41"/>
      <c r="F91" s="28" t="str">
        <f>E15</f>
        <v>ISŠTE Sokolov, p.s.</v>
      </c>
      <c r="G91" s="41"/>
      <c r="H91" s="41"/>
      <c r="I91" s="33" t="s">
        <v>29</v>
      </c>
      <c r="J91" s="37" t="str">
        <f>E21</f>
        <v xml:space="preserve">DPT projekty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6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8" t="s">
        <v>193</v>
      </c>
      <c r="D94" s="189"/>
      <c r="E94" s="189"/>
      <c r="F94" s="189"/>
      <c r="G94" s="189"/>
      <c r="H94" s="189"/>
      <c r="I94" s="189"/>
      <c r="J94" s="190" t="s">
        <v>194</v>
      </c>
      <c r="K94" s="18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1" t="s">
        <v>195</v>
      </c>
      <c r="D96" s="41"/>
      <c r="E96" s="41"/>
      <c r="F96" s="41"/>
      <c r="G96" s="41"/>
      <c r="H96" s="41"/>
      <c r="I96" s="41"/>
      <c r="J96" s="111">
        <f>J134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196</v>
      </c>
    </row>
    <row r="97" s="9" customFormat="1" ht="24.96" customHeight="1">
      <c r="A97" s="9"/>
      <c r="B97" s="192"/>
      <c r="C97" s="193"/>
      <c r="D97" s="194" t="s">
        <v>3357</v>
      </c>
      <c r="E97" s="195"/>
      <c r="F97" s="195"/>
      <c r="G97" s="195"/>
      <c r="H97" s="195"/>
      <c r="I97" s="195"/>
      <c r="J97" s="196">
        <f>J135</f>
        <v>0</v>
      </c>
      <c r="K97" s="193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8"/>
      <c r="C98" s="134"/>
      <c r="D98" s="199" t="s">
        <v>3358</v>
      </c>
      <c r="E98" s="200"/>
      <c r="F98" s="200"/>
      <c r="G98" s="200"/>
      <c r="H98" s="200"/>
      <c r="I98" s="200"/>
      <c r="J98" s="201">
        <f>J136</f>
        <v>0</v>
      </c>
      <c r="K98" s="134"/>
      <c r="L98" s="20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98"/>
      <c r="C99" s="134"/>
      <c r="D99" s="199" t="s">
        <v>3359</v>
      </c>
      <c r="E99" s="200"/>
      <c r="F99" s="200"/>
      <c r="G99" s="200"/>
      <c r="H99" s="200"/>
      <c r="I99" s="200"/>
      <c r="J99" s="201">
        <f>J137</f>
        <v>0</v>
      </c>
      <c r="K99" s="134"/>
      <c r="L99" s="20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98"/>
      <c r="C100" s="134"/>
      <c r="D100" s="199" t="s">
        <v>3360</v>
      </c>
      <c r="E100" s="200"/>
      <c r="F100" s="200"/>
      <c r="G100" s="200"/>
      <c r="H100" s="200"/>
      <c r="I100" s="200"/>
      <c r="J100" s="201">
        <f>J146</f>
        <v>0</v>
      </c>
      <c r="K100" s="134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8"/>
      <c r="C101" s="134"/>
      <c r="D101" s="199" t="s">
        <v>3361</v>
      </c>
      <c r="E101" s="200"/>
      <c r="F101" s="200"/>
      <c r="G101" s="200"/>
      <c r="H101" s="200"/>
      <c r="I101" s="200"/>
      <c r="J101" s="201">
        <f>J150</f>
        <v>0</v>
      </c>
      <c r="K101" s="134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8"/>
      <c r="C102" s="134"/>
      <c r="D102" s="199" t="s">
        <v>3362</v>
      </c>
      <c r="E102" s="200"/>
      <c r="F102" s="200"/>
      <c r="G102" s="200"/>
      <c r="H102" s="200"/>
      <c r="I102" s="200"/>
      <c r="J102" s="201">
        <f>J159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8"/>
      <c r="C103" s="134"/>
      <c r="D103" s="199" t="s">
        <v>3363</v>
      </c>
      <c r="E103" s="200"/>
      <c r="F103" s="200"/>
      <c r="G103" s="200"/>
      <c r="H103" s="200"/>
      <c r="I103" s="200"/>
      <c r="J103" s="201">
        <f>J161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8"/>
      <c r="C104" s="134"/>
      <c r="D104" s="199" t="s">
        <v>3364</v>
      </c>
      <c r="E104" s="200"/>
      <c r="F104" s="200"/>
      <c r="G104" s="200"/>
      <c r="H104" s="200"/>
      <c r="I104" s="200"/>
      <c r="J104" s="201">
        <f>J166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9.28" customHeight="1">
      <c r="A107" s="39"/>
      <c r="B107" s="40"/>
      <c r="C107" s="191" t="s">
        <v>227</v>
      </c>
      <c r="D107" s="41"/>
      <c r="E107" s="41"/>
      <c r="F107" s="41"/>
      <c r="G107" s="41"/>
      <c r="H107" s="41"/>
      <c r="I107" s="41"/>
      <c r="J107" s="203">
        <f>ROUND(J108 + J109 + J110 + J111 + J112 + J113,2)</f>
        <v>0</v>
      </c>
      <c r="K107" s="41"/>
      <c r="L107" s="64"/>
      <c r="N107" s="204" t="s">
        <v>40</v>
      </c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8" customHeight="1">
      <c r="A108" s="39"/>
      <c r="B108" s="40"/>
      <c r="C108" s="41"/>
      <c r="D108" s="205" t="s">
        <v>228</v>
      </c>
      <c r="E108" s="206"/>
      <c r="F108" s="206"/>
      <c r="G108" s="41"/>
      <c r="H108" s="41"/>
      <c r="I108" s="41"/>
      <c r="J108" s="207">
        <v>0</v>
      </c>
      <c r="K108" s="41"/>
      <c r="L108" s="208"/>
      <c r="M108" s="209"/>
      <c r="N108" s="210" t="s">
        <v>41</v>
      </c>
      <c r="O108" s="209"/>
      <c r="P108" s="209"/>
      <c r="Q108" s="209"/>
      <c r="R108" s="209"/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/>
      <c r="AC108" s="211"/>
      <c r="AD108" s="211"/>
      <c r="AE108" s="211"/>
      <c r="AF108" s="209"/>
      <c r="AG108" s="209"/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12" t="s">
        <v>144</v>
      </c>
      <c r="AZ108" s="209"/>
      <c r="BA108" s="209"/>
      <c r="BB108" s="209"/>
      <c r="BC108" s="209"/>
      <c r="BD108" s="209"/>
      <c r="BE108" s="213">
        <f>IF(N108="základní",J108,0)</f>
        <v>0</v>
      </c>
      <c r="BF108" s="213">
        <f>IF(N108="snížená",J108,0)</f>
        <v>0</v>
      </c>
      <c r="BG108" s="213">
        <f>IF(N108="zákl. přenesená",J108,0)</f>
        <v>0</v>
      </c>
      <c r="BH108" s="213">
        <f>IF(N108="sníž. přenesená",J108,0)</f>
        <v>0</v>
      </c>
      <c r="BI108" s="213">
        <f>IF(N108="nulová",J108,0)</f>
        <v>0</v>
      </c>
      <c r="BJ108" s="212" t="s">
        <v>84</v>
      </c>
      <c r="BK108" s="209"/>
      <c r="BL108" s="209"/>
      <c r="BM108" s="209"/>
    </row>
    <row r="109" s="2" customFormat="1" ht="18" customHeight="1">
      <c r="A109" s="39"/>
      <c r="B109" s="40"/>
      <c r="C109" s="41"/>
      <c r="D109" s="205" t="s">
        <v>229</v>
      </c>
      <c r="E109" s="206"/>
      <c r="F109" s="206"/>
      <c r="G109" s="41"/>
      <c r="H109" s="41"/>
      <c r="I109" s="41"/>
      <c r="J109" s="207">
        <v>0</v>
      </c>
      <c r="K109" s="41"/>
      <c r="L109" s="208"/>
      <c r="M109" s="209"/>
      <c r="N109" s="210" t="s">
        <v>41</v>
      </c>
      <c r="O109" s="209"/>
      <c r="P109" s="209"/>
      <c r="Q109" s="209"/>
      <c r="R109" s="209"/>
      <c r="S109" s="211"/>
      <c r="T109" s="211"/>
      <c r="U109" s="211"/>
      <c r="V109" s="211"/>
      <c r="W109" s="211"/>
      <c r="X109" s="211"/>
      <c r="Y109" s="211"/>
      <c r="Z109" s="211"/>
      <c r="AA109" s="211"/>
      <c r="AB109" s="211"/>
      <c r="AC109" s="211"/>
      <c r="AD109" s="211"/>
      <c r="AE109" s="211"/>
      <c r="AF109" s="209"/>
      <c r="AG109" s="209"/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12" t="s">
        <v>144</v>
      </c>
      <c r="AZ109" s="209"/>
      <c r="BA109" s="209"/>
      <c r="BB109" s="209"/>
      <c r="BC109" s="209"/>
      <c r="BD109" s="209"/>
      <c r="BE109" s="213">
        <f>IF(N109="základní",J109,0)</f>
        <v>0</v>
      </c>
      <c r="BF109" s="213">
        <f>IF(N109="snížená",J109,0)</f>
        <v>0</v>
      </c>
      <c r="BG109" s="213">
        <f>IF(N109="zákl. přenesená",J109,0)</f>
        <v>0</v>
      </c>
      <c r="BH109" s="213">
        <f>IF(N109="sníž. přenesená",J109,0)</f>
        <v>0</v>
      </c>
      <c r="BI109" s="213">
        <f>IF(N109="nulová",J109,0)</f>
        <v>0</v>
      </c>
      <c r="BJ109" s="212" t="s">
        <v>84</v>
      </c>
      <c r="BK109" s="209"/>
      <c r="BL109" s="209"/>
      <c r="BM109" s="209"/>
    </row>
    <row r="110" s="2" customFormat="1" ht="18" customHeight="1">
      <c r="A110" s="39"/>
      <c r="B110" s="40"/>
      <c r="C110" s="41"/>
      <c r="D110" s="205" t="s">
        <v>230</v>
      </c>
      <c r="E110" s="206"/>
      <c r="F110" s="206"/>
      <c r="G110" s="41"/>
      <c r="H110" s="41"/>
      <c r="I110" s="41"/>
      <c r="J110" s="207">
        <v>0</v>
      </c>
      <c r="K110" s="41"/>
      <c r="L110" s="208"/>
      <c r="M110" s="209"/>
      <c r="N110" s="210" t="s">
        <v>41</v>
      </c>
      <c r="O110" s="209"/>
      <c r="P110" s="209"/>
      <c r="Q110" s="209"/>
      <c r="R110" s="209"/>
      <c r="S110" s="211"/>
      <c r="T110" s="211"/>
      <c r="U110" s="211"/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/>
      <c r="AF110" s="209"/>
      <c r="AG110" s="209"/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12" t="s">
        <v>144</v>
      </c>
      <c r="AZ110" s="209"/>
      <c r="BA110" s="209"/>
      <c r="BB110" s="209"/>
      <c r="BC110" s="209"/>
      <c r="BD110" s="209"/>
      <c r="BE110" s="213">
        <f>IF(N110="základní",J110,0)</f>
        <v>0</v>
      </c>
      <c r="BF110" s="213">
        <f>IF(N110="snížená",J110,0)</f>
        <v>0</v>
      </c>
      <c r="BG110" s="213">
        <f>IF(N110="zákl. přenesená",J110,0)</f>
        <v>0</v>
      </c>
      <c r="BH110" s="213">
        <f>IF(N110="sníž. přenesená",J110,0)</f>
        <v>0</v>
      </c>
      <c r="BI110" s="213">
        <f>IF(N110="nulová",J110,0)</f>
        <v>0</v>
      </c>
      <c r="BJ110" s="212" t="s">
        <v>84</v>
      </c>
      <c r="BK110" s="209"/>
      <c r="BL110" s="209"/>
      <c r="BM110" s="209"/>
    </row>
    <row r="111" s="2" customFormat="1" ht="18" customHeight="1">
      <c r="A111" s="39"/>
      <c r="B111" s="40"/>
      <c r="C111" s="41"/>
      <c r="D111" s="205" t="s">
        <v>231</v>
      </c>
      <c r="E111" s="206"/>
      <c r="F111" s="206"/>
      <c r="G111" s="41"/>
      <c r="H111" s="41"/>
      <c r="I111" s="41"/>
      <c r="J111" s="207">
        <v>0</v>
      </c>
      <c r="K111" s="41"/>
      <c r="L111" s="208"/>
      <c r="M111" s="209"/>
      <c r="N111" s="210" t="s">
        <v>41</v>
      </c>
      <c r="O111" s="209"/>
      <c r="P111" s="209"/>
      <c r="Q111" s="209"/>
      <c r="R111" s="209"/>
      <c r="S111" s="211"/>
      <c r="T111" s="211"/>
      <c r="U111" s="211"/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/>
      <c r="AF111" s="209"/>
      <c r="AG111" s="209"/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12" t="s">
        <v>144</v>
      </c>
      <c r="AZ111" s="209"/>
      <c r="BA111" s="209"/>
      <c r="BB111" s="209"/>
      <c r="BC111" s="209"/>
      <c r="BD111" s="209"/>
      <c r="BE111" s="213">
        <f>IF(N111="základní",J111,0)</f>
        <v>0</v>
      </c>
      <c r="BF111" s="213">
        <f>IF(N111="snížená",J111,0)</f>
        <v>0</v>
      </c>
      <c r="BG111" s="213">
        <f>IF(N111="zákl. přenesená",J111,0)</f>
        <v>0</v>
      </c>
      <c r="BH111" s="213">
        <f>IF(N111="sníž. přenesená",J111,0)</f>
        <v>0</v>
      </c>
      <c r="BI111" s="213">
        <f>IF(N111="nulová",J111,0)</f>
        <v>0</v>
      </c>
      <c r="BJ111" s="212" t="s">
        <v>84</v>
      </c>
      <c r="BK111" s="209"/>
      <c r="BL111" s="209"/>
      <c r="BM111" s="209"/>
    </row>
    <row r="112" s="2" customFormat="1" ht="18" customHeight="1">
      <c r="A112" s="39"/>
      <c r="B112" s="40"/>
      <c r="C112" s="41"/>
      <c r="D112" s="205" t="s">
        <v>232</v>
      </c>
      <c r="E112" s="206"/>
      <c r="F112" s="206"/>
      <c r="G112" s="41"/>
      <c r="H112" s="41"/>
      <c r="I112" s="41"/>
      <c r="J112" s="207">
        <v>0</v>
      </c>
      <c r="K112" s="41"/>
      <c r="L112" s="208"/>
      <c r="M112" s="209"/>
      <c r="N112" s="210" t="s">
        <v>41</v>
      </c>
      <c r="O112" s="209"/>
      <c r="P112" s="209"/>
      <c r="Q112" s="209"/>
      <c r="R112" s="209"/>
      <c r="S112" s="211"/>
      <c r="T112" s="211"/>
      <c r="U112" s="211"/>
      <c r="V112" s="211"/>
      <c r="W112" s="211"/>
      <c r="X112" s="211"/>
      <c r="Y112" s="211"/>
      <c r="Z112" s="211"/>
      <c r="AA112" s="211"/>
      <c r="AB112" s="211"/>
      <c r="AC112" s="211"/>
      <c r="AD112" s="211"/>
      <c r="AE112" s="211"/>
      <c r="AF112" s="209"/>
      <c r="AG112" s="209"/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12" t="s">
        <v>144</v>
      </c>
      <c r="AZ112" s="209"/>
      <c r="BA112" s="209"/>
      <c r="BB112" s="209"/>
      <c r="BC112" s="209"/>
      <c r="BD112" s="209"/>
      <c r="BE112" s="213">
        <f>IF(N112="základní",J112,0)</f>
        <v>0</v>
      </c>
      <c r="BF112" s="213">
        <f>IF(N112="snížená",J112,0)</f>
        <v>0</v>
      </c>
      <c r="BG112" s="213">
        <f>IF(N112="zákl. přenesená",J112,0)</f>
        <v>0</v>
      </c>
      <c r="BH112" s="213">
        <f>IF(N112="sníž. přenesená",J112,0)</f>
        <v>0</v>
      </c>
      <c r="BI112" s="213">
        <f>IF(N112="nulová",J112,0)</f>
        <v>0</v>
      </c>
      <c r="BJ112" s="212" t="s">
        <v>84</v>
      </c>
      <c r="BK112" s="209"/>
      <c r="BL112" s="209"/>
      <c r="BM112" s="209"/>
    </row>
    <row r="113" s="2" customFormat="1" ht="18" customHeight="1">
      <c r="A113" s="39"/>
      <c r="B113" s="40"/>
      <c r="C113" s="41"/>
      <c r="D113" s="206" t="s">
        <v>233</v>
      </c>
      <c r="E113" s="41"/>
      <c r="F113" s="41"/>
      <c r="G113" s="41"/>
      <c r="H113" s="41"/>
      <c r="I113" s="41"/>
      <c r="J113" s="207">
        <f>ROUND(J30*T113,2)</f>
        <v>0</v>
      </c>
      <c r="K113" s="41"/>
      <c r="L113" s="208"/>
      <c r="M113" s="209"/>
      <c r="N113" s="210" t="s">
        <v>41</v>
      </c>
      <c r="O113" s="209"/>
      <c r="P113" s="209"/>
      <c r="Q113" s="209"/>
      <c r="R113" s="209"/>
      <c r="S113" s="211"/>
      <c r="T113" s="211"/>
      <c r="U113" s="211"/>
      <c r="V113" s="211"/>
      <c r="W113" s="211"/>
      <c r="X113" s="211"/>
      <c r="Y113" s="211"/>
      <c r="Z113" s="211"/>
      <c r="AA113" s="211"/>
      <c r="AB113" s="211"/>
      <c r="AC113" s="211"/>
      <c r="AD113" s="211"/>
      <c r="AE113" s="211"/>
      <c r="AF113" s="209"/>
      <c r="AG113" s="209"/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12" t="s">
        <v>234</v>
      </c>
      <c r="AZ113" s="209"/>
      <c r="BA113" s="209"/>
      <c r="BB113" s="209"/>
      <c r="BC113" s="209"/>
      <c r="BD113" s="209"/>
      <c r="BE113" s="213">
        <f>IF(N113="základní",J113,0)</f>
        <v>0</v>
      </c>
      <c r="BF113" s="213">
        <f>IF(N113="snížená",J113,0)</f>
        <v>0</v>
      </c>
      <c r="BG113" s="213">
        <f>IF(N113="zákl. přenesená",J113,0)</f>
        <v>0</v>
      </c>
      <c r="BH113" s="213">
        <f>IF(N113="sníž. přenesená",J113,0)</f>
        <v>0</v>
      </c>
      <c r="BI113" s="213">
        <f>IF(N113="nulová",J113,0)</f>
        <v>0</v>
      </c>
      <c r="BJ113" s="212" t="s">
        <v>84</v>
      </c>
      <c r="BK113" s="209"/>
      <c r="BL113" s="209"/>
      <c r="BM113" s="209"/>
    </row>
    <row r="114" s="2" customForma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9.28" customHeight="1">
      <c r="A115" s="39"/>
      <c r="B115" s="40"/>
      <c r="C115" s="214" t="s">
        <v>235</v>
      </c>
      <c r="D115" s="189"/>
      <c r="E115" s="189"/>
      <c r="F115" s="189"/>
      <c r="G115" s="189"/>
      <c r="H115" s="189"/>
      <c r="I115" s="189"/>
      <c r="J115" s="215">
        <f>ROUND(J96+J107,2)</f>
        <v>0</v>
      </c>
      <c r="K115" s="189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67"/>
      <c r="C116" s="68"/>
      <c r="D116" s="68"/>
      <c r="E116" s="68"/>
      <c r="F116" s="68"/>
      <c r="G116" s="68"/>
      <c r="H116" s="68"/>
      <c r="I116" s="68"/>
      <c r="J116" s="68"/>
      <c r="K116" s="68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20" s="2" customFormat="1" ht="6.96" customHeight="1">
      <c r="A120" s="39"/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4.96" customHeight="1">
      <c r="A121" s="39"/>
      <c r="B121" s="40"/>
      <c r="C121" s="24" t="s">
        <v>236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15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4.4" customHeight="1">
      <c r="A124" s="39"/>
      <c r="B124" s="40"/>
      <c r="C124" s="41"/>
      <c r="D124" s="41"/>
      <c r="E124" s="187" t="str">
        <f>E7</f>
        <v>Modernizace střediska praktického vyučování ISŠTE Sokolov, SO-703</v>
      </c>
      <c r="F124" s="33"/>
      <c r="G124" s="33"/>
      <c r="H124" s="33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167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6" customHeight="1">
      <c r="A126" s="39"/>
      <c r="B126" s="40"/>
      <c r="C126" s="41"/>
      <c r="D126" s="41"/>
      <c r="E126" s="77" t="str">
        <f>E9</f>
        <v>D.1.4.d - Měření a regulace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19</v>
      </c>
      <c r="D128" s="41"/>
      <c r="E128" s="41"/>
      <c r="F128" s="28" t="str">
        <f>F12</f>
        <v>Sokolov</v>
      </c>
      <c r="G128" s="41"/>
      <c r="H128" s="41"/>
      <c r="I128" s="33" t="s">
        <v>21</v>
      </c>
      <c r="J128" s="80" t="str">
        <f>IF(J12="","",J12)</f>
        <v>2. 4. 2025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6" customHeight="1">
      <c r="A130" s="39"/>
      <c r="B130" s="40"/>
      <c r="C130" s="33" t="s">
        <v>23</v>
      </c>
      <c r="D130" s="41"/>
      <c r="E130" s="41"/>
      <c r="F130" s="28" t="str">
        <f>E15</f>
        <v>ISŠTE Sokolov, p.s.</v>
      </c>
      <c r="G130" s="41"/>
      <c r="H130" s="41"/>
      <c r="I130" s="33" t="s">
        <v>29</v>
      </c>
      <c r="J130" s="37" t="str">
        <f>E21</f>
        <v xml:space="preserve">DPT projekty 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6" customHeight="1">
      <c r="A131" s="39"/>
      <c r="B131" s="40"/>
      <c r="C131" s="33" t="s">
        <v>27</v>
      </c>
      <c r="D131" s="41"/>
      <c r="E131" s="41"/>
      <c r="F131" s="28" t="str">
        <f>IF(E18="","",E18)</f>
        <v>Vyplň údaj</v>
      </c>
      <c r="G131" s="41"/>
      <c r="H131" s="41"/>
      <c r="I131" s="33" t="s">
        <v>32</v>
      </c>
      <c r="J131" s="37" t="str">
        <f>E24</f>
        <v xml:space="preserve"> 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0.32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1" customFormat="1" ht="29.28" customHeight="1">
      <c r="A133" s="216"/>
      <c r="B133" s="217"/>
      <c r="C133" s="218" t="s">
        <v>237</v>
      </c>
      <c r="D133" s="219" t="s">
        <v>61</v>
      </c>
      <c r="E133" s="219" t="s">
        <v>57</v>
      </c>
      <c r="F133" s="219" t="s">
        <v>58</v>
      </c>
      <c r="G133" s="219" t="s">
        <v>238</v>
      </c>
      <c r="H133" s="219" t="s">
        <v>239</v>
      </c>
      <c r="I133" s="219" t="s">
        <v>240</v>
      </c>
      <c r="J133" s="219" t="s">
        <v>194</v>
      </c>
      <c r="K133" s="220" t="s">
        <v>241</v>
      </c>
      <c r="L133" s="221"/>
      <c r="M133" s="101" t="s">
        <v>1</v>
      </c>
      <c r="N133" s="102" t="s">
        <v>40</v>
      </c>
      <c r="O133" s="102" t="s">
        <v>242</v>
      </c>
      <c r="P133" s="102" t="s">
        <v>243</v>
      </c>
      <c r="Q133" s="102" t="s">
        <v>244</v>
      </c>
      <c r="R133" s="102" t="s">
        <v>245</v>
      </c>
      <c r="S133" s="102" t="s">
        <v>246</v>
      </c>
      <c r="T133" s="103" t="s">
        <v>247</v>
      </c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</row>
    <row r="134" s="2" customFormat="1" ht="22.8" customHeight="1">
      <c r="A134" s="39"/>
      <c r="B134" s="40"/>
      <c r="C134" s="108" t="s">
        <v>248</v>
      </c>
      <c r="D134" s="41"/>
      <c r="E134" s="41"/>
      <c r="F134" s="41"/>
      <c r="G134" s="41"/>
      <c r="H134" s="41"/>
      <c r="I134" s="41"/>
      <c r="J134" s="222">
        <f>BK134</f>
        <v>0</v>
      </c>
      <c r="K134" s="41"/>
      <c r="L134" s="45"/>
      <c r="M134" s="104"/>
      <c r="N134" s="223"/>
      <c r="O134" s="105"/>
      <c r="P134" s="224">
        <f>P135</f>
        <v>0</v>
      </c>
      <c r="Q134" s="105"/>
      <c r="R134" s="224">
        <f>R135</f>
        <v>0</v>
      </c>
      <c r="S134" s="105"/>
      <c r="T134" s="225">
        <f>T135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75</v>
      </c>
      <c r="AU134" s="18" t="s">
        <v>196</v>
      </c>
      <c r="BK134" s="226">
        <f>BK135</f>
        <v>0</v>
      </c>
    </row>
    <row r="135" s="12" customFormat="1" ht="25.92" customHeight="1">
      <c r="A135" s="12"/>
      <c r="B135" s="227"/>
      <c r="C135" s="228"/>
      <c r="D135" s="229" t="s">
        <v>75</v>
      </c>
      <c r="E135" s="230" t="s">
        <v>295</v>
      </c>
      <c r="F135" s="230" t="s">
        <v>3365</v>
      </c>
      <c r="G135" s="228"/>
      <c r="H135" s="228"/>
      <c r="I135" s="231"/>
      <c r="J135" s="232">
        <f>BK135</f>
        <v>0</v>
      </c>
      <c r="K135" s="228"/>
      <c r="L135" s="233"/>
      <c r="M135" s="234"/>
      <c r="N135" s="235"/>
      <c r="O135" s="235"/>
      <c r="P135" s="236">
        <f>P136</f>
        <v>0</v>
      </c>
      <c r="Q135" s="235"/>
      <c r="R135" s="236">
        <f>R136</f>
        <v>0</v>
      </c>
      <c r="S135" s="235"/>
      <c r="T135" s="237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8" t="s">
        <v>84</v>
      </c>
      <c r="AT135" s="239" t="s">
        <v>75</v>
      </c>
      <c r="AU135" s="239" t="s">
        <v>76</v>
      </c>
      <c r="AY135" s="238" t="s">
        <v>251</v>
      </c>
      <c r="BK135" s="240">
        <f>BK136</f>
        <v>0</v>
      </c>
    </row>
    <row r="136" s="12" customFormat="1" ht="22.8" customHeight="1">
      <c r="A136" s="12"/>
      <c r="B136" s="227"/>
      <c r="C136" s="228"/>
      <c r="D136" s="229" t="s">
        <v>75</v>
      </c>
      <c r="E136" s="241" t="s">
        <v>3366</v>
      </c>
      <c r="F136" s="241" t="s">
        <v>3367</v>
      </c>
      <c r="G136" s="228"/>
      <c r="H136" s="228"/>
      <c r="I136" s="231"/>
      <c r="J136" s="242">
        <f>BK136</f>
        <v>0</v>
      </c>
      <c r="K136" s="228"/>
      <c r="L136" s="233"/>
      <c r="M136" s="234"/>
      <c r="N136" s="235"/>
      <c r="O136" s="235"/>
      <c r="P136" s="236">
        <f>P137+P146+P150+P159+P161+P166</f>
        <v>0</v>
      </c>
      <c r="Q136" s="235"/>
      <c r="R136" s="236">
        <f>R137+R146+R150+R159+R161+R166</f>
        <v>0</v>
      </c>
      <c r="S136" s="235"/>
      <c r="T136" s="237">
        <f>T137+T146+T150+T159+T161+T166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8" t="s">
        <v>84</v>
      </c>
      <c r="AT136" s="239" t="s">
        <v>75</v>
      </c>
      <c r="AU136" s="239" t="s">
        <v>84</v>
      </c>
      <c r="AY136" s="238" t="s">
        <v>251</v>
      </c>
      <c r="BK136" s="240">
        <f>BK137+BK146+BK150+BK159+BK161+BK166</f>
        <v>0</v>
      </c>
    </row>
    <row r="137" s="12" customFormat="1" ht="20.88" customHeight="1">
      <c r="A137" s="12"/>
      <c r="B137" s="227"/>
      <c r="C137" s="228"/>
      <c r="D137" s="229" t="s">
        <v>75</v>
      </c>
      <c r="E137" s="241" t="s">
        <v>3368</v>
      </c>
      <c r="F137" s="241" t="s">
        <v>3369</v>
      </c>
      <c r="G137" s="228"/>
      <c r="H137" s="228"/>
      <c r="I137" s="231"/>
      <c r="J137" s="242">
        <f>BK137</f>
        <v>0</v>
      </c>
      <c r="K137" s="228"/>
      <c r="L137" s="233"/>
      <c r="M137" s="234"/>
      <c r="N137" s="235"/>
      <c r="O137" s="235"/>
      <c r="P137" s="236">
        <f>SUM(P138:P145)</f>
        <v>0</v>
      </c>
      <c r="Q137" s="235"/>
      <c r="R137" s="236">
        <f>SUM(R138:R145)</f>
        <v>0</v>
      </c>
      <c r="S137" s="235"/>
      <c r="T137" s="237">
        <f>SUM(T138:T145)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8" t="s">
        <v>84</v>
      </c>
      <c r="AT137" s="239" t="s">
        <v>75</v>
      </c>
      <c r="AU137" s="239" t="s">
        <v>86</v>
      </c>
      <c r="AY137" s="238" t="s">
        <v>251</v>
      </c>
      <c r="BK137" s="240">
        <f>SUM(BK138:BK145)</f>
        <v>0</v>
      </c>
    </row>
    <row r="138" s="2" customFormat="1" ht="14.4" customHeight="1">
      <c r="A138" s="39"/>
      <c r="B138" s="40"/>
      <c r="C138" s="243" t="s">
        <v>84</v>
      </c>
      <c r="D138" s="243" t="s">
        <v>253</v>
      </c>
      <c r="E138" s="244" t="s">
        <v>3370</v>
      </c>
      <c r="F138" s="245" t="s">
        <v>3371</v>
      </c>
      <c r="G138" s="246" t="s">
        <v>1453</v>
      </c>
      <c r="H138" s="247">
        <v>1</v>
      </c>
      <c r="I138" s="248"/>
      <c r="J138" s="247">
        <f>ROUND(I138*H138,2)</f>
        <v>0</v>
      </c>
      <c r="K138" s="245" t="s">
        <v>1</v>
      </c>
      <c r="L138" s="45"/>
      <c r="M138" s="249" t="s">
        <v>1</v>
      </c>
      <c r="N138" s="250" t="s">
        <v>41</v>
      </c>
      <c r="O138" s="92"/>
      <c r="P138" s="251">
        <f>O138*H138</f>
        <v>0</v>
      </c>
      <c r="Q138" s="251">
        <v>0</v>
      </c>
      <c r="R138" s="251">
        <f>Q138*H138</f>
        <v>0</v>
      </c>
      <c r="S138" s="251">
        <v>0</v>
      </c>
      <c r="T138" s="252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3" t="s">
        <v>258</v>
      </c>
      <c r="AT138" s="253" t="s">
        <v>253</v>
      </c>
      <c r="AU138" s="253" t="s">
        <v>271</v>
      </c>
      <c r="AY138" s="18" t="s">
        <v>251</v>
      </c>
      <c r="BE138" s="254">
        <f>IF(N138="základní",J138,0)</f>
        <v>0</v>
      </c>
      <c r="BF138" s="254">
        <f>IF(N138="snížená",J138,0)</f>
        <v>0</v>
      </c>
      <c r="BG138" s="254">
        <f>IF(N138="zákl. přenesená",J138,0)</f>
        <v>0</v>
      </c>
      <c r="BH138" s="254">
        <f>IF(N138="sníž. přenesená",J138,0)</f>
        <v>0</v>
      </c>
      <c r="BI138" s="254">
        <f>IF(N138="nulová",J138,0)</f>
        <v>0</v>
      </c>
      <c r="BJ138" s="18" t="s">
        <v>84</v>
      </c>
      <c r="BK138" s="254">
        <f>ROUND(I138*H138,2)</f>
        <v>0</v>
      </c>
      <c r="BL138" s="18" t="s">
        <v>258</v>
      </c>
      <c r="BM138" s="253" t="s">
        <v>3372</v>
      </c>
    </row>
    <row r="139" s="2" customFormat="1" ht="14.4" customHeight="1">
      <c r="A139" s="39"/>
      <c r="B139" s="40"/>
      <c r="C139" s="288" t="s">
        <v>86</v>
      </c>
      <c r="D139" s="288" t="s">
        <v>295</v>
      </c>
      <c r="E139" s="289" t="s">
        <v>3373</v>
      </c>
      <c r="F139" s="290" t="s">
        <v>3374</v>
      </c>
      <c r="G139" s="291" t="s">
        <v>1453</v>
      </c>
      <c r="H139" s="292">
        <v>1</v>
      </c>
      <c r="I139" s="293"/>
      <c r="J139" s="292">
        <f>ROUND(I139*H139,2)</f>
        <v>0</v>
      </c>
      <c r="K139" s="290" t="s">
        <v>1</v>
      </c>
      <c r="L139" s="294"/>
      <c r="M139" s="295" t="s">
        <v>1</v>
      </c>
      <c r="N139" s="296" t="s">
        <v>41</v>
      </c>
      <c r="O139" s="92"/>
      <c r="P139" s="251">
        <f>O139*H139</f>
        <v>0</v>
      </c>
      <c r="Q139" s="251">
        <v>0</v>
      </c>
      <c r="R139" s="251">
        <f>Q139*H139</f>
        <v>0</v>
      </c>
      <c r="S139" s="251">
        <v>0</v>
      </c>
      <c r="T139" s="252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3" t="s">
        <v>298</v>
      </c>
      <c r="AT139" s="253" t="s">
        <v>295</v>
      </c>
      <c r="AU139" s="253" t="s">
        <v>271</v>
      </c>
      <c r="AY139" s="18" t="s">
        <v>251</v>
      </c>
      <c r="BE139" s="254">
        <f>IF(N139="základní",J139,0)</f>
        <v>0</v>
      </c>
      <c r="BF139" s="254">
        <f>IF(N139="snížená",J139,0)</f>
        <v>0</v>
      </c>
      <c r="BG139" s="254">
        <f>IF(N139="zákl. přenesená",J139,0)</f>
        <v>0</v>
      </c>
      <c r="BH139" s="254">
        <f>IF(N139="sníž. přenesená",J139,0)</f>
        <v>0</v>
      </c>
      <c r="BI139" s="254">
        <f>IF(N139="nulová",J139,0)</f>
        <v>0</v>
      </c>
      <c r="BJ139" s="18" t="s">
        <v>84</v>
      </c>
      <c r="BK139" s="254">
        <f>ROUND(I139*H139,2)</f>
        <v>0</v>
      </c>
      <c r="BL139" s="18" t="s">
        <v>258</v>
      </c>
      <c r="BM139" s="253" t="s">
        <v>3375</v>
      </c>
    </row>
    <row r="140" s="2" customFormat="1" ht="14.4" customHeight="1">
      <c r="A140" s="39"/>
      <c r="B140" s="40"/>
      <c r="C140" s="288" t="s">
        <v>271</v>
      </c>
      <c r="D140" s="288" t="s">
        <v>295</v>
      </c>
      <c r="E140" s="289" t="s">
        <v>3376</v>
      </c>
      <c r="F140" s="290" t="s">
        <v>3377</v>
      </c>
      <c r="G140" s="291" t="s">
        <v>1453</v>
      </c>
      <c r="H140" s="292">
        <v>1</v>
      </c>
      <c r="I140" s="293"/>
      <c r="J140" s="292">
        <f>ROUND(I140*H140,2)</f>
        <v>0</v>
      </c>
      <c r="K140" s="290" t="s">
        <v>1</v>
      </c>
      <c r="L140" s="294"/>
      <c r="M140" s="295" t="s">
        <v>1</v>
      </c>
      <c r="N140" s="296" t="s">
        <v>41</v>
      </c>
      <c r="O140" s="92"/>
      <c r="P140" s="251">
        <f>O140*H140</f>
        <v>0</v>
      </c>
      <c r="Q140" s="251">
        <v>0</v>
      </c>
      <c r="R140" s="251">
        <f>Q140*H140</f>
        <v>0</v>
      </c>
      <c r="S140" s="251">
        <v>0</v>
      </c>
      <c r="T140" s="252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3" t="s">
        <v>298</v>
      </c>
      <c r="AT140" s="253" t="s">
        <v>295</v>
      </c>
      <c r="AU140" s="253" t="s">
        <v>271</v>
      </c>
      <c r="AY140" s="18" t="s">
        <v>251</v>
      </c>
      <c r="BE140" s="254">
        <f>IF(N140="základní",J140,0)</f>
        <v>0</v>
      </c>
      <c r="BF140" s="254">
        <f>IF(N140="snížená",J140,0)</f>
        <v>0</v>
      </c>
      <c r="BG140" s="254">
        <f>IF(N140="zákl. přenesená",J140,0)</f>
        <v>0</v>
      </c>
      <c r="BH140" s="254">
        <f>IF(N140="sníž. přenesená",J140,0)</f>
        <v>0</v>
      </c>
      <c r="BI140" s="254">
        <f>IF(N140="nulová",J140,0)</f>
        <v>0</v>
      </c>
      <c r="BJ140" s="18" t="s">
        <v>84</v>
      </c>
      <c r="BK140" s="254">
        <f>ROUND(I140*H140,2)</f>
        <v>0</v>
      </c>
      <c r="BL140" s="18" t="s">
        <v>258</v>
      </c>
      <c r="BM140" s="253" t="s">
        <v>3378</v>
      </c>
    </row>
    <row r="141" s="2" customFormat="1" ht="14.4" customHeight="1">
      <c r="A141" s="39"/>
      <c r="B141" s="40"/>
      <c r="C141" s="288" t="s">
        <v>258</v>
      </c>
      <c r="D141" s="288" t="s">
        <v>295</v>
      </c>
      <c r="E141" s="289" t="s">
        <v>3379</v>
      </c>
      <c r="F141" s="290" t="s">
        <v>3377</v>
      </c>
      <c r="G141" s="291" t="s">
        <v>1453</v>
      </c>
      <c r="H141" s="292">
        <v>1</v>
      </c>
      <c r="I141" s="293"/>
      <c r="J141" s="292">
        <f>ROUND(I141*H141,2)</f>
        <v>0</v>
      </c>
      <c r="K141" s="290" t="s">
        <v>1</v>
      </c>
      <c r="L141" s="294"/>
      <c r="M141" s="295" t="s">
        <v>1</v>
      </c>
      <c r="N141" s="296" t="s">
        <v>41</v>
      </c>
      <c r="O141" s="92"/>
      <c r="P141" s="251">
        <f>O141*H141</f>
        <v>0</v>
      </c>
      <c r="Q141" s="251">
        <v>0</v>
      </c>
      <c r="R141" s="251">
        <f>Q141*H141</f>
        <v>0</v>
      </c>
      <c r="S141" s="251">
        <v>0</v>
      </c>
      <c r="T141" s="252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3" t="s">
        <v>298</v>
      </c>
      <c r="AT141" s="253" t="s">
        <v>295</v>
      </c>
      <c r="AU141" s="253" t="s">
        <v>271</v>
      </c>
      <c r="AY141" s="18" t="s">
        <v>251</v>
      </c>
      <c r="BE141" s="254">
        <f>IF(N141="základní",J141,0)</f>
        <v>0</v>
      </c>
      <c r="BF141" s="254">
        <f>IF(N141="snížená",J141,0)</f>
        <v>0</v>
      </c>
      <c r="BG141" s="254">
        <f>IF(N141="zákl. přenesená",J141,0)</f>
        <v>0</v>
      </c>
      <c r="BH141" s="254">
        <f>IF(N141="sníž. přenesená",J141,0)</f>
        <v>0</v>
      </c>
      <c r="BI141" s="254">
        <f>IF(N141="nulová",J141,0)</f>
        <v>0</v>
      </c>
      <c r="BJ141" s="18" t="s">
        <v>84</v>
      </c>
      <c r="BK141" s="254">
        <f>ROUND(I141*H141,2)</f>
        <v>0</v>
      </c>
      <c r="BL141" s="18" t="s">
        <v>258</v>
      </c>
      <c r="BM141" s="253" t="s">
        <v>3380</v>
      </c>
    </row>
    <row r="142" s="2" customFormat="1" ht="14.4" customHeight="1">
      <c r="A142" s="39"/>
      <c r="B142" s="40"/>
      <c r="C142" s="288" t="s">
        <v>280</v>
      </c>
      <c r="D142" s="288" t="s">
        <v>295</v>
      </c>
      <c r="E142" s="289" t="s">
        <v>3381</v>
      </c>
      <c r="F142" s="290" t="s">
        <v>3382</v>
      </c>
      <c r="G142" s="291" t="s">
        <v>1453</v>
      </c>
      <c r="H142" s="292">
        <v>100</v>
      </c>
      <c r="I142" s="293"/>
      <c r="J142" s="292">
        <f>ROUND(I142*H142,2)</f>
        <v>0</v>
      </c>
      <c r="K142" s="290" t="s">
        <v>1</v>
      </c>
      <c r="L142" s="294"/>
      <c r="M142" s="295" t="s">
        <v>1</v>
      </c>
      <c r="N142" s="296" t="s">
        <v>41</v>
      </c>
      <c r="O142" s="92"/>
      <c r="P142" s="251">
        <f>O142*H142</f>
        <v>0</v>
      </c>
      <c r="Q142" s="251">
        <v>0</v>
      </c>
      <c r="R142" s="251">
        <f>Q142*H142</f>
        <v>0</v>
      </c>
      <c r="S142" s="251">
        <v>0</v>
      </c>
      <c r="T142" s="252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3" t="s">
        <v>298</v>
      </c>
      <c r="AT142" s="253" t="s">
        <v>295</v>
      </c>
      <c r="AU142" s="253" t="s">
        <v>271</v>
      </c>
      <c r="AY142" s="18" t="s">
        <v>251</v>
      </c>
      <c r="BE142" s="254">
        <f>IF(N142="základní",J142,0)</f>
        <v>0</v>
      </c>
      <c r="BF142" s="254">
        <f>IF(N142="snížená",J142,0)</f>
        <v>0</v>
      </c>
      <c r="BG142" s="254">
        <f>IF(N142="zákl. přenesená",J142,0)</f>
        <v>0</v>
      </c>
      <c r="BH142" s="254">
        <f>IF(N142="sníž. přenesená",J142,0)</f>
        <v>0</v>
      </c>
      <c r="BI142" s="254">
        <f>IF(N142="nulová",J142,0)</f>
        <v>0</v>
      </c>
      <c r="BJ142" s="18" t="s">
        <v>84</v>
      </c>
      <c r="BK142" s="254">
        <f>ROUND(I142*H142,2)</f>
        <v>0</v>
      </c>
      <c r="BL142" s="18" t="s">
        <v>258</v>
      </c>
      <c r="BM142" s="253" t="s">
        <v>3383</v>
      </c>
    </row>
    <row r="143" s="2" customFormat="1" ht="14.4" customHeight="1">
      <c r="A143" s="39"/>
      <c r="B143" s="40"/>
      <c r="C143" s="288" t="s">
        <v>287</v>
      </c>
      <c r="D143" s="288" t="s">
        <v>295</v>
      </c>
      <c r="E143" s="289" t="s">
        <v>3384</v>
      </c>
      <c r="F143" s="290" t="s">
        <v>3385</v>
      </c>
      <c r="G143" s="291" t="s">
        <v>1453</v>
      </c>
      <c r="H143" s="292">
        <v>8</v>
      </c>
      <c r="I143" s="293"/>
      <c r="J143" s="292">
        <f>ROUND(I143*H143,2)</f>
        <v>0</v>
      </c>
      <c r="K143" s="290" t="s">
        <v>1</v>
      </c>
      <c r="L143" s="294"/>
      <c r="M143" s="295" t="s">
        <v>1</v>
      </c>
      <c r="N143" s="296" t="s">
        <v>41</v>
      </c>
      <c r="O143" s="92"/>
      <c r="P143" s="251">
        <f>O143*H143</f>
        <v>0</v>
      </c>
      <c r="Q143" s="251">
        <v>0</v>
      </c>
      <c r="R143" s="251">
        <f>Q143*H143</f>
        <v>0</v>
      </c>
      <c r="S143" s="251">
        <v>0</v>
      </c>
      <c r="T143" s="252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3" t="s">
        <v>298</v>
      </c>
      <c r="AT143" s="253" t="s">
        <v>295</v>
      </c>
      <c r="AU143" s="253" t="s">
        <v>271</v>
      </c>
      <c r="AY143" s="18" t="s">
        <v>251</v>
      </c>
      <c r="BE143" s="254">
        <f>IF(N143="základní",J143,0)</f>
        <v>0</v>
      </c>
      <c r="BF143" s="254">
        <f>IF(N143="snížená",J143,0)</f>
        <v>0</v>
      </c>
      <c r="BG143" s="254">
        <f>IF(N143="zákl. přenesená",J143,0)</f>
        <v>0</v>
      </c>
      <c r="BH143" s="254">
        <f>IF(N143="sníž. přenesená",J143,0)</f>
        <v>0</v>
      </c>
      <c r="BI143" s="254">
        <f>IF(N143="nulová",J143,0)</f>
        <v>0</v>
      </c>
      <c r="BJ143" s="18" t="s">
        <v>84</v>
      </c>
      <c r="BK143" s="254">
        <f>ROUND(I143*H143,2)</f>
        <v>0</v>
      </c>
      <c r="BL143" s="18" t="s">
        <v>258</v>
      </c>
      <c r="BM143" s="253" t="s">
        <v>3386</v>
      </c>
    </row>
    <row r="144" s="2" customFormat="1" ht="14.4" customHeight="1">
      <c r="A144" s="39"/>
      <c r="B144" s="40"/>
      <c r="C144" s="288" t="s">
        <v>294</v>
      </c>
      <c r="D144" s="288" t="s">
        <v>295</v>
      </c>
      <c r="E144" s="289" t="s">
        <v>3387</v>
      </c>
      <c r="F144" s="290" t="s">
        <v>3388</v>
      </c>
      <c r="G144" s="291" t="s">
        <v>1453</v>
      </c>
      <c r="H144" s="292">
        <v>3</v>
      </c>
      <c r="I144" s="293"/>
      <c r="J144" s="292">
        <f>ROUND(I144*H144,2)</f>
        <v>0</v>
      </c>
      <c r="K144" s="290" t="s">
        <v>1</v>
      </c>
      <c r="L144" s="294"/>
      <c r="M144" s="295" t="s">
        <v>1</v>
      </c>
      <c r="N144" s="296" t="s">
        <v>41</v>
      </c>
      <c r="O144" s="92"/>
      <c r="P144" s="251">
        <f>O144*H144</f>
        <v>0</v>
      </c>
      <c r="Q144" s="251">
        <v>0</v>
      </c>
      <c r="R144" s="251">
        <f>Q144*H144</f>
        <v>0</v>
      </c>
      <c r="S144" s="251">
        <v>0</v>
      </c>
      <c r="T144" s="252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3" t="s">
        <v>298</v>
      </c>
      <c r="AT144" s="253" t="s">
        <v>295</v>
      </c>
      <c r="AU144" s="253" t="s">
        <v>271</v>
      </c>
      <c r="AY144" s="18" t="s">
        <v>251</v>
      </c>
      <c r="BE144" s="254">
        <f>IF(N144="základní",J144,0)</f>
        <v>0</v>
      </c>
      <c r="BF144" s="254">
        <f>IF(N144="snížená",J144,0)</f>
        <v>0</v>
      </c>
      <c r="BG144" s="254">
        <f>IF(N144="zákl. přenesená",J144,0)</f>
        <v>0</v>
      </c>
      <c r="BH144" s="254">
        <f>IF(N144="sníž. přenesená",J144,0)</f>
        <v>0</v>
      </c>
      <c r="BI144" s="254">
        <f>IF(N144="nulová",J144,0)</f>
        <v>0</v>
      </c>
      <c r="BJ144" s="18" t="s">
        <v>84</v>
      </c>
      <c r="BK144" s="254">
        <f>ROUND(I144*H144,2)</f>
        <v>0</v>
      </c>
      <c r="BL144" s="18" t="s">
        <v>258</v>
      </c>
      <c r="BM144" s="253" t="s">
        <v>3389</v>
      </c>
    </row>
    <row r="145" s="2" customFormat="1" ht="14.4" customHeight="1">
      <c r="A145" s="39"/>
      <c r="B145" s="40"/>
      <c r="C145" s="288" t="s">
        <v>298</v>
      </c>
      <c r="D145" s="288" t="s">
        <v>295</v>
      </c>
      <c r="E145" s="289" t="s">
        <v>3390</v>
      </c>
      <c r="F145" s="290" t="s">
        <v>3391</v>
      </c>
      <c r="G145" s="291" t="s">
        <v>1453</v>
      </c>
      <c r="H145" s="292">
        <v>1</v>
      </c>
      <c r="I145" s="293"/>
      <c r="J145" s="292">
        <f>ROUND(I145*H145,2)</f>
        <v>0</v>
      </c>
      <c r="K145" s="290" t="s">
        <v>1</v>
      </c>
      <c r="L145" s="294"/>
      <c r="M145" s="295" t="s">
        <v>1</v>
      </c>
      <c r="N145" s="296" t="s">
        <v>41</v>
      </c>
      <c r="O145" s="92"/>
      <c r="P145" s="251">
        <f>O145*H145</f>
        <v>0</v>
      </c>
      <c r="Q145" s="251">
        <v>0</v>
      </c>
      <c r="R145" s="251">
        <f>Q145*H145</f>
        <v>0</v>
      </c>
      <c r="S145" s="251">
        <v>0</v>
      </c>
      <c r="T145" s="252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3" t="s">
        <v>298</v>
      </c>
      <c r="AT145" s="253" t="s">
        <v>295</v>
      </c>
      <c r="AU145" s="253" t="s">
        <v>271</v>
      </c>
      <c r="AY145" s="18" t="s">
        <v>251</v>
      </c>
      <c r="BE145" s="254">
        <f>IF(N145="základní",J145,0)</f>
        <v>0</v>
      </c>
      <c r="BF145" s="254">
        <f>IF(N145="snížená",J145,0)</f>
        <v>0</v>
      </c>
      <c r="BG145" s="254">
        <f>IF(N145="zákl. přenesená",J145,0)</f>
        <v>0</v>
      </c>
      <c r="BH145" s="254">
        <f>IF(N145="sníž. přenesená",J145,0)</f>
        <v>0</v>
      </c>
      <c r="BI145" s="254">
        <f>IF(N145="nulová",J145,0)</f>
        <v>0</v>
      </c>
      <c r="BJ145" s="18" t="s">
        <v>84</v>
      </c>
      <c r="BK145" s="254">
        <f>ROUND(I145*H145,2)</f>
        <v>0</v>
      </c>
      <c r="BL145" s="18" t="s">
        <v>258</v>
      </c>
      <c r="BM145" s="253" t="s">
        <v>3392</v>
      </c>
    </row>
    <row r="146" s="12" customFormat="1" ht="20.88" customHeight="1">
      <c r="A146" s="12"/>
      <c r="B146" s="227"/>
      <c r="C146" s="228"/>
      <c r="D146" s="229" t="s">
        <v>75</v>
      </c>
      <c r="E146" s="241" t="s">
        <v>3393</v>
      </c>
      <c r="F146" s="241" t="s">
        <v>3394</v>
      </c>
      <c r="G146" s="228"/>
      <c r="H146" s="228"/>
      <c r="I146" s="231"/>
      <c r="J146" s="242">
        <f>BK146</f>
        <v>0</v>
      </c>
      <c r="K146" s="228"/>
      <c r="L146" s="233"/>
      <c r="M146" s="234"/>
      <c r="N146" s="235"/>
      <c r="O146" s="235"/>
      <c r="P146" s="236">
        <f>SUM(P147:P149)</f>
        <v>0</v>
      </c>
      <c r="Q146" s="235"/>
      <c r="R146" s="236">
        <f>SUM(R147:R149)</f>
        <v>0</v>
      </c>
      <c r="S146" s="235"/>
      <c r="T146" s="237">
        <f>SUM(T147:T149)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38" t="s">
        <v>84</v>
      </c>
      <c r="AT146" s="239" t="s">
        <v>75</v>
      </c>
      <c r="AU146" s="239" t="s">
        <v>86</v>
      </c>
      <c r="AY146" s="238" t="s">
        <v>251</v>
      </c>
      <c r="BK146" s="240">
        <f>SUM(BK147:BK149)</f>
        <v>0</v>
      </c>
    </row>
    <row r="147" s="2" customFormat="1" ht="14.4" customHeight="1">
      <c r="A147" s="39"/>
      <c r="B147" s="40"/>
      <c r="C147" s="243" t="s">
        <v>305</v>
      </c>
      <c r="D147" s="243" t="s">
        <v>253</v>
      </c>
      <c r="E147" s="244" t="s">
        <v>3395</v>
      </c>
      <c r="F147" s="245" t="s">
        <v>3396</v>
      </c>
      <c r="G147" s="246" t="s">
        <v>1453</v>
      </c>
      <c r="H147" s="247">
        <v>1</v>
      </c>
      <c r="I147" s="248"/>
      <c r="J147" s="247">
        <f>ROUND(I147*H147,2)</f>
        <v>0</v>
      </c>
      <c r="K147" s="245" t="s">
        <v>1</v>
      </c>
      <c r="L147" s="45"/>
      <c r="M147" s="249" t="s">
        <v>1</v>
      </c>
      <c r="N147" s="250" t="s">
        <v>41</v>
      </c>
      <c r="O147" s="92"/>
      <c r="P147" s="251">
        <f>O147*H147</f>
        <v>0</v>
      </c>
      <c r="Q147" s="251">
        <v>0</v>
      </c>
      <c r="R147" s="251">
        <f>Q147*H147</f>
        <v>0</v>
      </c>
      <c r="S147" s="251">
        <v>0</v>
      </c>
      <c r="T147" s="252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3" t="s">
        <v>258</v>
      </c>
      <c r="AT147" s="253" t="s">
        <v>253</v>
      </c>
      <c r="AU147" s="253" t="s">
        <v>271</v>
      </c>
      <c r="AY147" s="18" t="s">
        <v>251</v>
      </c>
      <c r="BE147" s="254">
        <f>IF(N147="základní",J147,0)</f>
        <v>0</v>
      </c>
      <c r="BF147" s="254">
        <f>IF(N147="snížená",J147,0)</f>
        <v>0</v>
      </c>
      <c r="BG147" s="254">
        <f>IF(N147="zákl. přenesená",J147,0)</f>
        <v>0</v>
      </c>
      <c r="BH147" s="254">
        <f>IF(N147="sníž. přenesená",J147,0)</f>
        <v>0</v>
      </c>
      <c r="BI147" s="254">
        <f>IF(N147="nulová",J147,0)</f>
        <v>0</v>
      </c>
      <c r="BJ147" s="18" t="s">
        <v>84</v>
      </c>
      <c r="BK147" s="254">
        <f>ROUND(I147*H147,2)</f>
        <v>0</v>
      </c>
      <c r="BL147" s="18" t="s">
        <v>258</v>
      </c>
      <c r="BM147" s="253" t="s">
        <v>3397</v>
      </c>
    </row>
    <row r="148" s="2" customFormat="1" ht="14.4" customHeight="1">
      <c r="A148" s="39"/>
      <c r="B148" s="40"/>
      <c r="C148" s="243" t="s">
        <v>312</v>
      </c>
      <c r="D148" s="243" t="s">
        <v>253</v>
      </c>
      <c r="E148" s="244" t="s">
        <v>3398</v>
      </c>
      <c r="F148" s="245" t="s">
        <v>3399</v>
      </c>
      <c r="G148" s="246" t="s">
        <v>1453</v>
      </c>
      <c r="H148" s="247">
        <v>4</v>
      </c>
      <c r="I148" s="248"/>
      <c r="J148" s="247">
        <f>ROUND(I148*H148,2)</f>
        <v>0</v>
      </c>
      <c r="K148" s="245" t="s">
        <v>1</v>
      </c>
      <c r="L148" s="45"/>
      <c r="M148" s="249" t="s">
        <v>1</v>
      </c>
      <c r="N148" s="250" t="s">
        <v>41</v>
      </c>
      <c r="O148" s="92"/>
      <c r="P148" s="251">
        <f>O148*H148</f>
        <v>0</v>
      </c>
      <c r="Q148" s="251">
        <v>0</v>
      </c>
      <c r="R148" s="251">
        <f>Q148*H148</f>
        <v>0</v>
      </c>
      <c r="S148" s="251">
        <v>0</v>
      </c>
      <c r="T148" s="252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3" t="s">
        <v>258</v>
      </c>
      <c r="AT148" s="253" t="s">
        <v>253</v>
      </c>
      <c r="AU148" s="253" t="s">
        <v>271</v>
      </c>
      <c r="AY148" s="18" t="s">
        <v>251</v>
      </c>
      <c r="BE148" s="254">
        <f>IF(N148="základní",J148,0)</f>
        <v>0</v>
      </c>
      <c r="BF148" s="254">
        <f>IF(N148="snížená",J148,0)</f>
        <v>0</v>
      </c>
      <c r="BG148" s="254">
        <f>IF(N148="zákl. přenesená",J148,0)</f>
        <v>0</v>
      </c>
      <c r="BH148" s="254">
        <f>IF(N148="sníž. přenesená",J148,0)</f>
        <v>0</v>
      </c>
      <c r="BI148" s="254">
        <f>IF(N148="nulová",J148,0)</f>
        <v>0</v>
      </c>
      <c r="BJ148" s="18" t="s">
        <v>84</v>
      </c>
      <c r="BK148" s="254">
        <f>ROUND(I148*H148,2)</f>
        <v>0</v>
      </c>
      <c r="BL148" s="18" t="s">
        <v>258</v>
      </c>
      <c r="BM148" s="253" t="s">
        <v>3400</v>
      </c>
    </row>
    <row r="149" s="2" customFormat="1" ht="14.4" customHeight="1">
      <c r="A149" s="39"/>
      <c r="B149" s="40"/>
      <c r="C149" s="243" t="s">
        <v>317</v>
      </c>
      <c r="D149" s="243" t="s">
        <v>253</v>
      </c>
      <c r="E149" s="244" t="s">
        <v>3401</v>
      </c>
      <c r="F149" s="245" t="s">
        <v>3391</v>
      </c>
      <c r="G149" s="246" t="s">
        <v>1453</v>
      </c>
      <c r="H149" s="247">
        <v>1</v>
      </c>
      <c r="I149" s="248"/>
      <c r="J149" s="247">
        <f>ROUND(I149*H149,2)</f>
        <v>0</v>
      </c>
      <c r="K149" s="245" t="s">
        <v>1</v>
      </c>
      <c r="L149" s="45"/>
      <c r="M149" s="249" t="s">
        <v>1</v>
      </c>
      <c r="N149" s="250" t="s">
        <v>41</v>
      </c>
      <c r="O149" s="92"/>
      <c r="P149" s="251">
        <f>O149*H149</f>
        <v>0</v>
      </c>
      <c r="Q149" s="251">
        <v>0</v>
      </c>
      <c r="R149" s="251">
        <f>Q149*H149</f>
        <v>0</v>
      </c>
      <c r="S149" s="251">
        <v>0</v>
      </c>
      <c r="T149" s="252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3" t="s">
        <v>258</v>
      </c>
      <c r="AT149" s="253" t="s">
        <v>253</v>
      </c>
      <c r="AU149" s="253" t="s">
        <v>271</v>
      </c>
      <c r="AY149" s="18" t="s">
        <v>251</v>
      </c>
      <c r="BE149" s="254">
        <f>IF(N149="základní",J149,0)</f>
        <v>0</v>
      </c>
      <c r="BF149" s="254">
        <f>IF(N149="snížená",J149,0)</f>
        <v>0</v>
      </c>
      <c r="BG149" s="254">
        <f>IF(N149="zákl. přenesená",J149,0)</f>
        <v>0</v>
      </c>
      <c r="BH149" s="254">
        <f>IF(N149="sníž. přenesená",J149,0)</f>
        <v>0</v>
      </c>
      <c r="BI149" s="254">
        <f>IF(N149="nulová",J149,0)</f>
        <v>0</v>
      </c>
      <c r="BJ149" s="18" t="s">
        <v>84</v>
      </c>
      <c r="BK149" s="254">
        <f>ROUND(I149*H149,2)</f>
        <v>0</v>
      </c>
      <c r="BL149" s="18" t="s">
        <v>258</v>
      </c>
      <c r="BM149" s="253" t="s">
        <v>3402</v>
      </c>
    </row>
    <row r="150" s="12" customFormat="1" ht="20.88" customHeight="1">
      <c r="A150" s="12"/>
      <c r="B150" s="227"/>
      <c r="C150" s="228"/>
      <c r="D150" s="229" t="s">
        <v>75</v>
      </c>
      <c r="E150" s="241" t="s">
        <v>3403</v>
      </c>
      <c r="F150" s="241" t="s">
        <v>3404</v>
      </c>
      <c r="G150" s="228"/>
      <c r="H150" s="228"/>
      <c r="I150" s="231"/>
      <c r="J150" s="242">
        <f>BK150</f>
        <v>0</v>
      </c>
      <c r="K150" s="228"/>
      <c r="L150" s="233"/>
      <c r="M150" s="234"/>
      <c r="N150" s="235"/>
      <c r="O150" s="235"/>
      <c r="P150" s="236">
        <f>SUM(P151:P158)</f>
        <v>0</v>
      </c>
      <c r="Q150" s="235"/>
      <c r="R150" s="236">
        <f>SUM(R151:R158)</f>
        <v>0</v>
      </c>
      <c r="S150" s="235"/>
      <c r="T150" s="237">
        <f>SUM(T151:T158)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38" t="s">
        <v>84</v>
      </c>
      <c r="AT150" s="239" t="s">
        <v>75</v>
      </c>
      <c r="AU150" s="239" t="s">
        <v>86</v>
      </c>
      <c r="AY150" s="238" t="s">
        <v>251</v>
      </c>
      <c r="BK150" s="240">
        <f>SUM(BK151:BK158)</f>
        <v>0</v>
      </c>
    </row>
    <row r="151" s="2" customFormat="1" ht="14.4" customHeight="1">
      <c r="A151" s="39"/>
      <c r="B151" s="40"/>
      <c r="C151" s="243" t="s">
        <v>8</v>
      </c>
      <c r="D151" s="243" t="s">
        <v>253</v>
      </c>
      <c r="E151" s="244" t="s">
        <v>3405</v>
      </c>
      <c r="F151" s="245" t="s">
        <v>3406</v>
      </c>
      <c r="G151" s="246" t="s">
        <v>406</v>
      </c>
      <c r="H151" s="247">
        <v>50</v>
      </c>
      <c r="I151" s="248"/>
      <c r="J151" s="247">
        <f>ROUND(I151*H151,2)</f>
        <v>0</v>
      </c>
      <c r="K151" s="245" t="s">
        <v>1</v>
      </c>
      <c r="L151" s="45"/>
      <c r="M151" s="249" t="s">
        <v>1</v>
      </c>
      <c r="N151" s="250" t="s">
        <v>41</v>
      </c>
      <c r="O151" s="92"/>
      <c r="P151" s="251">
        <f>O151*H151</f>
        <v>0</v>
      </c>
      <c r="Q151" s="251">
        <v>0</v>
      </c>
      <c r="R151" s="251">
        <f>Q151*H151</f>
        <v>0</v>
      </c>
      <c r="S151" s="251">
        <v>0</v>
      </c>
      <c r="T151" s="252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3" t="s">
        <v>258</v>
      </c>
      <c r="AT151" s="253" t="s">
        <v>253</v>
      </c>
      <c r="AU151" s="253" t="s">
        <v>271</v>
      </c>
      <c r="AY151" s="18" t="s">
        <v>251</v>
      </c>
      <c r="BE151" s="254">
        <f>IF(N151="základní",J151,0)</f>
        <v>0</v>
      </c>
      <c r="BF151" s="254">
        <f>IF(N151="snížená",J151,0)</f>
        <v>0</v>
      </c>
      <c r="BG151" s="254">
        <f>IF(N151="zákl. přenesená",J151,0)</f>
        <v>0</v>
      </c>
      <c r="BH151" s="254">
        <f>IF(N151="sníž. přenesená",J151,0)</f>
        <v>0</v>
      </c>
      <c r="BI151" s="254">
        <f>IF(N151="nulová",J151,0)</f>
        <v>0</v>
      </c>
      <c r="BJ151" s="18" t="s">
        <v>84</v>
      </c>
      <c r="BK151" s="254">
        <f>ROUND(I151*H151,2)</f>
        <v>0</v>
      </c>
      <c r="BL151" s="18" t="s">
        <v>258</v>
      </c>
      <c r="BM151" s="253" t="s">
        <v>3407</v>
      </c>
    </row>
    <row r="152" s="2" customFormat="1" ht="14.4" customHeight="1">
      <c r="A152" s="39"/>
      <c r="B152" s="40"/>
      <c r="C152" s="243" t="s">
        <v>330</v>
      </c>
      <c r="D152" s="243" t="s">
        <v>253</v>
      </c>
      <c r="E152" s="244" t="s">
        <v>3408</v>
      </c>
      <c r="F152" s="245" t="s">
        <v>3409</v>
      </c>
      <c r="G152" s="246" t="s">
        <v>406</v>
      </c>
      <c r="H152" s="247">
        <v>100</v>
      </c>
      <c r="I152" s="248"/>
      <c r="J152" s="247">
        <f>ROUND(I152*H152,2)</f>
        <v>0</v>
      </c>
      <c r="K152" s="245" t="s">
        <v>1</v>
      </c>
      <c r="L152" s="45"/>
      <c r="M152" s="249" t="s">
        <v>1</v>
      </c>
      <c r="N152" s="250" t="s">
        <v>41</v>
      </c>
      <c r="O152" s="92"/>
      <c r="P152" s="251">
        <f>O152*H152</f>
        <v>0</v>
      </c>
      <c r="Q152" s="251">
        <v>0</v>
      </c>
      <c r="R152" s="251">
        <f>Q152*H152</f>
        <v>0</v>
      </c>
      <c r="S152" s="251">
        <v>0</v>
      </c>
      <c r="T152" s="252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3" t="s">
        <v>258</v>
      </c>
      <c r="AT152" s="253" t="s">
        <v>253</v>
      </c>
      <c r="AU152" s="253" t="s">
        <v>271</v>
      </c>
      <c r="AY152" s="18" t="s">
        <v>251</v>
      </c>
      <c r="BE152" s="254">
        <f>IF(N152="základní",J152,0)</f>
        <v>0</v>
      </c>
      <c r="BF152" s="254">
        <f>IF(N152="snížená",J152,0)</f>
        <v>0</v>
      </c>
      <c r="BG152" s="254">
        <f>IF(N152="zákl. přenesená",J152,0)</f>
        <v>0</v>
      </c>
      <c r="BH152" s="254">
        <f>IF(N152="sníž. přenesená",J152,0)</f>
        <v>0</v>
      </c>
      <c r="BI152" s="254">
        <f>IF(N152="nulová",J152,0)</f>
        <v>0</v>
      </c>
      <c r="BJ152" s="18" t="s">
        <v>84</v>
      </c>
      <c r="BK152" s="254">
        <f>ROUND(I152*H152,2)</f>
        <v>0</v>
      </c>
      <c r="BL152" s="18" t="s">
        <v>258</v>
      </c>
      <c r="BM152" s="253" t="s">
        <v>3410</v>
      </c>
    </row>
    <row r="153" s="2" customFormat="1" ht="14.4" customHeight="1">
      <c r="A153" s="39"/>
      <c r="B153" s="40"/>
      <c r="C153" s="243" t="s">
        <v>334</v>
      </c>
      <c r="D153" s="243" t="s">
        <v>253</v>
      </c>
      <c r="E153" s="244" t="s">
        <v>3411</v>
      </c>
      <c r="F153" s="245" t="s">
        <v>3412</v>
      </c>
      <c r="G153" s="246" t="s">
        <v>1453</v>
      </c>
      <c r="H153" s="247">
        <v>1</v>
      </c>
      <c r="I153" s="248"/>
      <c r="J153" s="247">
        <f>ROUND(I153*H153,2)</f>
        <v>0</v>
      </c>
      <c r="K153" s="245" t="s">
        <v>1</v>
      </c>
      <c r="L153" s="45"/>
      <c r="M153" s="249" t="s">
        <v>1</v>
      </c>
      <c r="N153" s="250" t="s">
        <v>41</v>
      </c>
      <c r="O153" s="92"/>
      <c r="P153" s="251">
        <f>O153*H153</f>
        <v>0</v>
      </c>
      <c r="Q153" s="251">
        <v>0</v>
      </c>
      <c r="R153" s="251">
        <f>Q153*H153</f>
        <v>0</v>
      </c>
      <c r="S153" s="251">
        <v>0</v>
      </c>
      <c r="T153" s="252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3" t="s">
        <v>258</v>
      </c>
      <c r="AT153" s="253" t="s">
        <v>253</v>
      </c>
      <c r="AU153" s="253" t="s">
        <v>271</v>
      </c>
      <c r="AY153" s="18" t="s">
        <v>251</v>
      </c>
      <c r="BE153" s="254">
        <f>IF(N153="základní",J153,0)</f>
        <v>0</v>
      </c>
      <c r="BF153" s="254">
        <f>IF(N153="snížená",J153,0)</f>
        <v>0</v>
      </c>
      <c r="BG153" s="254">
        <f>IF(N153="zákl. přenesená",J153,0)</f>
        <v>0</v>
      </c>
      <c r="BH153" s="254">
        <f>IF(N153="sníž. přenesená",J153,0)</f>
        <v>0</v>
      </c>
      <c r="BI153" s="254">
        <f>IF(N153="nulová",J153,0)</f>
        <v>0</v>
      </c>
      <c r="BJ153" s="18" t="s">
        <v>84</v>
      </c>
      <c r="BK153" s="254">
        <f>ROUND(I153*H153,2)</f>
        <v>0</v>
      </c>
      <c r="BL153" s="18" t="s">
        <v>258</v>
      </c>
      <c r="BM153" s="253" t="s">
        <v>3413</v>
      </c>
    </row>
    <row r="154" s="2" customFormat="1" ht="14.4" customHeight="1">
      <c r="A154" s="39"/>
      <c r="B154" s="40"/>
      <c r="C154" s="243" t="s">
        <v>339</v>
      </c>
      <c r="D154" s="243" t="s">
        <v>253</v>
      </c>
      <c r="E154" s="244" t="s">
        <v>3414</v>
      </c>
      <c r="F154" s="245" t="s">
        <v>3415</v>
      </c>
      <c r="G154" s="246" t="s">
        <v>406</v>
      </c>
      <c r="H154" s="247">
        <v>12</v>
      </c>
      <c r="I154" s="248"/>
      <c r="J154" s="247">
        <f>ROUND(I154*H154,2)</f>
        <v>0</v>
      </c>
      <c r="K154" s="245" t="s">
        <v>1</v>
      </c>
      <c r="L154" s="45"/>
      <c r="M154" s="249" t="s">
        <v>1</v>
      </c>
      <c r="N154" s="250" t="s">
        <v>41</v>
      </c>
      <c r="O154" s="92"/>
      <c r="P154" s="251">
        <f>O154*H154</f>
        <v>0</v>
      </c>
      <c r="Q154" s="251">
        <v>0</v>
      </c>
      <c r="R154" s="251">
        <f>Q154*H154</f>
        <v>0</v>
      </c>
      <c r="S154" s="251">
        <v>0</v>
      </c>
      <c r="T154" s="252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3" t="s">
        <v>258</v>
      </c>
      <c r="AT154" s="253" t="s">
        <v>253</v>
      </c>
      <c r="AU154" s="253" t="s">
        <v>271</v>
      </c>
      <c r="AY154" s="18" t="s">
        <v>251</v>
      </c>
      <c r="BE154" s="254">
        <f>IF(N154="základní",J154,0)</f>
        <v>0</v>
      </c>
      <c r="BF154" s="254">
        <f>IF(N154="snížená",J154,0)</f>
        <v>0</v>
      </c>
      <c r="BG154" s="254">
        <f>IF(N154="zákl. přenesená",J154,0)</f>
        <v>0</v>
      </c>
      <c r="BH154" s="254">
        <f>IF(N154="sníž. přenesená",J154,0)</f>
        <v>0</v>
      </c>
      <c r="BI154" s="254">
        <f>IF(N154="nulová",J154,0)</f>
        <v>0</v>
      </c>
      <c r="BJ154" s="18" t="s">
        <v>84</v>
      </c>
      <c r="BK154" s="254">
        <f>ROUND(I154*H154,2)</f>
        <v>0</v>
      </c>
      <c r="BL154" s="18" t="s">
        <v>258</v>
      </c>
      <c r="BM154" s="253" t="s">
        <v>3416</v>
      </c>
    </row>
    <row r="155" s="2" customFormat="1" ht="14.4" customHeight="1">
      <c r="A155" s="39"/>
      <c r="B155" s="40"/>
      <c r="C155" s="243" t="s">
        <v>344</v>
      </c>
      <c r="D155" s="243" t="s">
        <v>253</v>
      </c>
      <c r="E155" s="244" t="s">
        <v>3417</v>
      </c>
      <c r="F155" s="245" t="s">
        <v>3418</v>
      </c>
      <c r="G155" s="246" t="s">
        <v>406</v>
      </c>
      <c r="H155" s="247">
        <v>15</v>
      </c>
      <c r="I155" s="248"/>
      <c r="J155" s="247">
        <f>ROUND(I155*H155,2)</f>
        <v>0</v>
      </c>
      <c r="K155" s="245" t="s">
        <v>1</v>
      </c>
      <c r="L155" s="45"/>
      <c r="M155" s="249" t="s">
        <v>1</v>
      </c>
      <c r="N155" s="250" t="s">
        <v>41</v>
      </c>
      <c r="O155" s="92"/>
      <c r="P155" s="251">
        <f>O155*H155</f>
        <v>0</v>
      </c>
      <c r="Q155" s="251">
        <v>0</v>
      </c>
      <c r="R155" s="251">
        <f>Q155*H155</f>
        <v>0</v>
      </c>
      <c r="S155" s="251">
        <v>0</v>
      </c>
      <c r="T155" s="252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3" t="s">
        <v>258</v>
      </c>
      <c r="AT155" s="253" t="s">
        <v>253</v>
      </c>
      <c r="AU155" s="253" t="s">
        <v>271</v>
      </c>
      <c r="AY155" s="18" t="s">
        <v>251</v>
      </c>
      <c r="BE155" s="254">
        <f>IF(N155="základní",J155,0)</f>
        <v>0</v>
      </c>
      <c r="BF155" s="254">
        <f>IF(N155="snížená",J155,0)</f>
        <v>0</v>
      </c>
      <c r="BG155" s="254">
        <f>IF(N155="zákl. přenesená",J155,0)</f>
        <v>0</v>
      </c>
      <c r="BH155" s="254">
        <f>IF(N155="sníž. přenesená",J155,0)</f>
        <v>0</v>
      </c>
      <c r="BI155" s="254">
        <f>IF(N155="nulová",J155,0)</f>
        <v>0</v>
      </c>
      <c r="BJ155" s="18" t="s">
        <v>84</v>
      </c>
      <c r="BK155" s="254">
        <f>ROUND(I155*H155,2)</f>
        <v>0</v>
      </c>
      <c r="BL155" s="18" t="s">
        <v>258</v>
      </c>
      <c r="BM155" s="253" t="s">
        <v>3419</v>
      </c>
    </row>
    <row r="156" s="2" customFormat="1" ht="14.4" customHeight="1">
      <c r="A156" s="39"/>
      <c r="B156" s="40"/>
      <c r="C156" s="243" t="s">
        <v>349</v>
      </c>
      <c r="D156" s="243" t="s">
        <v>253</v>
      </c>
      <c r="E156" s="244" t="s">
        <v>3420</v>
      </c>
      <c r="F156" s="245" t="s">
        <v>3421</v>
      </c>
      <c r="G156" s="246" t="s">
        <v>406</v>
      </c>
      <c r="H156" s="247">
        <v>10</v>
      </c>
      <c r="I156" s="248"/>
      <c r="J156" s="247">
        <f>ROUND(I156*H156,2)</f>
        <v>0</v>
      </c>
      <c r="K156" s="245" t="s">
        <v>1</v>
      </c>
      <c r="L156" s="45"/>
      <c r="M156" s="249" t="s">
        <v>1</v>
      </c>
      <c r="N156" s="250" t="s">
        <v>41</v>
      </c>
      <c r="O156" s="92"/>
      <c r="P156" s="251">
        <f>O156*H156</f>
        <v>0</v>
      </c>
      <c r="Q156" s="251">
        <v>0</v>
      </c>
      <c r="R156" s="251">
        <f>Q156*H156</f>
        <v>0</v>
      </c>
      <c r="S156" s="251">
        <v>0</v>
      </c>
      <c r="T156" s="252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3" t="s">
        <v>258</v>
      </c>
      <c r="AT156" s="253" t="s">
        <v>253</v>
      </c>
      <c r="AU156" s="253" t="s">
        <v>271</v>
      </c>
      <c r="AY156" s="18" t="s">
        <v>251</v>
      </c>
      <c r="BE156" s="254">
        <f>IF(N156="základní",J156,0)</f>
        <v>0</v>
      </c>
      <c r="BF156" s="254">
        <f>IF(N156="snížená",J156,0)</f>
        <v>0</v>
      </c>
      <c r="BG156" s="254">
        <f>IF(N156="zákl. přenesená",J156,0)</f>
        <v>0</v>
      </c>
      <c r="BH156" s="254">
        <f>IF(N156="sníž. přenesená",J156,0)</f>
        <v>0</v>
      </c>
      <c r="BI156" s="254">
        <f>IF(N156="nulová",J156,0)</f>
        <v>0</v>
      </c>
      <c r="BJ156" s="18" t="s">
        <v>84</v>
      </c>
      <c r="BK156" s="254">
        <f>ROUND(I156*H156,2)</f>
        <v>0</v>
      </c>
      <c r="BL156" s="18" t="s">
        <v>258</v>
      </c>
      <c r="BM156" s="253" t="s">
        <v>3422</v>
      </c>
    </row>
    <row r="157" s="2" customFormat="1" ht="14.4" customHeight="1">
      <c r="A157" s="39"/>
      <c r="B157" s="40"/>
      <c r="C157" s="243" t="s">
        <v>354</v>
      </c>
      <c r="D157" s="243" t="s">
        <v>253</v>
      </c>
      <c r="E157" s="244" t="s">
        <v>3423</v>
      </c>
      <c r="F157" s="245" t="s">
        <v>3424</v>
      </c>
      <c r="G157" s="246" t="s">
        <v>1453</v>
      </c>
      <c r="H157" s="247">
        <v>1</v>
      </c>
      <c r="I157" s="248"/>
      <c r="J157" s="247">
        <f>ROUND(I157*H157,2)</f>
        <v>0</v>
      </c>
      <c r="K157" s="245" t="s">
        <v>1</v>
      </c>
      <c r="L157" s="45"/>
      <c r="M157" s="249" t="s">
        <v>1</v>
      </c>
      <c r="N157" s="250" t="s">
        <v>41</v>
      </c>
      <c r="O157" s="92"/>
      <c r="P157" s="251">
        <f>O157*H157</f>
        <v>0</v>
      </c>
      <c r="Q157" s="251">
        <v>0</v>
      </c>
      <c r="R157" s="251">
        <f>Q157*H157</f>
        <v>0</v>
      </c>
      <c r="S157" s="251">
        <v>0</v>
      </c>
      <c r="T157" s="252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3" t="s">
        <v>258</v>
      </c>
      <c r="AT157" s="253" t="s">
        <v>253</v>
      </c>
      <c r="AU157" s="253" t="s">
        <v>271</v>
      </c>
      <c r="AY157" s="18" t="s">
        <v>251</v>
      </c>
      <c r="BE157" s="254">
        <f>IF(N157="základní",J157,0)</f>
        <v>0</v>
      </c>
      <c r="BF157" s="254">
        <f>IF(N157="snížená",J157,0)</f>
        <v>0</v>
      </c>
      <c r="BG157" s="254">
        <f>IF(N157="zákl. přenesená",J157,0)</f>
        <v>0</v>
      </c>
      <c r="BH157" s="254">
        <f>IF(N157="sníž. přenesená",J157,0)</f>
        <v>0</v>
      </c>
      <c r="BI157" s="254">
        <f>IF(N157="nulová",J157,0)</f>
        <v>0</v>
      </c>
      <c r="BJ157" s="18" t="s">
        <v>84</v>
      </c>
      <c r="BK157" s="254">
        <f>ROUND(I157*H157,2)</f>
        <v>0</v>
      </c>
      <c r="BL157" s="18" t="s">
        <v>258</v>
      </c>
      <c r="BM157" s="253" t="s">
        <v>3425</v>
      </c>
    </row>
    <row r="158" s="2" customFormat="1" ht="14.4" customHeight="1">
      <c r="A158" s="39"/>
      <c r="B158" s="40"/>
      <c r="C158" s="288" t="s">
        <v>358</v>
      </c>
      <c r="D158" s="288" t="s">
        <v>295</v>
      </c>
      <c r="E158" s="289" t="s">
        <v>3426</v>
      </c>
      <c r="F158" s="290" t="s">
        <v>3427</v>
      </c>
      <c r="G158" s="291" t="s">
        <v>1453</v>
      </c>
      <c r="H158" s="292">
        <v>1</v>
      </c>
      <c r="I158" s="293"/>
      <c r="J158" s="292">
        <f>ROUND(I158*H158,2)</f>
        <v>0</v>
      </c>
      <c r="K158" s="290" t="s">
        <v>1</v>
      </c>
      <c r="L158" s="294"/>
      <c r="M158" s="295" t="s">
        <v>1</v>
      </c>
      <c r="N158" s="296" t="s">
        <v>41</v>
      </c>
      <c r="O158" s="92"/>
      <c r="P158" s="251">
        <f>O158*H158</f>
        <v>0</v>
      </c>
      <c r="Q158" s="251">
        <v>0</v>
      </c>
      <c r="R158" s="251">
        <f>Q158*H158</f>
        <v>0</v>
      </c>
      <c r="S158" s="251">
        <v>0</v>
      </c>
      <c r="T158" s="252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3" t="s">
        <v>298</v>
      </c>
      <c r="AT158" s="253" t="s">
        <v>295</v>
      </c>
      <c r="AU158" s="253" t="s">
        <v>271</v>
      </c>
      <c r="AY158" s="18" t="s">
        <v>251</v>
      </c>
      <c r="BE158" s="254">
        <f>IF(N158="základní",J158,0)</f>
        <v>0</v>
      </c>
      <c r="BF158" s="254">
        <f>IF(N158="snížená",J158,0)</f>
        <v>0</v>
      </c>
      <c r="BG158" s="254">
        <f>IF(N158="zákl. přenesená",J158,0)</f>
        <v>0</v>
      </c>
      <c r="BH158" s="254">
        <f>IF(N158="sníž. přenesená",J158,0)</f>
        <v>0</v>
      </c>
      <c r="BI158" s="254">
        <f>IF(N158="nulová",J158,0)</f>
        <v>0</v>
      </c>
      <c r="BJ158" s="18" t="s">
        <v>84</v>
      </c>
      <c r="BK158" s="254">
        <f>ROUND(I158*H158,2)</f>
        <v>0</v>
      </c>
      <c r="BL158" s="18" t="s">
        <v>258</v>
      </c>
      <c r="BM158" s="253" t="s">
        <v>3428</v>
      </c>
    </row>
    <row r="159" s="12" customFormat="1" ht="20.88" customHeight="1">
      <c r="A159" s="12"/>
      <c r="B159" s="227"/>
      <c r="C159" s="228"/>
      <c r="D159" s="229" t="s">
        <v>75</v>
      </c>
      <c r="E159" s="241" t="s">
        <v>3429</v>
      </c>
      <c r="F159" s="241" t="s">
        <v>3430</v>
      </c>
      <c r="G159" s="228"/>
      <c r="H159" s="228"/>
      <c r="I159" s="231"/>
      <c r="J159" s="242">
        <f>BK159</f>
        <v>0</v>
      </c>
      <c r="K159" s="228"/>
      <c r="L159" s="233"/>
      <c r="M159" s="234"/>
      <c r="N159" s="235"/>
      <c r="O159" s="235"/>
      <c r="P159" s="236">
        <f>P160</f>
        <v>0</v>
      </c>
      <c r="Q159" s="235"/>
      <c r="R159" s="236">
        <f>R160</f>
        <v>0</v>
      </c>
      <c r="S159" s="235"/>
      <c r="T159" s="237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38" t="s">
        <v>84</v>
      </c>
      <c r="AT159" s="239" t="s">
        <v>75</v>
      </c>
      <c r="AU159" s="239" t="s">
        <v>86</v>
      </c>
      <c r="AY159" s="238" t="s">
        <v>251</v>
      </c>
      <c r="BK159" s="240">
        <f>BK160</f>
        <v>0</v>
      </c>
    </row>
    <row r="160" s="2" customFormat="1" ht="14.4" customHeight="1">
      <c r="A160" s="39"/>
      <c r="B160" s="40"/>
      <c r="C160" s="243" t="s">
        <v>366</v>
      </c>
      <c r="D160" s="243" t="s">
        <v>253</v>
      </c>
      <c r="E160" s="244" t="s">
        <v>3431</v>
      </c>
      <c r="F160" s="245" t="s">
        <v>3432</v>
      </c>
      <c r="G160" s="246" t="s">
        <v>1453</v>
      </c>
      <c r="H160" s="247">
        <v>1</v>
      </c>
      <c r="I160" s="248"/>
      <c r="J160" s="247">
        <f>ROUND(I160*H160,2)</f>
        <v>0</v>
      </c>
      <c r="K160" s="245" t="s">
        <v>1</v>
      </c>
      <c r="L160" s="45"/>
      <c r="M160" s="249" t="s">
        <v>1</v>
      </c>
      <c r="N160" s="250" t="s">
        <v>41</v>
      </c>
      <c r="O160" s="92"/>
      <c r="P160" s="251">
        <f>O160*H160</f>
        <v>0</v>
      </c>
      <c r="Q160" s="251">
        <v>0</v>
      </c>
      <c r="R160" s="251">
        <f>Q160*H160</f>
        <v>0</v>
      </c>
      <c r="S160" s="251">
        <v>0</v>
      </c>
      <c r="T160" s="252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3" t="s">
        <v>258</v>
      </c>
      <c r="AT160" s="253" t="s">
        <v>253</v>
      </c>
      <c r="AU160" s="253" t="s">
        <v>271</v>
      </c>
      <c r="AY160" s="18" t="s">
        <v>251</v>
      </c>
      <c r="BE160" s="254">
        <f>IF(N160="základní",J160,0)</f>
        <v>0</v>
      </c>
      <c r="BF160" s="254">
        <f>IF(N160="snížená",J160,0)</f>
        <v>0</v>
      </c>
      <c r="BG160" s="254">
        <f>IF(N160="zákl. přenesená",J160,0)</f>
        <v>0</v>
      </c>
      <c r="BH160" s="254">
        <f>IF(N160="sníž. přenesená",J160,0)</f>
        <v>0</v>
      </c>
      <c r="BI160" s="254">
        <f>IF(N160="nulová",J160,0)</f>
        <v>0</v>
      </c>
      <c r="BJ160" s="18" t="s">
        <v>84</v>
      </c>
      <c r="BK160" s="254">
        <f>ROUND(I160*H160,2)</f>
        <v>0</v>
      </c>
      <c r="BL160" s="18" t="s">
        <v>258</v>
      </c>
      <c r="BM160" s="253" t="s">
        <v>3433</v>
      </c>
    </row>
    <row r="161" s="12" customFormat="1" ht="20.88" customHeight="1">
      <c r="A161" s="12"/>
      <c r="B161" s="227"/>
      <c r="C161" s="228"/>
      <c r="D161" s="229" t="s">
        <v>75</v>
      </c>
      <c r="E161" s="241" t="s">
        <v>3434</v>
      </c>
      <c r="F161" s="241" t="s">
        <v>2421</v>
      </c>
      <c r="G161" s="228"/>
      <c r="H161" s="228"/>
      <c r="I161" s="231"/>
      <c r="J161" s="242">
        <f>BK161</f>
        <v>0</v>
      </c>
      <c r="K161" s="228"/>
      <c r="L161" s="233"/>
      <c r="M161" s="234"/>
      <c r="N161" s="235"/>
      <c r="O161" s="235"/>
      <c r="P161" s="236">
        <f>SUM(P162:P165)</f>
        <v>0</v>
      </c>
      <c r="Q161" s="235"/>
      <c r="R161" s="236">
        <f>SUM(R162:R165)</f>
        <v>0</v>
      </c>
      <c r="S161" s="235"/>
      <c r="T161" s="237">
        <f>SUM(T162:T165)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38" t="s">
        <v>84</v>
      </c>
      <c r="AT161" s="239" t="s">
        <v>75</v>
      </c>
      <c r="AU161" s="239" t="s">
        <v>86</v>
      </c>
      <c r="AY161" s="238" t="s">
        <v>251</v>
      </c>
      <c r="BK161" s="240">
        <f>SUM(BK162:BK165)</f>
        <v>0</v>
      </c>
    </row>
    <row r="162" s="2" customFormat="1" ht="14.4" customHeight="1">
      <c r="A162" s="39"/>
      <c r="B162" s="40"/>
      <c r="C162" s="243" t="s">
        <v>7</v>
      </c>
      <c r="D162" s="243" t="s">
        <v>253</v>
      </c>
      <c r="E162" s="244" t="s">
        <v>3435</v>
      </c>
      <c r="F162" s="245" t="s">
        <v>3436</v>
      </c>
      <c r="G162" s="246" t="s">
        <v>3437</v>
      </c>
      <c r="H162" s="247">
        <v>25</v>
      </c>
      <c r="I162" s="248"/>
      <c r="J162" s="247">
        <f>ROUND(I162*H162,2)</f>
        <v>0</v>
      </c>
      <c r="K162" s="245" t="s">
        <v>1</v>
      </c>
      <c r="L162" s="45"/>
      <c r="M162" s="249" t="s">
        <v>1</v>
      </c>
      <c r="N162" s="250" t="s">
        <v>41</v>
      </c>
      <c r="O162" s="92"/>
      <c r="P162" s="251">
        <f>O162*H162</f>
        <v>0</v>
      </c>
      <c r="Q162" s="251">
        <v>0</v>
      </c>
      <c r="R162" s="251">
        <f>Q162*H162</f>
        <v>0</v>
      </c>
      <c r="S162" s="251">
        <v>0</v>
      </c>
      <c r="T162" s="252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3" t="s">
        <v>258</v>
      </c>
      <c r="AT162" s="253" t="s">
        <v>253</v>
      </c>
      <c r="AU162" s="253" t="s">
        <v>271</v>
      </c>
      <c r="AY162" s="18" t="s">
        <v>251</v>
      </c>
      <c r="BE162" s="254">
        <f>IF(N162="základní",J162,0)</f>
        <v>0</v>
      </c>
      <c r="BF162" s="254">
        <f>IF(N162="snížená",J162,0)</f>
        <v>0</v>
      </c>
      <c r="BG162" s="254">
        <f>IF(N162="zákl. přenesená",J162,0)</f>
        <v>0</v>
      </c>
      <c r="BH162" s="254">
        <f>IF(N162="sníž. přenesená",J162,0)</f>
        <v>0</v>
      </c>
      <c r="BI162" s="254">
        <f>IF(N162="nulová",J162,0)</f>
        <v>0</v>
      </c>
      <c r="BJ162" s="18" t="s">
        <v>84</v>
      </c>
      <c r="BK162" s="254">
        <f>ROUND(I162*H162,2)</f>
        <v>0</v>
      </c>
      <c r="BL162" s="18" t="s">
        <v>258</v>
      </c>
      <c r="BM162" s="253" t="s">
        <v>3438</v>
      </c>
    </row>
    <row r="163" s="2" customFormat="1" ht="14.4" customHeight="1">
      <c r="A163" s="39"/>
      <c r="B163" s="40"/>
      <c r="C163" s="243" t="s">
        <v>374</v>
      </c>
      <c r="D163" s="243" t="s">
        <v>253</v>
      </c>
      <c r="E163" s="244" t="s">
        <v>3439</v>
      </c>
      <c r="F163" s="245" t="s">
        <v>3436</v>
      </c>
      <c r="G163" s="246" t="s">
        <v>3437</v>
      </c>
      <c r="H163" s="247">
        <v>75</v>
      </c>
      <c r="I163" s="248"/>
      <c r="J163" s="247">
        <f>ROUND(I163*H163,2)</f>
        <v>0</v>
      </c>
      <c r="K163" s="245" t="s">
        <v>1</v>
      </c>
      <c r="L163" s="45"/>
      <c r="M163" s="249" t="s">
        <v>1</v>
      </c>
      <c r="N163" s="250" t="s">
        <v>41</v>
      </c>
      <c r="O163" s="92"/>
      <c r="P163" s="251">
        <f>O163*H163</f>
        <v>0</v>
      </c>
      <c r="Q163" s="251">
        <v>0</v>
      </c>
      <c r="R163" s="251">
        <f>Q163*H163</f>
        <v>0</v>
      </c>
      <c r="S163" s="251">
        <v>0</v>
      </c>
      <c r="T163" s="252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3" t="s">
        <v>258</v>
      </c>
      <c r="AT163" s="253" t="s">
        <v>253</v>
      </c>
      <c r="AU163" s="253" t="s">
        <v>271</v>
      </c>
      <c r="AY163" s="18" t="s">
        <v>251</v>
      </c>
      <c r="BE163" s="254">
        <f>IF(N163="základní",J163,0)</f>
        <v>0</v>
      </c>
      <c r="BF163" s="254">
        <f>IF(N163="snížená",J163,0)</f>
        <v>0</v>
      </c>
      <c r="BG163" s="254">
        <f>IF(N163="zákl. přenesená",J163,0)</f>
        <v>0</v>
      </c>
      <c r="BH163" s="254">
        <f>IF(N163="sníž. přenesená",J163,0)</f>
        <v>0</v>
      </c>
      <c r="BI163" s="254">
        <f>IF(N163="nulová",J163,0)</f>
        <v>0</v>
      </c>
      <c r="BJ163" s="18" t="s">
        <v>84</v>
      </c>
      <c r="BK163" s="254">
        <f>ROUND(I163*H163,2)</f>
        <v>0</v>
      </c>
      <c r="BL163" s="18" t="s">
        <v>258</v>
      </c>
      <c r="BM163" s="253" t="s">
        <v>3440</v>
      </c>
    </row>
    <row r="164" s="2" customFormat="1" ht="14.4" customHeight="1">
      <c r="A164" s="39"/>
      <c r="B164" s="40"/>
      <c r="C164" s="243" t="s">
        <v>378</v>
      </c>
      <c r="D164" s="243" t="s">
        <v>253</v>
      </c>
      <c r="E164" s="244" t="s">
        <v>3441</v>
      </c>
      <c r="F164" s="245" t="s">
        <v>3442</v>
      </c>
      <c r="G164" s="246" t="s">
        <v>3066</v>
      </c>
      <c r="H164" s="247">
        <v>10</v>
      </c>
      <c r="I164" s="248"/>
      <c r="J164" s="247">
        <f>ROUND(I164*H164,2)</f>
        <v>0</v>
      </c>
      <c r="K164" s="245" t="s">
        <v>1</v>
      </c>
      <c r="L164" s="45"/>
      <c r="M164" s="249" t="s">
        <v>1</v>
      </c>
      <c r="N164" s="250" t="s">
        <v>41</v>
      </c>
      <c r="O164" s="92"/>
      <c r="P164" s="251">
        <f>O164*H164</f>
        <v>0</v>
      </c>
      <c r="Q164" s="251">
        <v>0</v>
      </c>
      <c r="R164" s="251">
        <f>Q164*H164</f>
        <v>0</v>
      </c>
      <c r="S164" s="251">
        <v>0</v>
      </c>
      <c r="T164" s="252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3" t="s">
        <v>258</v>
      </c>
      <c r="AT164" s="253" t="s">
        <v>253</v>
      </c>
      <c r="AU164" s="253" t="s">
        <v>271</v>
      </c>
      <c r="AY164" s="18" t="s">
        <v>251</v>
      </c>
      <c r="BE164" s="254">
        <f>IF(N164="základní",J164,0)</f>
        <v>0</v>
      </c>
      <c r="BF164" s="254">
        <f>IF(N164="snížená",J164,0)</f>
        <v>0</v>
      </c>
      <c r="BG164" s="254">
        <f>IF(N164="zákl. přenesená",J164,0)</f>
        <v>0</v>
      </c>
      <c r="BH164" s="254">
        <f>IF(N164="sníž. přenesená",J164,0)</f>
        <v>0</v>
      </c>
      <c r="BI164" s="254">
        <f>IF(N164="nulová",J164,0)</f>
        <v>0</v>
      </c>
      <c r="BJ164" s="18" t="s">
        <v>84</v>
      </c>
      <c r="BK164" s="254">
        <f>ROUND(I164*H164,2)</f>
        <v>0</v>
      </c>
      <c r="BL164" s="18" t="s">
        <v>258</v>
      </c>
      <c r="BM164" s="253" t="s">
        <v>3443</v>
      </c>
    </row>
    <row r="165" s="2" customFormat="1" ht="14.4" customHeight="1">
      <c r="A165" s="39"/>
      <c r="B165" s="40"/>
      <c r="C165" s="243" t="s">
        <v>382</v>
      </c>
      <c r="D165" s="243" t="s">
        <v>253</v>
      </c>
      <c r="E165" s="244" t="s">
        <v>3444</v>
      </c>
      <c r="F165" s="245" t="s">
        <v>3445</v>
      </c>
      <c r="G165" s="246" t="s">
        <v>1453</v>
      </c>
      <c r="H165" s="247">
        <v>1</v>
      </c>
      <c r="I165" s="248"/>
      <c r="J165" s="247">
        <f>ROUND(I165*H165,2)</f>
        <v>0</v>
      </c>
      <c r="K165" s="245" t="s">
        <v>1</v>
      </c>
      <c r="L165" s="45"/>
      <c r="M165" s="249" t="s">
        <v>1</v>
      </c>
      <c r="N165" s="250" t="s">
        <v>41</v>
      </c>
      <c r="O165" s="92"/>
      <c r="P165" s="251">
        <f>O165*H165</f>
        <v>0</v>
      </c>
      <c r="Q165" s="251">
        <v>0</v>
      </c>
      <c r="R165" s="251">
        <f>Q165*H165</f>
        <v>0</v>
      </c>
      <c r="S165" s="251">
        <v>0</v>
      </c>
      <c r="T165" s="252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3" t="s">
        <v>258</v>
      </c>
      <c r="AT165" s="253" t="s">
        <v>253</v>
      </c>
      <c r="AU165" s="253" t="s">
        <v>271</v>
      </c>
      <c r="AY165" s="18" t="s">
        <v>251</v>
      </c>
      <c r="BE165" s="254">
        <f>IF(N165="základní",J165,0)</f>
        <v>0</v>
      </c>
      <c r="BF165" s="254">
        <f>IF(N165="snížená",J165,0)</f>
        <v>0</v>
      </c>
      <c r="BG165" s="254">
        <f>IF(N165="zákl. přenesená",J165,0)</f>
        <v>0</v>
      </c>
      <c r="BH165" s="254">
        <f>IF(N165="sníž. přenesená",J165,0)</f>
        <v>0</v>
      </c>
      <c r="BI165" s="254">
        <f>IF(N165="nulová",J165,0)</f>
        <v>0</v>
      </c>
      <c r="BJ165" s="18" t="s">
        <v>84</v>
      </c>
      <c r="BK165" s="254">
        <f>ROUND(I165*H165,2)</f>
        <v>0</v>
      </c>
      <c r="BL165" s="18" t="s">
        <v>258</v>
      </c>
      <c r="BM165" s="253" t="s">
        <v>3446</v>
      </c>
    </row>
    <row r="166" s="12" customFormat="1" ht="20.88" customHeight="1">
      <c r="A166" s="12"/>
      <c r="B166" s="227"/>
      <c r="C166" s="228"/>
      <c r="D166" s="229" t="s">
        <v>75</v>
      </c>
      <c r="E166" s="241" t="s">
        <v>3447</v>
      </c>
      <c r="F166" s="241" t="s">
        <v>3448</v>
      </c>
      <c r="G166" s="228"/>
      <c r="H166" s="228"/>
      <c r="I166" s="231"/>
      <c r="J166" s="242">
        <f>BK166</f>
        <v>0</v>
      </c>
      <c r="K166" s="228"/>
      <c r="L166" s="233"/>
      <c r="M166" s="234"/>
      <c r="N166" s="235"/>
      <c r="O166" s="235"/>
      <c r="P166" s="236">
        <f>SUM(P167:P170)</f>
        <v>0</v>
      </c>
      <c r="Q166" s="235"/>
      <c r="R166" s="236">
        <f>SUM(R167:R170)</f>
        <v>0</v>
      </c>
      <c r="S166" s="235"/>
      <c r="T166" s="237">
        <f>SUM(T167:T170)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38" t="s">
        <v>84</v>
      </c>
      <c r="AT166" s="239" t="s">
        <v>75</v>
      </c>
      <c r="AU166" s="239" t="s">
        <v>86</v>
      </c>
      <c r="AY166" s="238" t="s">
        <v>251</v>
      </c>
      <c r="BK166" s="240">
        <f>SUM(BK167:BK170)</f>
        <v>0</v>
      </c>
    </row>
    <row r="167" s="2" customFormat="1" ht="14.4" customHeight="1">
      <c r="A167" s="39"/>
      <c r="B167" s="40"/>
      <c r="C167" s="243" t="s">
        <v>392</v>
      </c>
      <c r="D167" s="243" t="s">
        <v>253</v>
      </c>
      <c r="E167" s="244" t="s">
        <v>3449</v>
      </c>
      <c r="F167" s="245" t="s">
        <v>3450</v>
      </c>
      <c r="G167" s="246" t="s">
        <v>1453</v>
      </c>
      <c r="H167" s="247">
        <v>1</v>
      </c>
      <c r="I167" s="248"/>
      <c r="J167" s="247">
        <f>ROUND(I167*H167,2)</f>
        <v>0</v>
      </c>
      <c r="K167" s="245" t="s">
        <v>1</v>
      </c>
      <c r="L167" s="45"/>
      <c r="M167" s="249" t="s">
        <v>1</v>
      </c>
      <c r="N167" s="250" t="s">
        <v>41</v>
      </c>
      <c r="O167" s="92"/>
      <c r="P167" s="251">
        <f>O167*H167</f>
        <v>0</v>
      </c>
      <c r="Q167" s="251">
        <v>0</v>
      </c>
      <c r="R167" s="251">
        <f>Q167*H167</f>
        <v>0</v>
      </c>
      <c r="S167" s="251">
        <v>0</v>
      </c>
      <c r="T167" s="252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3" t="s">
        <v>258</v>
      </c>
      <c r="AT167" s="253" t="s">
        <v>253</v>
      </c>
      <c r="AU167" s="253" t="s">
        <v>271</v>
      </c>
      <c r="AY167" s="18" t="s">
        <v>251</v>
      </c>
      <c r="BE167" s="254">
        <f>IF(N167="základní",J167,0)</f>
        <v>0</v>
      </c>
      <c r="BF167" s="254">
        <f>IF(N167="snížená",J167,0)</f>
        <v>0</v>
      </c>
      <c r="BG167" s="254">
        <f>IF(N167="zákl. přenesená",J167,0)</f>
        <v>0</v>
      </c>
      <c r="BH167" s="254">
        <f>IF(N167="sníž. přenesená",J167,0)</f>
        <v>0</v>
      </c>
      <c r="BI167" s="254">
        <f>IF(N167="nulová",J167,0)</f>
        <v>0</v>
      </c>
      <c r="BJ167" s="18" t="s">
        <v>84</v>
      </c>
      <c r="BK167" s="254">
        <f>ROUND(I167*H167,2)</f>
        <v>0</v>
      </c>
      <c r="BL167" s="18" t="s">
        <v>258</v>
      </c>
      <c r="BM167" s="253" t="s">
        <v>3451</v>
      </c>
    </row>
    <row r="168" s="2" customFormat="1" ht="14.4" customHeight="1">
      <c r="A168" s="39"/>
      <c r="B168" s="40"/>
      <c r="C168" s="243" t="s">
        <v>403</v>
      </c>
      <c r="D168" s="243" t="s">
        <v>253</v>
      </c>
      <c r="E168" s="244" t="s">
        <v>3452</v>
      </c>
      <c r="F168" s="245" t="s">
        <v>3453</v>
      </c>
      <c r="G168" s="246" t="s">
        <v>1453</v>
      </c>
      <c r="H168" s="247">
        <v>1</v>
      </c>
      <c r="I168" s="248"/>
      <c r="J168" s="247">
        <f>ROUND(I168*H168,2)</f>
        <v>0</v>
      </c>
      <c r="K168" s="245" t="s">
        <v>1</v>
      </c>
      <c r="L168" s="45"/>
      <c r="M168" s="249" t="s">
        <v>1</v>
      </c>
      <c r="N168" s="250" t="s">
        <v>41</v>
      </c>
      <c r="O168" s="92"/>
      <c r="P168" s="251">
        <f>O168*H168</f>
        <v>0</v>
      </c>
      <c r="Q168" s="251">
        <v>0</v>
      </c>
      <c r="R168" s="251">
        <f>Q168*H168</f>
        <v>0</v>
      </c>
      <c r="S168" s="251">
        <v>0</v>
      </c>
      <c r="T168" s="252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3" t="s">
        <v>258</v>
      </c>
      <c r="AT168" s="253" t="s">
        <v>253</v>
      </c>
      <c r="AU168" s="253" t="s">
        <v>271</v>
      </c>
      <c r="AY168" s="18" t="s">
        <v>251</v>
      </c>
      <c r="BE168" s="254">
        <f>IF(N168="základní",J168,0)</f>
        <v>0</v>
      </c>
      <c r="BF168" s="254">
        <f>IF(N168="snížená",J168,0)</f>
        <v>0</v>
      </c>
      <c r="BG168" s="254">
        <f>IF(N168="zákl. přenesená",J168,0)</f>
        <v>0</v>
      </c>
      <c r="BH168" s="254">
        <f>IF(N168="sníž. přenesená",J168,0)</f>
        <v>0</v>
      </c>
      <c r="BI168" s="254">
        <f>IF(N168="nulová",J168,0)</f>
        <v>0</v>
      </c>
      <c r="BJ168" s="18" t="s">
        <v>84</v>
      </c>
      <c r="BK168" s="254">
        <f>ROUND(I168*H168,2)</f>
        <v>0</v>
      </c>
      <c r="BL168" s="18" t="s">
        <v>258</v>
      </c>
      <c r="BM168" s="253" t="s">
        <v>3454</v>
      </c>
    </row>
    <row r="169" s="2" customFormat="1" ht="14.4" customHeight="1">
      <c r="A169" s="39"/>
      <c r="B169" s="40"/>
      <c r="C169" s="243" t="s">
        <v>415</v>
      </c>
      <c r="D169" s="243" t="s">
        <v>253</v>
      </c>
      <c r="E169" s="244" t="s">
        <v>3455</v>
      </c>
      <c r="F169" s="245" t="s">
        <v>3453</v>
      </c>
      <c r="G169" s="246" t="s">
        <v>1453</v>
      </c>
      <c r="H169" s="247">
        <v>1</v>
      </c>
      <c r="I169" s="248"/>
      <c r="J169" s="247">
        <f>ROUND(I169*H169,2)</f>
        <v>0</v>
      </c>
      <c r="K169" s="245" t="s">
        <v>1</v>
      </c>
      <c r="L169" s="45"/>
      <c r="M169" s="249" t="s">
        <v>1</v>
      </c>
      <c r="N169" s="250" t="s">
        <v>41</v>
      </c>
      <c r="O169" s="92"/>
      <c r="P169" s="251">
        <f>O169*H169</f>
        <v>0</v>
      </c>
      <c r="Q169" s="251">
        <v>0</v>
      </c>
      <c r="R169" s="251">
        <f>Q169*H169</f>
        <v>0</v>
      </c>
      <c r="S169" s="251">
        <v>0</v>
      </c>
      <c r="T169" s="252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3" t="s">
        <v>258</v>
      </c>
      <c r="AT169" s="253" t="s">
        <v>253</v>
      </c>
      <c r="AU169" s="253" t="s">
        <v>271</v>
      </c>
      <c r="AY169" s="18" t="s">
        <v>251</v>
      </c>
      <c r="BE169" s="254">
        <f>IF(N169="základní",J169,0)</f>
        <v>0</v>
      </c>
      <c r="BF169" s="254">
        <f>IF(N169="snížená",J169,0)</f>
        <v>0</v>
      </c>
      <c r="BG169" s="254">
        <f>IF(N169="zákl. přenesená",J169,0)</f>
        <v>0</v>
      </c>
      <c r="BH169" s="254">
        <f>IF(N169="sníž. přenesená",J169,0)</f>
        <v>0</v>
      </c>
      <c r="BI169" s="254">
        <f>IF(N169="nulová",J169,0)</f>
        <v>0</v>
      </c>
      <c r="BJ169" s="18" t="s">
        <v>84</v>
      </c>
      <c r="BK169" s="254">
        <f>ROUND(I169*H169,2)</f>
        <v>0</v>
      </c>
      <c r="BL169" s="18" t="s">
        <v>258</v>
      </c>
      <c r="BM169" s="253" t="s">
        <v>3456</v>
      </c>
    </row>
    <row r="170" s="2" customFormat="1" ht="14.4" customHeight="1">
      <c r="A170" s="39"/>
      <c r="B170" s="40"/>
      <c r="C170" s="243" t="s">
        <v>421</v>
      </c>
      <c r="D170" s="243" t="s">
        <v>253</v>
      </c>
      <c r="E170" s="244" t="s">
        <v>3457</v>
      </c>
      <c r="F170" s="245" t="s">
        <v>3453</v>
      </c>
      <c r="G170" s="246" t="s">
        <v>1453</v>
      </c>
      <c r="H170" s="247">
        <v>1</v>
      </c>
      <c r="I170" s="248"/>
      <c r="J170" s="247">
        <f>ROUND(I170*H170,2)</f>
        <v>0</v>
      </c>
      <c r="K170" s="245" t="s">
        <v>1</v>
      </c>
      <c r="L170" s="45"/>
      <c r="M170" s="311" t="s">
        <v>1</v>
      </c>
      <c r="N170" s="312" t="s">
        <v>41</v>
      </c>
      <c r="O170" s="313"/>
      <c r="P170" s="314">
        <f>O170*H170</f>
        <v>0</v>
      </c>
      <c r="Q170" s="314">
        <v>0</v>
      </c>
      <c r="R170" s="314">
        <f>Q170*H170</f>
        <v>0</v>
      </c>
      <c r="S170" s="314">
        <v>0</v>
      </c>
      <c r="T170" s="3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3" t="s">
        <v>258</v>
      </c>
      <c r="AT170" s="253" t="s">
        <v>253</v>
      </c>
      <c r="AU170" s="253" t="s">
        <v>271</v>
      </c>
      <c r="AY170" s="18" t="s">
        <v>251</v>
      </c>
      <c r="BE170" s="254">
        <f>IF(N170="základní",J170,0)</f>
        <v>0</v>
      </c>
      <c r="BF170" s="254">
        <f>IF(N170="snížená",J170,0)</f>
        <v>0</v>
      </c>
      <c r="BG170" s="254">
        <f>IF(N170="zákl. přenesená",J170,0)</f>
        <v>0</v>
      </c>
      <c r="BH170" s="254">
        <f>IF(N170="sníž. přenesená",J170,0)</f>
        <v>0</v>
      </c>
      <c r="BI170" s="254">
        <f>IF(N170="nulová",J170,0)</f>
        <v>0</v>
      </c>
      <c r="BJ170" s="18" t="s">
        <v>84</v>
      </c>
      <c r="BK170" s="254">
        <f>ROUND(I170*H170,2)</f>
        <v>0</v>
      </c>
      <c r="BL170" s="18" t="s">
        <v>258</v>
      </c>
      <c r="BM170" s="253" t="s">
        <v>3458</v>
      </c>
    </row>
    <row r="171" s="2" customFormat="1" ht="6.96" customHeight="1">
      <c r="A171" s="39"/>
      <c r="B171" s="67"/>
      <c r="C171" s="68"/>
      <c r="D171" s="68"/>
      <c r="E171" s="68"/>
      <c r="F171" s="68"/>
      <c r="G171" s="68"/>
      <c r="H171" s="68"/>
      <c r="I171" s="68"/>
      <c r="J171" s="68"/>
      <c r="K171" s="68"/>
      <c r="L171" s="45"/>
      <c r="M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</sheetData>
  <sheetProtection sheet="1" autoFilter="0" formatColumns="0" formatRows="0" objects="1" scenarios="1" spinCount="100000" saltValue="PX2twL+qBdVwHOS8U0q86O+jnfd6Sl7GEQ6CBo2bwpHuuVj929Ax+WtiQJXZQ4n4nEJnOKz3zdwxfvtra69HGg==" hashValue="l/vkoAEVCtkitcj7bZIlh1rC0XO4W/G34onNng2Nh7rT5UWzbJkBF+2yJCCtmFp0wlhUMQOlDYoBvncl4rl9XQ==" algorithmName="SHA-512" password="CC35"/>
  <autoFilter ref="C133:K170"/>
  <mergeCells count="14">
    <mergeCell ref="E7:H7"/>
    <mergeCell ref="E9:H9"/>
    <mergeCell ref="E18:H18"/>
    <mergeCell ref="E27:H27"/>
    <mergeCell ref="E85:H85"/>
    <mergeCell ref="E87:H87"/>
    <mergeCell ref="D108:F108"/>
    <mergeCell ref="D109:F109"/>
    <mergeCell ref="D110:F110"/>
    <mergeCell ref="D111:F111"/>
    <mergeCell ref="D112:F112"/>
    <mergeCell ref="E124:H124"/>
    <mergeCell ref="E126:H12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154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15</v>
      </c>
      <c r="L6" s="21"/>
    </row>
    <row r="7" s="1" customFormat="1" ht="14.4" customHeight="1">
      <c r="B7" s="21"/>
      <c r="E7" s="153" t="str">
        <f>'Rekapitulace stavby'!K6</f>
        <v>Modernizace střediska praktického vyučování ISŠTE Sokolov, SO-703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167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5"/>
      <c r="C9" s="39"/>
      <c r="D9" s="39"/>
      <c r="E9" s="154" t="s">
        <v>3459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17</v>
      </c>
      <c r="E11" s="39"/>
      <c r="F11" s="142" t="s">
        <v>1</v>
      </c>
      <c r="G11" s="39"/>
      <c r="H11" s="39"/>
      <c r="I11" s="152" t="s">
        <v>18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19</v>
      </c>
      <c r="E12" s="39"/>
      <c r="F12" s="142" t="s">
        <v>20</v>
      </c>
      <c r="G12" s="39"/>
      <c r="H12" s="39"/>
      <c r="I12" s="152" t="s">
        <v>21</v>
      </c>
      <c r="J12" s="155" t="str">
        <f>'Rekapitulace stavby'!AN8</f>
        <v>2. 4. 2025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23</v>
      </c>
      <c r="E14" s="39"/>
      <c r="F14" s="39"/>
      <c r="G14" s="39"/>
      <c r="H14" s="39"/>
      <c r="I14" s="152" t="s">
        <v>24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25</v>
      </c>
      <c r="F15" s="39"/>
      <c r="G15" s="39"/>
      <c r="H15" s="39"/>
      <c r="I15" s="152" t="s">
        <v>26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27</v>
      </c>
      <c r="E17" s="39"/>
      <c r="F17" s="39"/>
      <c r="G17" s="39"/>
      <c r="H17" s="39"/>
      <c r="I17" s="152" t="s">
        <v>24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29</v>
      </c>
      <c r="E20" s="39"/>
      <c r="F20" s="39"/>
      <c r="G20" s="39"/>
      <c r="H20" s="39"/>
      <c r="I20" s="152" t="s">
        <v>24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30</v>
      </c>
      <c r="F21" s="39"/>
      <c r="G21" s="39"/>
      <c r="H21" s="39"/>
      <c r="I21" s="152" t="s">
        <v>26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32</v>
      </c>
      <c r="E23" s="39"/>
      <c r="F23" s="39"/>
      <c r="G23" s="39"/>
      <c r="H23" s="39"/>
      <c r="I23" s="152" t="s">
        <v>24</v>
      </c>
      <c r="J23" s="142" t="s">
        <v>3460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3461</v>
      </c>
      <c r="F24" s="39"/>
      <c r="G24" s="39"/>
      <c r="H24" s="39"/>
      <c r="I24" s="152" t="s">
        <v>26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8" customHeight="1">
      <c r="A27" s="156"/>
      <c r="B27" s="157"/>
      <c r="C27" s="156"/>
      <c r="D27" s="156"/>
      <c r="E27" s="158" t="s">
        <v>35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2" t="s">
        <v>190</v>
      </c>
      <c r="E30" s="39"/>
      <c r="F30" s="39"/>
      <c r="G30" s="39"/>
      <c r="H30" s="39"/>
      <c r="I30" s="39"/>
      <c r="J30" s="16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62" t="s">
        <v>191</v>
      </c>
      <c r="E31" s="39"/>
      <c r="F31" s="39"/>
      <c r="G31" s="39"/>
      <c r="H31" s="39"/>
      <c r="I31" s="39"/>
      <c r="J31" s="161">
        <f>J113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3" t="s">
        <v>36</v>
      </c>
      <c r="E32" s="39"/>
      <c r="F32" s="39"/>
      <c r="G32" s="39"/>
      <c r="H32" s="39"/>
      <c r="I32" s="39"/>
      <c r="J32" s="16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5" t="s">
        <v>38</v>
      </c>
      <c r="G34" s="39"/>
      <c r="H34" s="39"/>
      <c r="I34" s="165" t="s">
        <v>37</v>
      </c>
      <c r="J34" s="16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6" t="s">
        <v>40</v>
      </c>
      <c r="E35" s="152" t="s">
        <v>41</v>
      </c>
      <c r="F35" s="167">
        <f>ROUND((SUM(BE113:BE120) + SUM(BE140:BE422)),  2)</f>
        <v>0</v>
      </c>
      <c r="G35" s="39"/>
      <c r="H35" s="39"/>
      <c r="I35" s="168">
        <v>0.20999999999999999</v>
      </c>
      <c r="J35" s="167">
        <f>ROUND(((SUM(BE113:BE120) + SUM(BE140:BE422))*I35),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7">
        <f>ROUND((SUM(BF113:BF120) + SUM(BF140:BF422)),  2)</f>
        <v>0</v>
      </c>
      <c r="G36" s="39"/>
      <c r="H36" s="39"/>
      <c r="I36" s="168">
        <v>0.12</v>
      </c>
      <c r="J36" s="167">
        <f>ROUND(((SUM(BF113:BF120) + SUM(BF140:BF422))*I36),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7">
        <f>ROUND((SUM(BG113:BG120) + SUM(BG140:BG422)),  2)</f>
        <v>0</v>
      </c>
      <c r="G37" s="39"/>
      <c r="H37" s="39"/>
      <c r="I37" s="168">
        <v>0.20999999999999999</v>
      </c>
      <c r="J37" s="16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7">
        <f>ROUND((SUM(BH113:BH120) + SUM(BH140:BH422)),  2)</f>
        <v>0</v>
      </c>
      <c r="G38" s="39"/>
      <c r="H38" s="39"/>
      <c r="I38" s="168">
        <v>0.12</v>
      </c>
      <c r="J38" s="16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7">
        <f>ROUND((SUM(BI113:BI120) + SUM(BI140:BI422)),  2)</f>
        <v>0</v>
      </c>
      <c r="G39" s="39"/>
      <c r="H39" s="39"/>
      <c r="I39" s="168">
        <v>0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9"/>
      <c r="D41" s="170" t="s">
        <v>46</v>
      </c>
      <c r="E41" s="171"/>
      <c r="F41" s="171"/>
      <c r="G41" s="172" t="s">
        <v>47</v>
      </c>
      <c r="H41" s="173" t="s">
        <v>48</v>
      </c>
      <c r="I41" s="171"/>
      <c r="J41" s="174">
        <f>SUM(J32:J39)</f>
        <v>0</v>
      </c>
      <c r="K41" s="17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4.4" customHeight="1">
      <c r="A85" s="39"/>
      <c r="B85" s="40"/>
      <c r="C85" s="41"/>
      <c r="D85" s="41"/>
      <c r="E85" s="187" t="str">
        <f>E7</f>
        <v>Modernizace střediska praktického vyučování ISŠTE Sokolov, SO-703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6" customHeight="1">
      <c r="A87" s="39"/>
      <c r="B87" s="40"/>
      <c r="C87" s="41"/>
      <c r="D87" s="41"/>
      <c r="E87" s="77" t="str">
        <f>E9</f>
        <v>D.1.4.e - Silnoproudá elektrotechnika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>Sokolov</v>
      </c>
      <c r="G89" s="41"/>
      <c r="H89" s="41"/>
      <c r="I89" s="33" t="s">
        <v>21</v>
      </c>
      <c r="J89" s="80" t="str">
        <f>IF(J12="","",J12)</f>
        <v>2. 4. 2025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6" customHeight="1">
      <c r="A91" s="39"/>
      <c r="B91" s="40"/>
      <c r="C91" s="33" t="s">
        <v>23</v>
      </c>
      <c r="D91" s="41"/>
      <c r="E91" s="41"/>
      <c r="F91" s="28" t="str">
        <f>E15</f>
        <v>ISŠTE Sokolov, p.s.</v>
      </c>
      <c r="G91" s="41"/>
      <c r="H91" s="41"/>
      <c r="I91" s="33" t="s">
        <v>29</v>
      </c>
      <c r="J91" s="37" t="str">
        <f>E21</f>
        <v xml:space="preserve">DPT projekty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6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>Klimešová Miroslava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8" t="s">
        <v>193</v>
      </c>
      <c r="D94" s="189"/>
      <c r="E94" s="189"/>
      <c r="F94" s="189"/>
      <c r="G94" s="189"/>
      <c r="H94" s="189"/>
      <c r="I94" s="189"/>
      <c r="J94" s="190" t="s">
        <v>194</v>
      </c>
      <c r="K94" s="18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1" t="s">
        <v>195</v>
      </c>
      <c r="D96" s="41"/>
      <c r="E96" s="41"/>
      <c r="F96" s="41"/>
      <c r="G96" s="41"/>
      <c r="H96" s="41"/>
      <c r="I96" s="41"/>
      <c r="J96" s="111">
        <f>J140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196</v>
      </c>
    </row>
    <row r="97" s="9" customFormat="1" ht="24.96" customHeight="1">
      <c r="A97" s="9"/>
      <c r="B97" s="192"/>
      <c r="C97" s="193"/>
      <c r="D97" s="194" t="s">
        <v>212</v>
      </c>
      <c r="E97" s="195"/>
      <c r="F97" s="195"/>
      <c r="G97" s="195"/>
      <c r="H97" s="195"/>
      <c r="I97" s="195"/>
      <c r="J97" s="196">
        <f>J141</f>
        <v>0</v>
      </c>
      <c r="K97" s="193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8"/>
      <c r="C98" s="134"/>
      <c r="D98" s="199" t="s">
        <v>3462</v>
      </c>
      <c r="E98" s="200"/>
      <c r="F98" s="200"/>
      <c r="G98" s="200"/>
      <c r="H98" s="200"/>
      <c r="I98" s="200"/>
      <c r="J98" s="201">
        <f>J142</f>
        <v>0</v>
      </c>
      <c r="K98" s="134"/>
      <c r="L98" s="20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8"/>
      <c r="C99" s="134"/>
      <c r="D99" s="199" t="s">
        <v>3463</v>
      </c>
      <c r="E99" s="200"/>
      <c r="F99" s="200"/>
      <c r="G99" s="200"/>
      <c r="H99" s="200"/>
      <c r="I99" s="200"/>
      <c r="J99" s="201">
        <f>J327</f>
        <v>0</v>
      </c>
      <c r="K99" s="134"/>
      <c r="L99" s="20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8"/>
      <c r="C100" s="134"/>
      <c r="D100" s="199" t="s">
        <v>3464</v>
      </c>
      <c r="E100" s="200"/>
      <c r="F100" s="200"/>
      <c r="G100" s="200"/>
      <c r="H100" s="200"/>
      <c r="I100" s="200"/>
      <c r="J100" s="201">
        <f>J335</f>
        <v>0</v>
      </c>
      <c r="K100" s="134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4"/>
      <c r="D101" s="199" t="s">
        <v>3465</v>
      </c>
      <c r="E101" s="200"/>
      <c r="F101" s="200"/>
      <c r="G101" s="200"/>
      <c r="H101" s="200"/>
      <c r="I101" s="200"/>
      <c r="J101" s="201">
        <f>J343</f>
        <v>0</v>
      </c>
      <c r="K101" s="134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34"/>
      <c r="D102" s="199" t="s">
        <v>3466</v>
      </c>
      <c r="E102" s="200"/>
      <c r="F102" s="200"/>
      <c r="G102" s="200"/>
      <c r="H102" s="200"/>
      <c r="I102" s="200"/>
      <c r="J102" s="201">
        <f>J351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3467</v>
      </c>
      <c r="E103" s="200"/>
      <c r="F103" s="200"/>
      <c r="G103" s="200"/>
      <c r="H103" s="200"/>
      <c r="I103" s="200"/>
      <c r="J103" s="201">
        <f>J360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4"/>
      <c r="D104" s="199" t="s">
        <v>3468</v>
      </c>
      <c r="E104" s="200"/>
      <c r="F104" s="200"/>
      <c r="G104" s="200"/>
      <c r="H104" s="200"/>
      <c r="I104" s="200"/>
      <c r="J104" s="201">
        <f>J367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8"/>
      <c r="C105" s="134"/>
      <c r="D105" s="199" t="s">
        <v>3469</v>
      </c>
      <c r="E105" s="200"/>
      <c r="F105" s="200"/>
      <c r="G105" s="200"/>
      <c r="H105" s="200"/>
      <c r="I105" s="200"/>
      <c r="J105" s="201">
        <f>J376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2"/>
      <c r="C106" s="193"/>
      <c r="D106" s="194" t="s">
        <v>3357</v>
      </c>
      <c r="E106" s="195"/>
      <c r="F106" s="195"/>
      <c r="G106" s="195"/>
      <c r="H106" s="195"/>
      <c r="I106" s="195"/>
      <c r="J106" s="196">
        <f>J403</f>
        <v>0</v>
      </c>
      <c r="K106" s="193"/>
      <c r="L106" s="197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8"/>
      <c r="C107" s="134"/>
      <c r="D107" s="199" t="s">
        <v>3358</v>
      </c>
      <c r="E107" s="200"/>
      <c r="F107" s="200"/>
      <c r="G107" s="200"/>
      <c r="H107" s="200"/>
      <c r="I107" s="200"/>
      <c r="J107" s="201">
        <f>J404</f>
        <v>0</v>
      </c>
      <c r="K107" s="134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8"/>
      <c r="C108" s="134"/>
      <c r="D108" s="199" t="s">
        <v>3470</v>
      </c>
      <c r="E108" s="200"/>
      <c r="F108" s="200"/>
      <c r="G108" s="200"/>
      <c r="H108" s="200"/>
      <c r="I108" s="200"/>
      <c r="J108" s="201">
        <f>J409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8"/>
      <c r="C109" s="134"/>
      <c r="D109" s="199" t="s">
        <v>3471</v>
      </c>
      <c r="E109" s="200"/>
      <c r="F109" s="200"/>
      <c r="G109" s="200"/>
      <c r="H109" s="200"/>
      <c r="I109" s="200"/>
      <c r="J109" s="201">
        <f>J414</f>
        <v>0</v>
      </c>
      <c r="K109" s="134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2"/>
      <c r="C110" s="193"/>
      <c r="D110" s="194" t="s">
        <v>2682</v>
      </c>
      <c r="E110" s="195"/>
      <c r="F110" s="195"/>
      <c r="G110" s="195"/>
      <c r="H110" s="195"/>
      <c r="I110" s="195"/>
      <c r="J110" s="196">
        <f>J421</f>
        <v>0</v>
      </c>
      <c r="K110" s="193"/>
      <c r="L110" s="197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9.28" customHeight="1">
      <c r="A113" s="39"/>
      <c r="B113" s="40"/>
      <c r="C113" s="191" t="s">
        <v>227</v>
      </c>
      <c r="D113" s="41"/>
      <c r="E113" s="41"/>
      <c r="F113" s="41"/>
      <c r="G113" s="41"/>
      <c r="H113" s="41"/>
      <c r="I113" s="41"/>
      <c r="J113" s="203">
        <f>ROUND(J114 + J115 + J116 + J117 + J118 + J119,2)</f>
        <v>0</v>
      </c>
      <c r="K113" s="41"/>
      <c r="L113" s="64"/>
      <c r="N113" s="204" t="s">
        <v>40</v>
      </c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8" customHeight="1">
      <c r="A114" s="39"/>
      <c r="B114" s="40"/>
      <c r="C114" s="41"/>
      <c r="D114" s="205" t="s">
        <v>228</v>
      </c>
      <c r="E114" s="206"/>
      <c r="F114" s="206"/>
      <c r="G114" s="41"/>
      <c r="H114" s="41"/>
      <c r="I114" s="41"/>
      <c r="J114" s="207">
        <v>0</v>
      </c>
      <c r="K114" s="41"/>
      <c r="L114" s="208"/>
      <c r="M114" s="209"/>
      <c r="N114" s="210" t="s">
        <v>41</v>
      </c>
      <c r="O114" s="209"/>
      <c r="P114" s="209"/>
      <c r="Q114" s="209"/>
      <c r="R114" s="209"/>
      <c r="S114" s="211"/>
      <c r="T114" s="211"/>
      <c r="U114" s="211"/>
      <c r="V114" s="211"/>
      <c r="W114" s="211"/>
      <c r="X114" s="211"/>
      <c r="Y114" s="211"/>
      <c r="Z114" s="211"/>
      <c r="AA114" s="211"/>
      <c r="AB114" s="211"/>
      <c r="AC114" s="211"/>
      <c r="AD114" s="211"/>
      <c r="AE114" s="211"/>
      <c r="AF114" s="209"/>
      <c r="AG114" s="209"/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12" t="s">
        <v>144</v>
      </c>
      <c r="AZ114" s="209"/>
      <c r="BA114" s="209"/>
      <c r="BB114" s="209"/>
      <c r="BC114" s="209"/>
      <c r="BD114" s="209"/>
      <c r="BE114" s="213">
        <f>IF(N114="základní",J114,0)</f>
        <v>0</v>
      </c>
      <c r="BF114" s="213">
        <f>IF(N114="snížená",J114,0)</f>
        <v>0</v>
      </c>
      <c r="BG114" s="213">
        <f>IF(N114="zákl. přenesená",J114,0)</f>
        <v>0</v>
      </c>
      <c r="BH114" s="213">
        <f>IF(N114="sníž. přenesená",J114,0)</f>
        <v>0</v>
      </c>
      <c r="BI114" s="213">
        <f>IF(N114="nulová",J114,0)</f>
        <v>0</v>
      </c>
      <c r="BJ114" s="212" t="s">
        <v>84</v>
      </c>
      <c r="BK114" s="209"/>
      <c r="BL114" s="209"/>
      <c r="BM114" s="209"/>
    </row>
    <row r="115" s="2" customFormat="1" ht="18" customHeight="1">
      <c r="A115" s="39"/>
      <c r="B115" s="40"/>
      <c r="C115" s="41"/>
      <c r="D115" s="205" t="s">
        <v>229</v>
      </c>
      <c r="E115" s="206"/>
      <c r="F115" s="206"/>
      <c r="G115" s="41"/>
      <c r="H115" s="41"/>
      <c r="I115" s="41"/>
      <c r="J115" s="207">
        <v>0</v>
      </c>
      <c r="K115" s="41"/>
      <c r="L115" s="208"/>
      <c r="M115" s="209"/>
      <c r="N115" s="210" t="s">
        <v>41</v>
      </c>
      <c r="O115" s="209"/>
      <c r="P115" s="209"/>
      <c r="Q115" s="209"/>
      <c r="R115" s="209"/>
      <c r="S115" s="211"/>
      <c r="T115" s="211"/>
      <c r="U115" s="211"/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12" t="s">
        <v>144</v>
      </c>
      <c r="AZ115" s="209"/>
      <c r="BA115" s="209"/>
      <c r="BB115" s="209"/>
      <c r="BC115" s="209"/>
      <c r="BD115" s="209"/>
      <c r="BE115" s="213">
        <f>IF(N115="základní",J115,0)</f>
        <v>0</v>
      </c>
      <c r="BF115" s="213">
        <f>IF(N115="snížená",J115,0)</f>
        <v>0</v>
      </c>
      <c r="BG115" s="213">
        <f>IF(N115="zákl. přenesená",J115,0)</f>
        <v>0</v>
      </c>
      <c r="BH115" s="213">
        <f>IF(N115="sníž. přenesená",J115,0)</f>
        <v>0</v>
      </c>
      <c r="BI115" s="213">
        <f>IF(N115="nulová",J115,0)</f>
        <v>0</v>
      </c>
      <c r="BJ115" s="212" t="s">
        <v>84</v>
      </c>
      <c r="BK115" s="209"/>
      <c r="BL115" s="209"/>
      <c r="BM115" s="209"/>
    </row>
    <row r="116" s="2" customFormat="1" ht="18" customHeight="1">
      <c r="A116" s="39"/>
      <c r="B116" s="40"/>
      <c r="C116" s="41"/>
      <c r="D116" s="205" t="s">
        <v>230</v>
      </c>
      <c r="E116" s="206"/>
      <c r="F116" s="206"/>
      <c r="G116" s="41"/>
      <c r="H116" s="41"/>
      <c r="I116" s="41"/>
      <c r="J116" s="207">
        <v>0</v>
      </c>
      <c r="K116" s="41"/>
      <c r="L116" s="208"/>
      <c r="M116" s="209"/>
      <c r="N116" s="210" t="s">
        <v>41</v>
      </c>
      <c r="O116" s="209"/>
      <c r="P116" s="209"/>
      <c r="Q116" s="209"/>
      <c r="R116" s="209"/>
      <c r="S116" s="211"/>
      <c r="T116" s="211"/>
      <c r="U116" s="211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12" t="s">
        <v>144</v>
      </c>
      <c r="AZ116" s="209"/>
      <c r="BA116" s="209"/>
      <c r="BB116" s="209"/>
      <c r="BC116" s="209"/>
      <c r="BD116" s="209"/>
      <c r="BE116" s="213">
        <f>IF(N116="základní",J116,0)</f>
        <v>0</v>
      </c>
      <c r="BF116" s="213">
        <f>IF(N116="snížená",J116,0)</f>
        <v>0</v>
      </c>
      <c r="BG116" s="213">
        <f>IF(N116="zákl. přenesená",J116,0)</f>
        <v>0</v>
      </c>
      <c r="BH116" s="213">
        <f>IF(N116="sníž. přenesená",J116,0)</f>
        <v>0</v>
      </c>
      <c r="BI116" s="213">
        <f>IF(N116="nulová",J116,0)</f>
        <v>0</v>
      </c>
      <c r="BJ116" s="212" t="s">
        <v>84</v>
      </c>
      <c r="BK116" s="209"/>
      <c r="BL116" s="209"/>
      <c r="BM116" s="209"/>
    </row>
    <row r="117" s="2" customFormat="1" ht="18" customHeight="1">
      <c r="A117" s="39"/>
      <c r="B117" s="40"/>
      <c r="C117" s="41"/>
      <c r="D117" s="205" t="s">
        <v>231</v>
      </c>
      <c r="E117" s="206"/>
      <c r="F117" s="206"/>
      <c r="G117" s="41"/>
      <c r="H117" s="41"/>
      <c r="I117" s="41"/>
      <c r="J117" s="207">
        <v>0</v>
      </c>
      <c r="K117" s="41"/>
      <c r="L117" s="208"/>
      <c r="M117" s="209"/>
      <c r="N117" s="210" t="s">
        <v>41</v>
      </c>
      <c r="O117" s="209"/>
      <c r="P117" s="209"/>
      <c r="Q117" s="209"/>
      <c r="R117" s="209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09"/>
      <c r="AG117" s="209"/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12" t="s">
        <v>144</v>
      </c>
      <c r="AZ117" s="209"/>
      <c r="BA117" s="209"/>
      <c r="BB117" s="209"/>
      <c r="BC117" s="209"/>
      <c r="BD117" s="209"/>
      <c r="BE117" s="213">
        <f>IF(N117="základní",J117,0)</f>
        <v>0</v>
      </c>
      <c r="BF117" s="213">
        <f>IF(N117="snížená",J117,0)</f>
        <v>0</v>
      </c>
      <c r="BG117" s="213">
        <f>IF(N117="zákl. přenesená",J117,0)</f>
        <v>0</v>
      </c>
      <c r="BH117" s="213">
        <f>IF(N117="sníž. přenesená",J117,0)</f>
        <v>0</v>
      </c>
      <c r="BI117" s="213">
        <f>IF(N117="nulová",J117,0)</f>
        <v>0</v>
      </c>
      <c r="BJ117" s="212" t="s">
        <v>84</v>
      </c>
      <c r="BK117" s="209"/>
      <c r="BL117" s="209"/>
      <c r="BM117" s="209"/>
    </row>
    <row r="118" s="2" customFormat="1" ht="18" customHeight="1">
      <c r="A118" s="39"/>
      <c r="B118" s="40"/>
      <c r="C118" s="41"/>
      <c r="D118" s="205" t="s">
        <v>232</v>
      </c>
      <c r="E118" s="206"/>
      <c r="F118" s="206"/>
      <c r="G118" s="41"/>
      <c r="H118" s="41"/>
      <c r="I118" s="41"/>
      <c r="J118" s="207">
        <v>0</v>
      </c>
      <c r="K118" s="41"/>
      <c r="L118" s="208"/>
      <c r="M118" s="209"/>
      <c r="N118" s="210" t="s">
        <v>41</v>
      </c>
      <c r="O118" s="209"/>
      <c r="P118" s="209"/>
      <c r="Q118" s="209"/>
      <c r="R118" s="209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09"/>
      <c r="AG118" s="209"/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12" t="s">
        <v>144</v>
      </c>
      <c r="AZ118" s="209"/>
      <c r="BA118" s="209"/>
      <c r="BB118" s="209"/>
      <c r="BC118" s="209"/>
      <c r="BD118" s="209"/>
      <c r="BE118" s="213">
        <f>IF(N118="základní",J118,0)</f>
        <v>0</v>
      </c>
      <c r="BF118" s="213">
        <f>IF(N118="snížená",J118,0)</f>
        <v>0</v>
      </c>
      <c r="BG118" s="213">
        <f>IF(N118="zákl. přenesená",J118,0)</f>
        <v>0</v>
      </c>
      <c r="BH118" s="213">
        <f>IF(N118="sníž. přenesená",J118,0)</f>
        <v>0</v>
      </c>
      <c r="BI118" s="213">
        <f>IF(N118="nulová",J118,0)</f>
        <v>0</v>
      </c>
      <c r="BJ118" s="212" t="s">
        <v>84</v>
      </c>
      <c r="BK118" s="209"/>
      <c r="BL118" s="209"/>
      <c r="BM118" s="209"/>
    </row>
    <row r="119" s="2" customFormat="1" ht="18" customHeight="1">
      <c r="A119" s="39"/>
      <c r="B119" s="40"/>
      <c r="C119" s="41"/>
      <c r="D119" s="206" t="s">
        <v>233</v>
      </c>
      <c r="E119" s="41"/>
      <c r="F119" s="41"/>
      <c r="G119" s="41"/>
      <c r="H119" s="41"/>
      <c r="I119" s="41"/>
      <c r="J119" s="207">
        <f>ROUND(J30*T119,2)</f>
        <v>0</v>
      </c>
      <c r="K119" s="41"/>
      <c r="L119" s="208"/>
      <c r="M119" s="209"/>
      <c r="N119" s="210" t="s">
        <v>41</v>
      </c>
      <c r="O119" s="209"/>
      <c r="P119" s="209"/>
      <c r="Q119" s="209"/>
      <c r="R119" s="209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09"/>
      <c r="AG119" s="209"/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12" t="s">
        <v>234</v>
      </c>
      <c r="AZ119" s="209"/>
      <c r="BA119" s="209"/>
      <c r="BB119" s="209"/>
      <c r="BC119" s="209"/>
      <c r="BD119" s="209"/>
      <c r="BE119" s="213">
        <f>IF(N119="základní",J119,0)</f>
        <v>0</v>
      </c>
      <c r="BF119" s="213">
        <f>IF(N119="snížená",J119,0)</f>
        <v>0</v>
      </c>
      <c r="BG119" s="213">
        <f>IF(N119="zákl. přenesená",J119,0)</f>
        <v>0</v>
      </c>
      <c r="BH119" s="213">
        <f>IF(N119="sníž. přenesená",J119,0)</f>
        <v>0</v>
      </c>
      <c r="BI119" s="213">
        <f>IF(N119="nulová",J119,0)</f>
        <v>0</v>
      </c>
      <c r="BJ119" s="212" t="s">
        <v>84</v>
      </c>
      <c r="BK119" s="209"/>
      <c r="BL119" s="209"/>
      <c r="BM119" s="209"/>
    </row>
    <row r="120" s="2" customForma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9.28" customHeight="1">
      <c r="A121" s="39"/>
      <c r="B121" s="40"/>
      <c r="C121" s="214" t="s">
        <v>235</v>
      </c>
      <c r="D121" s="189"/>
      <c r="E121" s="189"/>
      <c r="F121" s="189"/>
      <c r="G121" s="189"/>
      <c r="H121" s="189"/>
      <c r="I121" s="189"/>
      <c r="J121" s="215">
        <f>ROUND(J96+J113,2)</f>
        <v>0</v>
      </c>
      <c r="K121" s="189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67"/>
      <c r="C122" s="68"/>
      <c r="D122" s="68"/>
      <c r="E122" s="68"/>
      <c r="F122" s="68"/>
      <c r="G122" s="68"/>
      <c r="H122" s="68"/>
      <c r="I122" s="68"/>
      <c r="J122" s="68"/>
      <c r="K122" s="68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6" s="2" customFormat="1" ht="6.96" customHeight="1">
      <c r="A126" s="39"/>
      <c r="B126" s="69"/>
      <c r="C126" s="70"/>
      <c r="D126" s="70"/>
      <c r="E126" s="70"/>
      <c r="F126" s="70"/>
      <c r="G126" s="70"/>
      <c r="H126" s="70"/>
      <c r="I126" s="70"/>
      <c r="J126" s="70"/>
      <c r="K126" s="70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4.96" customHeight="1">
      <c r="A127" s="39"/>
      <c r="B127" s="40"/>
      <c r="C127" s="24" t="s">
        <v>236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15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4.4" customHeight="1">
      <c r="A130" s="39"/>
      <c r="B130" s="40"/>
      <c r="C130" s="41"/>
      <c r="D130" s="41"/>
      <c r="E130" s="187" t="str">
        <f>E7</f>
        <v>Modernizace střediska praktického vyučování ISŠTE Sokolov, SO-703</v>
      </c>
      <c r="F130" s="33"/>
      <c r="G130" s="33"/>
      <c r="H130" s="33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167</v>
      </c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6" customHeight="1">
      <c r="A132" s="39"/>
      <c r="B132" s="40"/>
      <c r="C132" s="41"/>
      <c r="D132" s="41"/>
      <c r="E132" s="77" t="str">
        <f>E9</f>
        <v>D.1.4.e - Silnoproudá elektrotechnika</v>
      </c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2" customHeight="1">
      <c r="A134" s="39"/>
      <c r="B134" s="40"/>
      <c r="C134" s="33" t="s">
        <v>19</v>
      </c>
      <c r="D134" s="41"/>
      <c r="E134" s="41"/>
      <c r="F134" s="28" t="str">
        <f>F12</f>
        <v>Sokolov</v>
      </c>
      <c r="G134" s="41"/>
      <c r="H134" s="41"/>
      <c r="I134" s="33" t="s">
        <v>21</v>
      </c>
      <c r="J134" s="80" t="str">
        <f>IF(J12="","",J12)</f>
        <v>2. 4. 2025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5.6" customHeight="1">
      <c r="A136" s="39"/>
      <c r="B136" s="40"/>
      <c r="C136" s="33" t="s">
        <v>23</v>
      </c>
      <c r="D136" s="41"/>
      <c r="E136" s="41"/>
      <c r="F136" s="28" t="str">
        <f>E15</f>
        <v>ISŠTE Sokolov, p.s.</v>
      </c>
      <c r="G136" s="41"/>
      <c r="H136" s="41"/>
      <c r="I136" s="33" t="s">
        <v>29</v>
      </c>
      <c r="J136" s="37" t="str">
        <f>E21</f>
        <v xml:space="preserve">DPT projekty 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5.6" customHeight="1">
      <c r="A137" s="39"/>
      <c r="B137" s="40"/>
      <c r="C137" s="33" t="s">
        <v>27</v>
      </c>
      <c r="D137" s="41"/>
      <c r="E137" s="41"/>
      <c r="F137" s="28" t="str">
        <f>IF(E18="","",E18)</f>
        <v>Vyplň údaj</v>
      </c>
      <c r="G137" s="41"/>
      <c r="H137" s="41"/>
      <c r="I137" s="33" t="s">
        <v>32</v>
      </c>
      <c r="J137" s="37" t="str">
        <f>E24</f>
        <v>Klimešová Miroslava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0.32" customHeight="1">
      <c r="A138" s="39"/>
      <c r="B138" s="40"/>
      <c r="C138" s="41"/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11" customFormat="1" ht="29.28" customHeight="1">
      <c r="A139" s="216"/>
      <c r="B139" s="217"/>
      <c r="C139" s="218" t="s">
        <v>237</v>
      </c>
      <c r="D139" s="219" t="s">
        <v>61</v>
      </c>
      <c r="E139" s="219" t="s">
        <v>57</v>
      </c>
      <c r="F139" s="219" t="s">
        <v>58</v>
      </c>
      <c r="G139" s="219" t="s">
        <v>238</v>
      </c>
      <c r="H139" s="219" t="s">
        <v>239</v>
      </c>
      <c r="I139" s="219" t="s">
        <v>240</v>
      </c>
      <c r="J139" s="219" t="s">
        <v>194</v>
      </c>
      <c r="K139" s="220" t="s">
        <v>241</v>
      </c>
      <c r="L139" s="221"/>
      <c r="M139" s="101" t="s">
        <v>1</v>
      </c>
      <c r="N139" s="102" t="s">
        <v>40</v>
      </c>
      <c r="O139" s="102" t="s">
        <v>242</v>
      </c>
      <c r="P139" s="102" t="s">
        <v>243</v>
      </c>
      <c r="Q139" s="102" t="s">
        <v>244</v>
      </c>
      <c r="R139" s="102" t="s">
        <v>245</v>
      </c>
      <c r="S139" s="102" t="s">
        <v>246</v>
      </c>
      <c r="T139" s="103" t="s">
        <v>247</v>
      </c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</row>
    <row r="140" s="2" customFormat="1" ht="22.8" customHeight="1">
      <c r="A140" s="39"/>
      <c r="B140" s="40"/>
      <c r="C140" s="108" t="s">
        <v>248</v>
      </c>
      <c r="D140" s="41"/>
      <c r="E140" s="41"/>
      <c r="F140" s="41"/>
      <c r="G140" s="41"/>
      <c r="H140" s="41"/>
      <c r="I140" s="41"/>
      <c r="J140" s="222">
        <f>BK140</f>
        <v>0</v>
      </c>
      <c r="K140" s="41"/>
      <c r="L140" s="45"/>
      <c r="M140" s="104"/>
      <c r="N140" s="223"/>
      <c r="O140" s="105"/>
      <c r="P140" s="224">
        <f>P141+P403+P421</f>
        <v>0</v>
      </c>
      <c r="Q140" s="105"/>
      <c r="R140" s="224">
        <f>R141+R403+R421</f>
        <v>5.5355975000000006</v>
      </c>
      <c r="S140" s="105"/>
      <c r="T140" s="225">
        <f>T141+T403+T421</f>
        <v>5.0461499999999999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75</v>
      </c>
      <c r="AU140" s="18" t="s">
        <v>196</v>
      </c>
      <c r="BK140" s="226">
        <f>BK141+BK403+BK421</f>
        <v>0</v>
      </c>
    </row>
    <row r="141" s="12" customFormat="1" ht="25.92" customHeight="1">
      <c r="A141" s="12"/>
      <c r="B141" s="227"/>
      <c r="C141" s="228"/>
      <c r="D141" s="229" t="s">
        <v>75</v>
      </c>
      <c r="E141" s="230" t="s">
        <v>1080</v>
      </c>
      <c r="F141" s="230" t="s">
        <v>1081</v>
      </c>
      <c r="G141" s="228"/>
      <c r="H141" s="228"/>
      <c r="I141" s="231"/>
      <c r="J141" s="232">
        <f>BK141</f>
        <v>0</v>
      </c>
      <c r="K141" s="228"/>
      <c r="L141" s="233"/>
      <c r="M141" s="234"/>
      <c r="N141" s="235"/>
      <c r="O141" s="235"/>
      <c r="P141" s="236">
        <f>P142+P327+P335+P343+P351+P360+P367+P376</f>
        <v>0</v>
      </c>
      <c r="Q141" s="235"/>
      <c r="R141" s="236">
        <f>R142+R327+R335+R343+R351+R360+R367+R376</f>
        <v>5.5355975000000006</v>
      </c>
      <c r="S141" s="235"/>
      <c r="T141" s="237">
        <f>T142+T327+T335+T343+T351+T360+T367+T376</f>
        <v>5.0461499999999999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38" t="s">
        <v>86</v>
      </c>
      <c r="AT141" s="239" t="s">
        <v>75</v>
      </c>
      <c r="AU141" s="239" t="s">
        <v>76</v>
      </c>
      <c r="AY141" s="238" t="s">
        <v>251</v>
      </c>
      <c r="BK141" s="240">
        <f>BK142+BK327+BK335+BK343+BK351+BK360+BK367+BK376</f>
        <v>0</v>
      </c>
    </row>
    <row r="142" s="12" customFormat="1" ht="22.8" customHeight="1">
      <c r="A142" s="12"/>
      <c r="B142" s="227"/>
      <c r="C142" s="228"/>
      <c r="D142" s="229" t="s">
        <v>75</v>
      </c>
      <c r="E142" s="241" t="s">
        <v>3472</v>
      </c>
      <c r="F142" s="241" t="s">
        <v>3473</v>
      </c>
      <c r="G142" s="228"/>
      <c r="H142" s="228"/>
      <c r="I142" s="231"/>
      <c r="J142" s="242">
        <f>BK142</f>
        <v>0</v>
      </c>
      <c r="K142" s="228"/>
      <c r="L142" s="233"/>
      <c r="M142" s="234"/>
      <c r="N142" s="235"/>
      <c r="O142" s="235"/>
      <c r="P142" s="236">
        <f>SUM(P143:P326)</f>
        <v>0</v>
      </c>
      <c r="Q142" s="235"/>
      <c r="R142" s="236">
        <f>SUM(R143:R326)</f>
        <v>5.4439175000000004</v>
      </c>
      <c r="S142" s="235"/>
      <c r="T142" s="237">
        <f>SUM(T143:T326)</f>
        <v>5.0461499999999999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38" t="s">
        <v>86</v>
      </c>
      <c r="AT142" s="239" t="s">
        <v>75</v>
      </c>
      <c r="AU142" s="239" t="s">
        <v>84</v>
      </c>
      <c r="AY142" s="238" t="s">
        <v>251</v>
      </c>
      <c r="BK142" s="240">
        <f>SUM(BK143:BK326)</f>
        <v>0</v>
      </c>
    </row>
    <row r="143" s="2" customFormat="1" ht="14.4" customHeight="1">
      <c r="A143" s="39"/>
      <c r="B143" s="40"/>
      <c r="C143" s="243" t="s">
        <v>84</v>
      </c>
      <c r="D143" s="243" t="s">
        <v>253</v>
      </c>
      <c r="E143" s="244" t="s">
        <v>3474</v>
      </c>
      <c r="F143" s="245" t="s">
        <v>3475</v>
      </c>
      <c r="G143" s="246" t="s">
        <v>406</v>
      </c>
      <c r="H143" s="247">
        <v>150</v>
      </c>
      <c r="I143" s="248"/>
      <c r="J143" s="247">
        <f>ROUND(I143*H143,2)</f>
        <v>0</v>
      </c>
      <c r="K143" s="245" t="s">
        <v>257</v>
      </c>
      <c r="L143" s="45"/>
      <c r="M143" s="249" t="s">
        <v>1</v>
      </c>
      <c r="N143" s="250" t="s">
        <v>41</v>
      </c>
      <c r="O143" s="92"/>
      <c r="P143" s="251">
        <f>O143*H143</f>
        <v>0</v>
      </c>
      <c r="Q143" s="251">
        <v>0</v>
      </c>
      <c r="R143" s="251">
        <f>Q143*H143</f>
        <v>0</v>
      </c>
      <c r="S143" s="251">
        <v>0</v>
      </c>
      <c r="T143" s="252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3" t="s">
        <v>344</v>
      </c>
      <c r="AT143" s="253" t="s">
        <v>253</v>
      </c>
      <c r="AU143" s="253" t="s">
        <v>86</v>
      </c>
      <c r="AY143" s="18" t="s">
        <v>251</v>
      </c>
      <c r="BE143" s="254">
        <f>IF(N143="základní",J143,0)</f>
        <v>0</v>
      </c>
      <c r="BF143" s="254">
        <f>IF(N143="snížená",J143,0)</f>
        <v>0</v>
      </c>
      <c r="BG143" s="254">
        <f>IF(N143="zákl. přenesená",J143,0)</f>
        <v>0</v>
      </c>
      <c r="BH143" s="254">
        <f>IF(N143="sníž. přenesená",J143,0)</f>
        <v>0</v>
      </c>
      <c r="BI143" s="254">
        <f>IF(N143="nulová",J143,0)</f>
        <v>0</v>
      </c>
      <c r="BJ143" s="18" t="s">
        <v>84</v>
      </c>
      <c r="BK143" s="254">
        <f>ROUND(I143*H143,2)</f>
        <v>0</v>
      </c>
      <c r="BL143" s="18" t="s">
        <v>344</v>
      </c>
      <c r="BM143" s="253" t="s">
        <v>3476</v>
      </c>
    </row>
    <row r="144" s="2" customFormat="1" ht="14.4" customHeight="1">
      <c r="A144" s="39"/>
      <c r="B144" s="40"/>
      <c r="C144" s="288" t="s">
        <v>86</v>
      </c>
      <c r="D144" s="288" t="s">
        <v>295</v>
      </c>
      <c r="E144" s="289" t="s">
        <v>3477</v>
      </c>
      <c r="F144" s="290" t="s">
        <v>3478</v>
      </c>
      <c r="G144" s="291" t="s">
        <v>406</v>
      </c>
      <c r="H144" s="292">
        <v>157.5</v>
      </c>
      <c r="I144" s="293"/>
      <c r="J144" s="292">
        <f>ROUND(I144*H144,2)</f>
        <v>0</v>
      </c>
      <c r="K144" s="290" t="s">
        <v>257</v>
      </c>
      <c r="L144" s="294"/>
      <c r="M144" s="295" t="s">
        <v>1</v>
      </c>
      <c r="N144" s="296" t="s">
        <v>41</v>
      </c>
      <c r="O144" s="92"/>
      <c r="P144" s="251">
        <f>O144*H144</f>
        <v>0</v>
      </c>
      <c r="Q144" s="251">
        <v>0.00089999999999999998</v>
      </c>
      <c r="R144" s="251">
        <f>Q144*H144</f>
        <v>0.14174999999999999</v>
      </c>
      <c r="S144" s="251">
        <v>0</v>
      </c>
      <c r="T144" s="252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3" t="s">
        <v>447</v>
      </c>
      <c r="AT144" s="253" t="s">
        <v>295</v>
      </c>
      <c r="AU144" s="253" t="s">
        <v>86</v>
      </c>
      <c r="AY144" s="18" t="s">
        <v>251</v>
      </c>
      <c r="BE144" s="254">
        <f>IF(N144="základní",J144,0)</f>
        <v>0</v>
      </c>
      <c r="BF144" s="254">
        <f>IF(N144="snížená",J144,0)</f>
        <v>0</v>
      </c>
      <c r="BG144" s="254">
        <f>IF(N144="zákl. přenesená",J144,0)</f>
        <v>0</v>
      </c>
      <c r="BH144" s="254">
        <f>IF(N144="sníž. přenesená",J144,0)</f>
        <v>0</v>
      </c>
      <c r="BI144" s="254">
        <f>IF(N144="nulová",J144,0)</f>
        <v>0</v>
      </c>
      <c r="BJ144" s="18" t="s">
        <v>84</v>
      </c>
      <c r="BK144" s="254">
        <f>ROUND(I144*H144,2)</f>
        <v>0</v>
      </c>
      <c r="BL144" s="18" t="s">
        <v>344</v>
      </c>
      <c r="BM144" s="253" t="s">
        <v>3479</v>
      </c>
    </row>
    <row r="145" s="14" customFormat="1">
      <c r="A145" s="14"/>
      <c r="B145" s="266"/>
      <c r="C145" s="267"/>
      <c r="D145" s="257" t="s">
        <v>260</v>
      </c>
      <c r="E145" s="267"/>
      <c r="F145" s="269" t="s">
        <v>3480</v>
      </c>
      <c r="G145" s="267"/>
      <c r="H145" s="270">
        <v>157.5</v>
      </c>
      <c r="I145" s="271"/>
      <c r="J145" s="267"/>
      <c r="K145" s="267"/>
      <c r="L145" s="272"/>
      <c r="M145" s="273"/>
      <c r="N145" s="274"/>
      <c r="O145" s="274"/>
      <c r="P145" s="274"/>
      <c r="Q145" s="274"/>
      <c r="R145" s="274"/>
      <c r="S145" s="274"/>
      <c r="T145" s="27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6" t="s">
        <v>260</v>
      </c>
      <c r="AU145" s="276" t="s">
        <v>86</v>
      </c>
      <c r="AV145" s="14" t="s">
        <v>86</v>
      </c>
      <c r="AW145" s="14" t="s">
        <v>4</v>
      </c>
      <c r="AX145" s="14" t="s">
        <v>84</v>
      </c>
      <c r="AY145" s="276" t="s">
        <v>251</v>
      </c>
    </row>
    <row r="146" s="2" customFormat="1" ht="14.4" customHeight="1">
      <c r="A146" s="39"/>
      <c r="B146" s="40"/>
      <c r="C146" s="288" t="s">
        <v>271</v>
      </c>
      <c r="D146" s="288" t="s">
        <v>295</v>
      </c>
      <c r="E146" s="289" t="s">
        <v>3481</v>
      </c>
      <c r="F146" s="290" t="s">
        <v>3482</v>
      </c>
      <c r="G146" s="291" t="s">
        <v>369</v>
      </c>
      <c r="H146" s="292">
        <v>70</v>
      </c>
      <c r="I146" s="293"/>
      <c r="J146" s="292">
        <f>ROUND(I146*H146,2)</f>
        <v>0</v>
      </c>
      <c r="K146" s="290" t="s">
        <v>257</v>
      </c>
      <c r="L146" s="294"/>
      <c r="M146" s="295" t="s">
        <v>1</v>
      </c>
      <c r="N146" s="296" t="s">
        <v>41</v>
      </c>
      <c r="O146" s="92"/>
      <c r="P146" s="251">
        <f>O146*H146</f>
        <v>0</v>
      </c>
      <c r="Q146" s="251">
        <v>0.00032000000000000003</v>
      </c>
      <c r="R146" s="251">
        <f>Q146*H146</f>
        <v>0.022400000000000003</v>
      </c>
      <c r="S146" s="251">
        <v>0</v>
      </c>
      <c r="T146" s="252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3" t="s">
        <v>447</v>
      </c>
      <c r="AT146" s="253" t="s">
        <v>295</v>
      </c>
      <c r="AU146" s="253" t="s">
        <v>86</v>
      </c>
      <c r="AY146" s="18" t="s">
        <v>251</v>
      </c>
      <c r="BE146" s="254">
        <f>IF(N146="základní",J146,0)</f>
        <v>0</v>
      </c>
      <c r="BF146" s="254">
        <f>IF(N146="snížená",J146,0)</f>
        <v>0</v>
      </c>
      <c r="BG146" s="254">
        <f>IF(N146="zákl. přenesená",J146,0)</f>
        <v>0</v>
      </c>
      <c r="BH146" s="254">
        <f>IF(N146="sníž. přenesená",J146,0)</f>
        <v>0</v>
      </c>
      <c r="BI146" s="254">
        <f>IF(N146="nulová",J146,0)</f>
        <v>0</v>
      </c>
      <c r="BJ146" s="18" t="s">
        <v>84</v>
      </c>
      <c r="BK146" s="254">
        <f>ROUND(I146*H146,2)</f>
        <v>0</v>
      </c>
      <c r="BL146" s="18" t="s">
        <v>344</v>
      </c>
      <c r="BM146" s="253" t="s">
        <v>3483</v>
      </c>
    </row>
    <row r="147" s="2" customFormat="1" ht="14.4" customHeight="1">
      <c r="A147" s="39"/>
      <c r="B147" s="40"/>
      <c r="C147" s="288" t="s">
        <v>258</v>
      </c>
      <c r="D147" s="288" t="s">
        <v>295</v>
      </c>
      <c r="E147" s="289" t="s">
        <v>3484</v>
      </c>
      <c r="F147" s="290" t="s">
        <v>3485</v>
      </c>
      <c r="G147" s="291" t="s">
        <v>369</v>
      </c>
      <c r="H147" s="292">
        <v>150</v>
      </c>
      <c r="I147" s="293"/>
      <c r="J147" s="292">
        <f>ROUND(I147*H147,2)</f>
        <v>0</v>
      </c>
      <c r="K147" s="290" t="s">
        <v>1</v>
      </c>
      <c r="L147" s="294"/>
      <c r="M147" s="295" t="s">
        <v>1</v>
      </c>
      <c r="N147" s="296" t="s">
        <v>41</v>
      </c>
      <c r="O147" s="92"/>
      <c r="P147" s="251">
        <f>O147*H147</f>
        <v>0</v>
      </c>
      <c r="Q147" s="251">
        <v>2.0000000000000002E-05</v>
      </c>
      <c r="R147" s="251">
        <f>Q147*H147</f>
        <v>0.0030000000000000001</v>
      </c>
      <c r="S147" s="251">
        <v>0</v>
      </c>
      <c r="T147" s="252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3" t="s">
        <v>447</v>
      </c>
      <c r="AT147" s="253" t="s">
        <v>295</v>
      </c>
      <c r="AU147" s="253" t="s">
        <v>86</v>
      </c>
      <c r="AY147" s="18" t="s">
        <v>251</v>
      </c>
      <c r="BE147" s="254">
        <f>IF(N147="základní",J147,0)</f>
        <v>0</v>
      </c>
      <c r="BF147" s="254">
        <f>IF(N147="snížená",J147,0)</f>
        <v>0</v>
      </c>
      <c r="BG147" s="254">
        <f>IF(N147="zákl. přenesená",J147,0)</f>
        <v>0</v>
      </c>
      <c r="BH147" s="254">
        <f>IF(N147="sníž. přenesená",J147,0)</f>
        <v>0</v>
      </c>
      <c r="BI147" s="254">
        <f>IF(N147="nulová",J147,0)</f>
        <v>0</v>
      </c>
      <c r="BJ147" s="18" t="s">
        <v>84</v>
      </c>
      <c r="BK147" s="254">
        <f>ROUND(I147*H147,2)</f>
        <v>0</v>
      </c>
      <c r="BL147" s="18" t="s">
        <v>344</v>
      </c>
      <c r="BM147" s="253" t="s">
        <v>3486</v>
      </c>
    </row>
    <row r="148" s="2" customFormat="1" ht="14.4" customHeight="1">
      <c r="A148" s="39"/>
      <c r="B148" s="40"/>
      <c r="C148" s="243" t="s">
        <v>280</v>
      </c>
      <c r="D148" s="243" t="s">
        <v>253</v>
      </c>
      <c r="E148" s="244" t="s">
        <v>3487</v>
      </c>
      <c r="F148" s="245" t="s">
        <v>3488</v>
      </c>
      <c r="G148" s="246" t="s">
        <v>406</v>
      </c>
      <c r="H148" s="247">
        <v>10</v>
      </c>
      <c r="I148" s="248"/>
      <c r="J148" s="247">
        <f>ROUND(I148*H148,2)</f>
        <v>0</v>
      </c>
      <c r="K148" s="245" t="s">
        <v>257</v>
      </c>
      <c r="L148" s="45"/>
      <c r="M148" s="249" t="s">
        <v>1</v>
      </c>
      <c r="N148" s="250" t="s">
        <v>41</v>
      </c>
      <c r="O148" s="92"/>
      <c r="P148" s="251">
        <f>O148*H148</f>
        <v>0</v>
      </c>
      <c r="Q148" s="251">
        <v>0</v>
      </c>
      <c r="R148" s="251">
        <f>Q148*H148</f>
        <v>0</v>
      </c>
      <c r="S148" s="251">
        <v>0</v>
      </c>
      <c r="T148" s="252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3" t="s">
        <v>344</v>
      </c>
      <c r="AT148" s="253" t="s">
        <v>253</v>
      </c>
      <c r="AU148" s="253" t="s">
        <v>86</v>
      </c>
      <c r="AY148" s="18" t="s">
        <v>251</v>
      </c>
      <c r="BE148" s="254">
        <f>IF(N148="základní",J148,0)</f>
        <v>0</v>
      </c>
      <c r="BF148" s="254">
        <f>IF(N148="snížená",J148,0)</f>
        <v>0</v>
      </c>
      <c r="BG148" s="254">
        <f>IF(N148="zákl. přenesená",J148,0)</f>
        <v>0</v>
      </c>
      <c r="BH148" s="254">
        <f>IF(N148="sníž. přenesená",J148,0)</f>
        <v>0</v>
      </c>
      <c r="BI148" s="254">
        <f>IF(N148="nulová",J148,0)</f>
        <v>0</v>
      </c>
      <c r="BJ148" s="18" t="s">
        <v>84</v>
      </c>
      <c r="BK148" s="254">
        <f>ROUND(I148*H148,2)</f>
        <v>0</v>
      </c>
      <c r="BL148" s="18" t="s">
        <v>344</v>
      </c>
      <c r="BM148" s="253" t="s">
        <v>3489</v>
      </c>
    </row>
    <row r="149" s="2" customFormat="1" ht="14.4" customHeight="1">
      <c r="A149" s="39"/>
      <c r="B149" s="40"/>
      <c r="C149" s="288" t="s">
        <v>287</v>
      </c>
      <c r="D149" s="288" t="s">
        <v>295</v>
      </c>
      <c r="E149" s="289" t="s">
        <v>3490</v>
      </c>
      <c r="F149" s="290" t="s">
        <v>3491</v>
      </c>
      <c r="G149" s="291" t="s">
        <v>406</v>
      </c>
      <c r="H149" s="292">
        <v>10.5</v>
      </c>
      <c r="I149" s="293"/>
      <c r="J149" s="292">
        <f>ROUND(I149*H149,2)</f>
        <v>0</v>
      </c>
      <c r="K149" s="290" t="s">
        <v>257</v>
      </c>
      <c r="L149" s="294"/>
      <c r="M149" s="295" t="s">
        <v>1</v>
      </c>
      <c r="N149" s="296" t="s">
        <v>41</v>
      </c>
      <c r="O149" s="92"/>
      <c r="P149" s="251">
        <f>O149*H149</f>
        <v>0</v>
      </c>
      <c r="Q149" s="251">
        <v>0.0018600000000000001</v>
      </c>
      <c r="R149" s="251">
        <f>Q149*H149</f>
        <v>0.019530000000000002</v>
      </c>
      <c r="S149" s="251">
        <v>0</v>
      </c>
      <c r="T149" s="252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3" t="s">
        <v>447</v>
      </c>
      <c r="AT149" s="253" t="s">
        <v>295</v>
      </c>
      <c r="AU149" s="253" t="s">
        <v>86</v>
      </c>
      <c r="AY149" s="18" t="s">
        <v>251</v>
      </c>
      <c r="BE149" s="254">
        <f>IF(N149="základní",J149,0)</f>
        <v>0</v>
      </c>
      <c r="BF149" s="254">
        <f>IF(N149="snížená",J149,0)</f>
        <v>0</v>
      </c>
      <c r="BG149" s="254">
        <f>IF(N149="zákl. přenesená",J149,0)</f>
        <v>0</v>
      </c>
      <c r="BH149" s="254">
        <f>IF(N149="sníž. přenesená",J149,0)</f>
        <v>0</v>
      </c>
      <c r="BI149" s="254">
        <f>IF(N149="nulová",J149,0)</f>
        <v>0</v>
      </c>
      <c r="BJ149" s="18" t="s">
        <v>84</v>
      </c>
      <c r="BK149" s="254">
        <f>ROUND(I149*H149,2)</f>
        <v>0</v>
      </c>
      <c r="BL149" s="18" t="s">
        <v>344</v>
      </c>
      <c r="BM149" s="253" t="s">
        <v>3492</v>
      </c>
    </row>
    <row r="150" s="14" customFormat="1">
      <c r="A150" s="14"/>
      <c r="B150" s="266"/>
      <c r="C150" s="267"/>
      <c r="D150" s="257" t="s">
        <v>260</v>
      </c>
      <c r="E150" s="267"/>
      <c r="F150" s="269" t="s">
        <v>3493</v>
      </c>
      <c r="G150" s="267"/>
      <c r="H150" s="270">
        <v>10.5</v>
      </c>
      <c r="I150" s="271"/>
      <c r="J150" s="267"/>
      <c r="K150" s="267"/>
      <c r="L150" s="272"/>
      <c r="M150" s="273"/>
      <c r="N150" s="274"/>
      <c r="O150" s="274"/>
      <c r="P150" s="274"/>
      <c r="Q150" s="274"/>
      <c r="R150" s="274"/>
      <c r="S150" s="274"/>
      <c r="T150" s="27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6" t="s">
        <v>260</v>
      </c>
      <c r="AU150" s="276" t="s">
        <v>86</v>
      </c>
      <c r="AV150" s="14" t="s">
        <v>86</v>
      </c>
      <c r="AW150" s="14" t="s">
        <v>4</v>
      </c>
      <c r="AX150" s="14" t="s">
        <v>84</v>
      </c>
      <c r="AY150" s="276" t="s">
        <v>251</v>
      </c>
    </row>
    <row r="151" s="2" customFormat="1" ht="14.4" customHeight="1">
      <c r="A151" s="39"/>
      <c r="B151" s="40"/>
      <c r="C151" s="288" t="s">
        <v>294</v>
      </c>
      <c r="D151" s="288" t="s">
        <v>295</v>
      </c>
      <c r="E151" s="289" t="s">
        <v>3494</v>
      </c>
      <c r="F151" s="290" t="s">
        <v>3495</v>
      </c>
      <c r="G151" s="291" t="s">
        <v>369</v>
      </c>
      <c r="H151" s="292">
        <v>6</v>
      </c>
      <c r="I151" s="293"/>
      <c r="J151" s="292">
        <f>ROUND(I151*H151,2)</f>
        <v>0</v>
      </c>
      <c r="K151" s="290" t="s">
        <v>1</v>
      </c>
      <c r="L151" s="294"/>
      <c r="M151" s="295" t="s">
        <v>1</v>
      </c>
      <c r="N151" s="296" t="s">
        <v>41</v>
      </c>
      <c r="O151" s="92"/>
      <c r="P151" s="251">
        <f>O151*H151</f>
        <v>0</v>
      </c>
      <c r="Q151" s="251">
        <v>0.0011199999999999999</v>
      </c>
      <c r="R151" s="251">
        <f>Q151*H151</f>
        <v>0.0067199999999999994</v>
      </c>
      <c r="S151" s="251">
        <v>0</v>
      </c>
      <c r="T151" s="252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3" t="s">
        <v>447</v>
      </c>
      <c r="AT151" s="253" t="s">
        <v>295</v>
      </c>
      <c r="AU151" s="253" t="s">
        <v>86</v>
      </c>
      <c r="AY151" s="18" t="s">
        <v>251</v>
      </c>
      <c r="BE151" s="254">
        <f>IF(N151="základní",J151,0)</f>
        <v>0</v>
      </c>
      <c r="BF151" s="254">
        <f>IF(N151="snížená",J151,0)</f>
        <v>0</v>
      </c>
      <c r="BG151" s="254">
        <f>IF(N151="zákl. přenesená",J151,0)</f>
        <v>0</v>
      </c>
      <c r="BH151" s="254">
        <f>IF(N151="sníž. přenesená",J151,0)</f>
        <v>0</v>
      </c>
      <c r="BI151" s="254">
        <f>IF(N151="nulová",J151,0)</f>
        <v>0</v>
      </c>
      <c r="BJ151" s="18" t="s">
        <v>84</v>
      </c>
      <c r="BK151" s="254">
        <f>ROUND(I151*H151,2)</f>
        <v>0</v>
      </c>
      <c r="BL151" s="18" t="s">
        <v>344</v>
      </c>
      <c r="BM151" s="253" t="s">
        <v>3496</v>
      </c>
    </row>
    <row r="152" s="2" customFormat="1" ht="14.4" customHeight="1">
      <c r="A152" s="39"/>
      <c r="B152" s="40"/>
      <c r="C152" s="288" t="s">
        <v>298</v>
      </c>
      <c r="D152" s="288" t="s">
        <v>295</v>
      </c>
      <c r="E152" s="289" t="s">
        <v>3497</v>
      </c>
      <c r="F152" s="290" t="s">
        <v>3498</v>
      </c>
      <c r="G152" s="291" t="s">
        <v>369</v>
      </c>
      <c r="H152" s="292">
        <v>10</v>
      </c>
      <c r="I152" s="293"/>
      <c r="J152" s="292">
        <f>ROUND(I152*H152,2)</f>
        <v>0</v>
      </c>
      <c r="K152" s="290" t="s">
        <v>1</v>
      </c>
      <c r="L152" s="294"/>
      <c r="M152" s="295" t="s">
        <v>1</v>
      </c>
      <c r="N152" s="296" t="s">
        <v>41</v>
      </c>
      <c r="O152" s="92"/>
      <c r="P152" s="251">
        <f>O152*H152</f>
        <v>0</v>
      </c>
      <c r="Q152" s="251">
        <v>3.0000000000000001E-05</v>
      </c>
      <c r="R152" s="251">
        <f>Q152*H152</f>
        <v>0.00030000000000000003</v>
      </c>
      <c r="S152" s="251">
        <v>0</v>
      </c>
      <c r="T152" s="252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3" t="s">
        <v>447</v>
      </c>
      <c r="AT152" s="253" t="s">
        <v>295</v>
      </c>
      <c r="AU152" s="253" t="s">
        <v>86</v>
      </c>
      <c r="AY152" s="18" t="s">
        <v>251</v>
      </c>
      <c r="BE152" s="254">
        <f>IF(N152="základní",J152,0)</f>
        <v>0</v>
      </c>
      <c r="BF152" s="254">
        <f>IF(N152="snížená",J152,0)</f>
        <v>0</v>
      </c>
      <c r="BG152" s="254">
        <f>IF(N152="zákl. přenesená",J152,0)</f>
        <v>0</v>
      </c>
      <c r="BH152" s="254">
        <f>IF(N152="sníž. přenesená",J152,0)</f>
        <v>0</v>
      </c>
      <c r="BI152" s="254">
        <f>IF(N152="nulová",J152,0)</f>
        <v>0</v>
      </c>
      <c r="BJ152" s="18" t="s">
        <v>84</v>
      </c>
      <c r="BK152" s="254">
        <f>ROUND(I152*H152,2)</f>
        <v>0</v>
      </c>
      <c r="BL152" s="18" t="s">
        <v>344</v>
      </c>
      <c r="BM152" s="253" t="s">
        <v>3499</v>
      </c>
    </row>
    <row r="153" s="2" customFormat="1" ht="14.4" customHeight="1">
      <c r="A153" s="39"/>
      <c r="B153" s="40"/>
      <c r="C153" s="243" t="s">
        <v>305</v>
      </c>
      <c r="D153" s="243" t="s">
        <v>253</v>
      </c>
      <c r="E153" s="244" t="s">
        <v>3500</v>
      </c>
      <c r="F153" s="245" t="s">
        <v>3501</v>
      </c>
      <c r="G153" s="246" t="s">
        <v>406</v>
      </c>
      <c r="H153" s="247">
        <v>70</v>
      </c>
      <c r="I153" s="248"/>
      <c r="J153" s="247">
        <f>ROUND(I153*H153,2)</f>
        <v>0</v>
      </c>
      <c r="K153" s="245" t="s">
        <v>257</v>
      </c>
      <c r="L153" s="45"/>
      <c r="M153" s="249" t="s">
        <v>1</v>
      </c>
      <c r="N153" s="250" t="s">
        <v>41</v>
      </c>
      <c r="O153" s="92"/>
      <c r="P153" s="251">
        <f>O153*H153</f>
        <v>0</v>
      </c>
      <c r="Q153" s="251">
        <v>0</v>
      </c>
      <c r="R153" s="251">
        <f>Q153*H153</f>
        <v>0</v>
      </c>
      <c r="S153" s="251">
        <v>0</v>
      </c>
      <c r="T153" s="252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3" t="s">
        <v>344</v>
      </c>
      <c r="AT153" s="253" t="s">
        <v>253</v>
      </c>
      <c r="AU153" s="253" t="s">
        <v>86</v>
      </c>
      <c r="AY153" s="18" t="s">
        <v>251</v>
      </c>
      <c r="BE153" s="254">
        <f>IF(N153="základní",J153,0)</f>
        <v>0</v>
      </c>
      <c r="BF153" s="254">
        <f>IF(N153="snížená",J153,0)</f>
        <v>0</v>
      </c>
      <c r="BG153" s="254">
        <f>IF(N153="zákl. přenesená",J153,0)</f>
        <v>0</v>
      </c>
      <c r="BH153" s="254">
        <f>IF(N153="sníž. přenesená",J153,0)</f>
        <v>0</v>
      </c>
      <c r="BI153" s="254">
        <f>IF(N153="nulová",J153,0)</f>
        <v>0</v>
      </c>
      <c r="BJ153" s="18" t="s">
        <v>84</v>
      </c>
      <c r="BK153" s="254">
        <f>ROUND(I153*H153,2)</f>
        <v>0</v>
      </c>
      <c r="BL153" s="18" t="s">
        <v>344</v>
      </c>
      <c r="BM153" s="253" t="s">
        <v>3502</v>
      </c>
    </row>
    <row r="154" s="2" customFormat="1" ht="14.4" customHeight="1">
      <c r="A154" s="39"/>
      <c r="B154" s="40"/>
      <c r="C154" s="288" t="s">
        <v>312</v>
      </c>
      <c r="D154" s="288" t="s">
        <v>295</v>
      </c>
      <c r="E154" s="289" t="s">
        <v>3503</v>
      </c>
      <c r="F154" s="290" t="s">
        <v>3504</v>
      </c>
      <c r="G154" s="291" t="s">
        <v>406</v>
      </c>
      <c r="H154" s="292">
        <v>70</v>
      </c>
      <c r="I154" s="293"/>
      <c r="J154" s="292">
        <f>ROUND(I154*H154,2)</f>
        <v>0</v>
      </c>
      <c r="K154" s="290" t="s">
        <v>1</v>
      </c>
      <c r="L154" s="294"/>
      <c r="M154" s="295" t="s">
        <v>1</v>
      </c>
      <c r="N154" s="296" t="s">
        <v>41</v>
      </c>
      <c r="O154" s="92"/>
      <c r="P154" s="251">
        <f>O154*H154</f>
        <v>0</v>
      </c>
      <c r="Q154" s="251">
        <v>0</v>
      </c>
      <c r="R154" s="251">
        <f>Q154*H154</f>
        <v>0</v>
      </c>
      <c r="S154" s="251">
        <v>0</v>
      </c>
      <c r="T154" s="252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3" t="s">
        <v>447</v>
      </c>
      <c r="AT154" s="253" t="s">
        <v>295</v>
      </c>
      <c r="AU154" s="253" t="s">
        <v>86</v>
      </c>
      <c r="AY154" s="18" t="s">
        <v>251</v>
      </c>
      <c r="BE154" s="254">
        <f>IF(N154="základní",J154,0)</f>
        <v>0</v>
      </c>
      <c r="BF154" s="254">
        <f>IF(N154="snížená",J154,0)</f>
        <v>0</v>
      </c>
      <c r="BG154" s="254">
        <f>IF(N154="zákl. přenesená",J154,0)</f>
        <v>0</v>
      </c>
      <c r="BH154" s="254">
        <f>IF(N154="sníž. přenesená",J154,0)</f>
        <v>0</v>
      </c>
      <c r="BI154" s="254">
        <f>IF(N154="nulová",J154,0)</f>
        <v>0</v>
      </c>
      <c r="BJ154" s="18" t="s">
        <v>84</v>
      </c>
      <c r="BK154" s="254">
        <f>ROUND(I154*H154,2)</f>
        <v>0</v>
      </c>
      <c r="BL154" s="18" t="s">
        <v>344</v>
      </c>
      <c r="BM154" s="253" t="s">
        <v>3505</v>
      </c>
    </row>
    <row r="155" s="2" customFormat="1" ht="14.4" customHeight="1">
      <c r="A155" s="39"/>
      <c r="B155" s="40"/>
      <c r="C155" s="288" t="s">
        <v>317</v>
      </c>
      <c r="D155" s="288" t="s">
        <v>295</v>
      </c>
      <c r="E155" s="289" t="s">
        <v>3506</v>
      </c>
      <c r="F155" s="290" t="s">
        <v>3507</v>
      </c>
      <c r="G155" s="291" t="s">
        <v>369</v>
      </c>
      <c r="H155" s="292">
        <v>9</v>
      </c>
      <c r="I155" s="293"/>
      <c r="J155" s="292">
        <f>ROUND(I155*H155,2)</f>
        <v>0</v>
      </c>
      <c r="K155" s="290" t="s">
        <v>1</v>
      </c>
      <c r="L155" s="294"/>
      <c r="M155" s="295" t="s">
        <v>1</v>
      </c>
      <c r="N155" s="296" t="s">
        <v>41</v>
      </c>
      <c r="O155" s="92"/>
      <c r="P155" s="251">
        <f>O155*H155</f>
        <v>0</v>
      </c>
      <c r="Q155" s="251">
        <v>0</v>
      </c>
      <c r="R155" s="251">
        <f>Q155*H155</f>
        <v>0</v>
      </c>
      <c r="S155" s="251">
        <v>0</v>
      </c>
      <c r="T155" s="252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3" t="s">
        <v>447</v>
      </c>
      <c r="AT155" s="253" t="s">
        <v>295</v>
      </c>
      <c r="AU155" s="253" t="s">
        <v>86</v>
      </c>
      <c r="AY155" s="18" t="s">
        <v>251</v>
      </c>
      <c r="BE155" s="254">
        <f>IF(N155="základní",J155,0)</f>
        <v>0</v>
      </c>
      <c r="BF155" s="254">
        <f>IF(N155="snížená",J155,0)</f>
        <v>0</v>
      </c>
      <c r="BG155" s="254">
        <f>IF(N155="zákl. přenesená",J155,0)</f>
        <v>0</v>
      </c>
      <c r="BH155" s="254">
        <f>IF(N155="sníž. přenesená",J155,0)</f>
        <v>0</v>
      </c>
      <c r="BI155" s="254">
        <f>IF(N155="nulová",J155,0)</f>
        <v>0</v>
      </c>
      <c r="BJ155" s="18" t="s">
        <v>84</v>
      </c>
      <c r="BK155" s="254">
        <f>ROUND(I155*H155,2)</f>
        <v>0</v>
      </c>
      <c r="BL155" s="18" t="s">
        <v>344</v>
      </c>
      <c r="BM155" s="253" t="s">
        <v>3508</v>
      </c>
    </row>
    <row r="156" s="2" customFormat="1" ht="14.4" customHeight="1">
      <c r="A156" s="39"/>
      <c r="B156" s="40"/>
      <c r="C156" s="288" t="s">
        <v>8</v>
      </c>
      <c r="D156" s="288" t="s">
        <v>295</v>
      </c>
      <c r="E156" s="289" t="s">
        <v>3509</v>
      </c>
      <c r="F156" s="290" t="s">
        <v>3510</v>
      </c>
      <c r="G156" s="291" t="s">
        <v>369</v>
      </c>
      <c r="H156" s="292">
        <v>16</v>
      </c>
      <c r="I156" s="293"/>
      <c r="J156" s="292">
        <f>ROUND(I156*H156,2)</f>
        <v>0</v>
      </c>
      <c r="K156" s="290" t="s">
        <v>1</v>
      </c>
      <c r="L156" s="294"/>
      <c r="M156" s="295" t="s">
        <v>1</v>
      </c>
      <c r="N156" s="296" t="s">
        <v>41</v>
      </c>
      <c r="O156" s="92"/>
      <c r="P156" s="251">
        <f>O156*H156</f>
        <v>0</v>
      </c>
      <c r="Q156" s="251">
        <v>0</v>
      </c>
      <c r="R156" s="251">
        <f>Q156*H156</f>
        <v>0</v>
      </c>
      <c r="S156" s="251">
        <v>0</v>
      </c>
      <c r="T156" s="252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3" t="s">
        <v>447</v>
      </c>
      <c r="AT156" s="253" t="s">
        <v>295</v>
      </c>
      <c r="AU156" s="253" t="s">
        <v>86</v>
      </c>
      <c r="AY156" s="18" t="s">
        <v>251</v>
      </c>
      <c r="BE156" s="254">
        <f>IF(N156="základní",J156,0)</f>
        <v>0</v>
      </c>
      <c r="BF156" s="254">
        <f>IF(N156="snížená",J156,0)</f>
        <v>0</v>
      </c>
      <c r="BG156" s="254">
        <f>IF(N156="zákl. přenesená",J156,0)</f>
        <v>0</v>
      </c>
      <c r="BH156" s="254">
        <f>IF(N156="sníž. přenesená",J156,0)</f>
        <v>0</v>
      </c>
      <c r="BI156" s="254">
        <f>IF(N156="nulová",J156,0)</f>
        <v>0</v>
      </c>
      <c r="BJ156" s="18" t="s">
        <v>84</v>
      </c>
      <c r="BK156" s="254">
        <f>ROUND(I156*H156,2)</f>
        <v>0</v>
      </c>
      <c r="BL156" s="18" t="s">
        <v>344</v>
      </c>
      <c r="BM156" s="253" t="s">
        <v>3511</v>
      </c>
    </row>
    <row r="157" s="2" customFormat="1" ht="14.4" customHeight="1">
      <c r="A157" s="39"/>
      <c r="B157" s="40"/>
      <c r="C157" s="288" t="s">
        <v>330</v>
      </c>
      <c r="D157" s="288" t="s">
        <v>295</v>
      </c>
      <c r="E157" s="289" t="s">
        <v>3512</v>
      </c>
      <c r="F157" s="290" t="s">
        <v>3513</v>
      </c>
      <c r="G157" s="291" t="s">
        <v>369</v>
      </c>
      <c r="H157" s="292">
        <v>1</v>
      </c>
      <c r="I157" s="293"/>
      <c r="J157" s="292">
        <f>ROUND(I157*H157,2)</f>
        <v>0</v>
      </c>
      <c r="K157" s="290" t="s">
        <v>1</v>
      </c>
      <c r="L157" s="294"/>
      <c r="M157" s="295" t="s">
        <v>1</v>
      </c>
      <c r="N157" s="296" t="s">
        <v>41</v>
      </c>
      <c r="O157" s="92"/>
      <c r="P157" s="251">
        <f>O157*H157</f>
        <v>0</v>
      </c>
      <c r="Q157" s="251">
        <v>8.0000000000000007E-05</v>
      </c>
      <c r="R157" s="251">
        <f>Q157*H157</f>
        <v>8.0000000000000007E-05</v>
      </c>
      <c r="S157" s="251">
        <v>0</v>
      </c>
      <c r="T157" s="252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3" t="s">
        <v>447</v>
      </c>
      <c r="AT157" s="253" t="s">
        <v>295</v>
      </c>
      <c r="AU157" s="253" t="s">
        <v>86</v>
      </c>
      <c r="AY157" s="18" t="s">
        <v>251</v>
      </c>
      <c r="BE157" s="254">
        <f>IF(N157="základní",J157,0)</f>
        <v>0</v>
      </c>
      <c r="BF157" s="254">
        <f>IF(N157="snížená",J157,0)</f>
        <v>0</v>
      </c>
      <c r="BG157" s="254">
        <f>IF(N157="zákl. přenesená",J157,0)</f>
        <v>0</v>
      </c>
      <c r="BH157" s="254">
        <f>IF(N157="sníž. přenesená",J157,0)</f>
        <v>0</v>
      </c>
      <c r="BI157" s="254">
        <f>IF(N157="nulová",J157,0)</f>
        <v>0</v>
      </c>
      <c r="BJ157" s="18" t="s">
        <v>84</v>
      </c>
      <c r="BK157" s="254">
        <f>ROUND(I157*H157,2)</f>
        <v>0</v>
      </c>
      <c r="BL157" s="18" t="s">
        <v>344</v>
      </c>
      <c r="BM157" s="253" t="s">
        <v>3514</v>
      </c>
    </row>
    <row r="158" s="2" customFormat="1" ht="14.4" customHeight="1">
      <c r="A158" s="39"/>
      <c r="B158" s="40"/>
      <c r="C158" s="288" t="s">
        <v>334</v>
      </c>
      <c r="D158" s="288" t="s">
        <v>295</v>
      </c>
      <c r="E158" s="289" t="s">
        <v>3515</v>
      </c>
      <c r="F158" s="290" t="s">
        <v>3516</v>
      </c>
      <c r="G158" s="291" t="s">
        <v>369</v>
      </c>
      <c r="H158" s="292">
        <v>4</v>
      </c>
      <c r="I158" s="293"/>
      <c r="J158" s="292">
        <f>ROUND(I158*H158,2)</f>
        <v>0</v>
      </c>
      <c r="K158" s="290" t="s">
        <v>1</v>
      </c>
      <c r="L158" s="294"/>
      <c r="M158" s="295" t="s">
        <v>1</v>
      </c>
      <c r="N158" s="296" t="s">
        <v>41</v>
      </c>
      <c r="O158" s="92"/>
      <c r="P158" s="251">
        <f>O158*H158</f>
        <v>0</v>
      </c>
      <c r="Q158" s="251">
        <v>8.0000000000000007E-05</v>
      </c>
      <c r="R158" s="251">
        <f>Q158*H158</f>
        <v>0.00032000000000000003</v>
      </c>
      <c r="S158" s="251">
        <v>0</v>
      </c>
      <c r="T158" s="252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3" t="s">
        <v>447</v>
      </c>
      <c r="AT158" s="253" t="s">
        <v>295</v>
      </c>
      <c r="AU158" s="253" t="s">
        <v>86</v>
      </c>
      <c r="AY158" s="18" t="s">
        <v>251</v>
      </c>
      <c r="BE158" s="254">
        <f>IF(N158="základní",J158,0)</f>
        <v>0</v>
      </c>
      <c r="BF158" s="254">
        <f>IF(N158="snížená",J158,0)</f>
        <v>0</v>
      </c>
      <c r="BG158" s="254">
        <f>IF(N158="zákl. přenesená",J158,0)</f>
        <v>0</v>
      </c>
      <c r="BH158" s="254">
        <f>IF(N158="sníž. přenesená",J158,0)</f>
        <v>0</v>
      </c>
      <c r="BI158" s="254">
        <f>IF(N158="nulová",J158,0)</f>
        <v>0</v>
      </c>
      <c r="BJ158" s="18" t="s">
        <v>84</v>
      </c>
      <c r="BK158" s="254">
        <f>ROUND(I158*H158,2)</f>
        <v>0</v>
      </c>
      <c r="BL158" s="18" t="s">
        <v>344</v>
      </c>
      <c r="BM158" s="253" t="s">
        <v>3517</v>
      </c>
    </row>
    <row r="159" s="2" customFormat="1" ht="14.4" customHeight="1">
      <c r="A159" s="39"/>
      <c r="B159" s="40"/>
      <c r="C159" s="288" t="s">
        <v>339</v>
      </c>
      <c r="D159" s="288" t="s">
        <v>295</v>
      </c>
      <c r="E159" s="289" t="s">
        <v>3518</v>
      </c>
      <c r="F159" s="290" t="s">
        <v>3519</v>
      </c>
      <c r="G159" s="291" t="s">
        <v>369</v>
      </c>
      <c r="H159" s="292">
        <v>102</v>
      </c>
      <c r="I159" s="293"/>
      <c r="J159" s="292">
        <f>ROUND(I159*H159,2)</f>
        <v>0</v>
      </c>
      <c r="K159" s="290" t="s">
        <v>1</v>
      </c>
      <c r="L159" s="294"/>
      <c r="M159" s="295" t="s">
        <v>1</v>
      </c>
      <c r="N159" s="296" t="s">
        <v>41</v>
      </c>
      <c r="O159" s="92"/>
      <c r="P159" s="251">
        <f>O159*H159</f>
        <v>0</v>
      </c>
      <c r="Q159" s="251">
        <v>0</v>
      </c>
      <c r="R159" s="251">
        <f>Q159*H159</f>
        <v>0</v>
      </c>
      <c r="S159" s="251">
        <v>0</v>
      </c>
      <c r="T159" s="252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3" t="s">
        <v>447</v>
      </c>
      <c r="AT159" s="253" t="s">
        <v>295</v>
      </c>
      <c r="AU159" s="253" t="s">
        <v>86</v>
      </c>
      <c r="AY159" s="18" t="s">
        <v>251</v>
      </c>
      <c r="BE159" s="254">
        <f>IF(N159="základní",J159,0)</f>
        <v>0</v>
      </c>
      <c r="BF159" s="254">
        <f>IF(N159="snížená",J159,0)</f>
        <v>0</v>
      </c>
      <c r="BG159" s="254">
        <f>IF(N159="zákl. přenesená",J159,0)</f>
        <v>0</v>
      </c>
      <c r="BH159" s="254">
        <f>IF(N159="sníž. přenesená",J159,0)</f>
        <v>0</v>
      </c>
      <c r="BI159" s="254">
        <f>IF(N159="nulová",J159,0)</f>
        <v>0</v>
      </c>
      <c r="BJ159" s="18" t="s">
        <v>84</v>
      </c>
      <c r="BK159" s="254">
        <f>ROUND(I159*H159,2)</f>
        <v>0</v>
      </c>
      <c r="BL159" s="18" t="s">
        <v>344</v>
      </c>
      <c r="BM159" s="253" t="s">
        <v>3520</v>
      </c>
    </row>
    <row r="160" s="2" customFormat="1" ht="14.4" customHeight="1">
      <c r="A160" s="39"/>
      <c r="B160" s="40"/>
      <c r="C160" s="288" t="s">
        <v>344</v>
      </c>
      <c r="D160" s="288" t="s">
        <v>295</v>
      </c>
      <c r="E160" s="289" t="s">
        <v>3521</v>
      </c>
      <c r="F160" s="290" t="s">
        <v>3522</v>
      </c>
      <c r="G160" s="291" t="s">
        <v>369</v>
      </c>
      <c r="H160" s="292">
        <v>51</v>
      </c>
      <c r="I160" s="293"/>
      <c r="J160" s="292">
        <f>ROUND(I160*H160,2)</f>
        <v>0</v>
      </c>
      <c r="K160" s="290" t="s">
        <v>1</v>
      </c>
      <c r="L160" s="294"/>
      <c r="M160" s="295" t="s">
        <v>1</v>
      </c>
      <c r="N160" s="296" t="s">
        <v>41</v>
      </c>
      <c r="O160" s="92"/>
      <c r="P160" s="251">
        <f>O160*H160</f>
        <v>0</v>
      </c>
      <c r="Q160" s="251">
        <v>2.0000000000000002E-05</v>
      </c>
      <c r="R160" s="251">
        <f>Q160*H160</f>
        <v>0.0010200000000000001</v>
      </c>
      <c r="S160" s="251">
        <v>0</v>
      </c>
      <c r="T160" s="252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3" t="s">
        <v>447</v>
      </c>
      <c r="AT160" s="253" t="s">
        <v>295</v>
      </c>
      <c r="AU160" s="253" t="s">
        <v>86</v>
      </c>
      <c r="AY160" s="18" t="s">
        <v>251</v>
      </c>
      <c r="BE160" s="254">
        <f>IF(N160="základní",J160,0)</f>
        <v>0</v>
      </c>
      <c r="BF160" s="254">
        <f>IF(N160="snížená",J160,0)</f>
        <v>0</v>
      </c>
      <c r="BG160" s="254">
        <f>IF(N160="zákl. přenesená",J160,0)</f>
        <v>0</v>
      </c>
      <c r="BH160" s="254">
        <f>IF(N160="sníž. přenesená",J160,0)</f>
        <v>0</v>
      </c>
      <c r="BI160" s="254">
        <f>IF(N160="nulová",J160,0)</f>
        <v>0</v>
      </c>
      <c r="BJ160" s="18" t="s">
        <v>84</v>
      </c>
      <c r="BK160" s="254">
        <f>ROUND(I160*H160,2)</f>
        <v>0</v>
      </c>
      <c r="BL160" s="18" t="s">
        <v>344</v>
      </c>
      <c r="BM160" s="253" t="s">
        <v>3523</v>
      </c>
    </row>
    <row r="161" s="2" customFormat="1" ht="14.4" customHeight="1">
      <c r="A161" s="39"/>
      <c r="B161" s="40"/>
      <c r="C161" s="243" t="s">
        <v>349</v>
      </c>
      <c r="D161" s="243" t="s">
        <v>253</v>
      </c>
      <c r="E161" s="244" t="s">
        <v>3524</v>
      </c>
      <c r="F161" s="245" t="s">
        <v>3525</v>
      </c>
      <c r="G161" s="246" t="s">
        <v>406</v>
      </c>
      <c r="H161" s="247">
        <v>70</v>
      </c>
      <c r="I161" s="248"/>
      <c r="J161" s="247">
        <f>ROUND(I161*H161,2)</f>
        <v>0</v>
      </c>
      <c r="K161" s="245" t="s">
        <v>257</v>
      </c>
      <c r="L161" s="45"/>
      <c r="M161" s="249" t="s">
        <v>1</v>
      </c>
      <c r="N161" s="250" t="s">
        <v>41</v>
      </c>
      <c r="O161" s="92"/>
      <c r="P161" s="251">
        <f>O161*H161</f>
        <v>0</v>
      </c>
      <c r="Q161" s="251">
        <v>0</v>
      </c>
      <c r="R161" s="251">
        <f>Q161*H161</f>
        <v>0</v>
      </c>
      <c r="S161" s="251">
        <v>0</v>
      </c>
      <c r="T161" s="252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3" t="s">
        <v>344</v>
      </c>
      <c r="AT161" s="253" t="s">
        <v>253</v>
      </c>
      <c r="AU161" s="253" t="s">
        <v>86</v>
      </c>
      <c r="AY161" s="18" t="s">
        <v>251</v>
      </c>
      <c r="BE161" s="254">
        <f>IF(N161="základní",J161,0)</f>
        <v>0</v>
      </c>
      <c r="BF161" s="254">
        <f>IF(N161="snížená",J161,0)</f>
        <v>0</v>
      </c>
      <c r="BG161" s="254">
        <f>IF(N161="zákl. přenesená",J161,0)</f>
        <v>0</v>
      </c>
      <c r="BH161" s="254">
        <f>IF(N161="sníž. přenesená",J161,0)</f>
        <v>0</v>
      </c>
      <c r="BI161" s="254">
        <f>IF(N161="nulová",J161,0)</f>
        <v>0</v>
      </c>
      <c r="BJ161" s="18" t="s">
        <v>84</v>
      </c>
      <c r="BK161" s="254">
        <f>ROUND(I161*H161,2)</f>
        <v>0</v>
      </c>
      <c r="BL161" s="18" t="s">
        <v>344</v>
      </c>
      <c r="BM161" s="253" t="s">
        <v>3526</v>
      </c>
    </row>
    <row r="162" s="2" customFormat="1" ht="14.4" customHeight="1">
      <c r="A162" s="39"/>
      <c r="B162" s="40"/>
      <c r="C162" s="288" t="s">
        <v>354</v>
      </c>
      <c r="D162" s="288" t="s">
        <v>295</v>
      </c>
      <c r="E162" s="289" t="s">
        <v>3527</v>
      </c>
      <c r="F162" s="290" t="s">
        <v>3528</v>
      </c>
      <c r="G162" s="291" t="s">
        <v>406</v>
      </c>
      <c r="H162" s="292">
        <v>73.5</v>
      </c>
      <c r="I162" s="293"/>
      <c r="J162" s="292">
        <f>ROUND(I162*H162,2)</f>
        <v>0</v>
      </c>
      <c r="K162" s="290" t="s">
        <v>257</v>
      </c>
      <c r="L162" s="294"/>
      <c r="M162" s="295" t="s">
        <v>1</v>
      </c>
      <c r="N162" s="296" t="s">
        <v>41</v>
      </c>
      <c r="O162" s="92"/>
      <c r="P162" s="251">
        <f>O162*H162</f>
        <v>0</v>
      </c>
      <c r="Q162" s="251">
        <v>0.00064000000000000005</v>
      </c>
      <c r="R162" s="251">
        <f>Q162*H162</f>
        <v>0.047040000000000005</v>
      </c>
      <c r="S162" s="251">
        <v>0</v>
      </c>
      <c r="T162" s="252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3" t="s">
        <v>447</v>
      </c>
      <c r="AT162" s="253" t="s">
        <v>295</v>
      </c>
      <c r="AU162" s="253" t="s">
        <v>86</v>
      </c>
      <c r="AY162" s="18" t="s">
        <v>251</v>
      </c>
      <c r="BE162" s="254">
        <f>IF(N162="základní",J162,0)</f>
        <v>0</v>
      </c>
      <c r="BF162" s="254">
        <f>IF(N162="snížená",J162,0)</f>
        <v>0</v>
      </c>
      <c r="BG162" s="254">
        <f>IF(N162="zákl. přenesená",J162,0)</f>
        <v>0</v>
      </c>
      <c r="BH162" s="254">
        <f>IF(N162="sníž. přenesená",J162,0)</f>
        <v>0</v>
      </c>
      <c r="BI162" s="254">
        <f>IF(N162="nulová",J162,0)</f>
        <v>0</v>
      </c>
      <c r="BJ162" s="18" t="s">
        <v>84</v>
      </c>
      <c r="BK162" s="254">
        <f>ROUND(I162*H162,2)</f>
        <v>0</v>
      </c>
      <c r="BL162" s="18" t="s">
        <v>344</v>
      </c>
      <c r="BM162" s="253" t="s">
        <v>3529</v>
      </c>
    </row>
    <row r="163" s="14" customFormat="1">
      <c r="A163" s="14"/>
      <c r="B163" s="266"/>
      <c r="C163" s="267"/>
      <c r="D163" s="257" t="s">
        <v>260</v>
      </c>
      <c r="E163" s="267"/>
      <c r="F163" s="269" t="s">
        <v>3530</v>
      </c>
      <c r="G163" s="267"/>
      <c r="H163" s="270">
        <v>73.5</v>
      </c>
      <c r="I163" s="271"/>
      <c r="J163" s="267"/>
      <c r="K163" s="267"/>
      <c r="L163" s="272"/>
      <c r="M163" s="273"/>
      <c r="N163" s="274"/>
      <c r="O163" s="274"/>
      <c r="P163" s="274"/>
      <c r="Q163" s="274"/>
      <c r="R163" s="274"/>
      <c r="S163" s="274"/>
      <c r="T163" s="27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6" t="s">
        <v>260</v>
      </c>
      <c r="AU163" s="276" t="s">
        <v>86</v>
      </c>
      <c r="AV163" s="14" t="s">
        <v>86</v>
      </c>
      <c r="AW163" s="14" t="s">
        <v>4</v>
      </c>
      <c r="AX163" s="14" t="s">
        <v>84</v>
      </c>
      <c r="AY163" s="276" t="s">
        <v>251</v>
      </c>
    </row>
    <row r="164" s="2" customFormat="1" ht="14.4" customHeight="1">
      <c r="A164" s="39"/>
      <c r="B164" s="40"/>
      <c r="C164" s="243" t="s">
        <v>358</v>
      </c>
      <c r="D164" s="243" t="s">
        <v>253</v>
      </c>
      <c r="E164" s="244" t="s">
        <v>3531</v>
      </c>
      <c r="F164" s="245" t="s">
        <v>3532</v>
      </c>
      <c r="G164" s="246" t="s">
        <v>369</v>
      </c>
      <c r="H164" s="247">
        <v>219</v>
      </c>
      <c r="I164" s="248"/>
      <c r="J164" s="247">
        <f>ROUND(I164*H164,2)</f>
        <v>0</v>
      </c>
      <c r="K164" s="245" t="s">
        <v>257</v>
      </c>
      <c r="L164" s="45"/>
      <c r="M164" s="249" t="s">
        <v>1</v>
      </c>
      <c r="N164" s="250" t="s">
        <v>41</v>
      </c>
      <c r="O164" s="92"/>
      <c r="P164" s="251">
        <f>O164*H164</f>
        <v>0</v>
      </c>
      <c r="Q164" s="251">
        <v>0</v>
      </c>
      <c r="R164" s="251">
        <f>Q164*H164</f>
        <v>0</v>
      </c>
      <c r="S164" s="251">
        <v>0</v>
      </c>
      <c r="T164" s="252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3" t="s">
        <v>344</v>
      </c>
      <c r="AT164" s="253" t="s">
        <v>253</v>
      </c>
      <c r="AU164" s="253" t="s">
        <v>86</v>
      </c>
      <c r="AY164" s="18" t="s">
        <v>251</v>
      </c>
      <c r="BE164" s="254">
        <f>IF(N164="základní",J164,0)</f>
        <v>0</v>
      </c>
      <c r="BF164" s="254">
        <f>IF(N164="snížená",J164,0)</f>
        <v>0</v>
      </c>
      <c r="BG164" s="254">
        <f>IF(N164="zákl. přenesená",J164,0)</f>
        <v>0</v>
      </c>
      <c r="BH164" s="254">
        <f>IF(N164="sníž. přenesená",J164,0)</f>
        <v>0</v>
      </c>
      <c r="BI164" s="254">
        <f>IF(N164="nulová",J164,0)</f>
        <v>0</v>
      </c>
      <c r="BJ164" s="18" t="s">
        <v>84</v>
      </c>
      <c r="BK164" s="254">
        <f>ROUND(I164*H164,2)</f>
        <v>0</v>
      </c>
      <c r="BL164" s="18" t="s">
        <v>344</v>
      </c>
      <c r="BM164" s="253" t="s">
        <v>3533</v>
      </c>
    </row>
    <row r="165" s="2" customFormat="1" ht="14.4" customHeight="1">
      <c r="A165" s="39"/>
      <c r="B165" s="40"/>
      <c r="C165" s="288" t="s">
        <v>366</v>
      </c>
      <c r="D165" s="288" t="s">
        <v>295</v>
      </c>
      <c r="E165" s="289" t="s">
        <v>3534</v>
      </c>
      <c r="F165" s="290" t="s">
        <v>3535</v>
      </c>
      <c r="G165" s="291" t="s">
        <v>369</v>
      </c>
      <c r="H165" s="292">
        <v>219</v>
      </c>
      <c r="I165" s="293"/>
      <c r="J165" s="292">
        <f>ROUND(I165*H165,2)</f>
        <v>0</v>
      </c>
      <c r="K165" s="290" t="s">
        <v>257</v>
      </c>
      <c r="L165" s="294"/>
      <c r="M165" s="295" t="s">
        <v>1</v>
      </c>
      <c r="N165" s="296" t="s">
        <v>41</v>
      </c>
      <c r="O165" s="92"/>
      <c r="P165" s="251">
        <f>O165*H165</f>
        <v>0</v>
      </c>
      <c r="Q165" s="251">
        <v>4.0000000000000003E-05</v>
      </c>
      <c r="R165" s="251">
        <f>Q165*H165</f>
        <v>0.0087600000000000004</v>
      </c>
      <c r="S165" s="251">
        <v>0</v>
      </c>
      <c r="T165" s="252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3" t="s">
        <v>447</v>
      </c>
      <c r="AT165" s="253" t="s">
        <v>295</v>
      </c>
      <c r="AU165" s="253" t="s">
        <v>86</v>
      </c>
      <c r="AY165" s="18" t="s">
        <v>251</v>
      </c>
      <c r="BE165" s="254">
        <f>IF(N165="základní",J165,0)</f>
        <v>0</v>
      </c>
      <c r="BF165" s="254">
        <f>IF(N165="snížená",J165,0)</f>
        <v>0</v>
      </c>
      <c r="BG165" s="254">
        <f>IF(N165="zákl. přenesená",J165,0)</f>
        <v>0</v>
      </c>
      <c r="BH165" s="254">
        <f>IF(N165="sníž. přenesená",J165,0)</f>
        <v>0</v>
      </c>
      <c r="BI165" s="254">
        <f>IF(N165="nulová",J165,0)</f>
        <v>0</v>
      </c>
      <c r="BJ165" s="18" t="s">
        <v>84</v>
      </c>
      <c r="BK165" s="254">
        <f>ROUND(I165*H165,2)</f>
        <v>0</v>
      </c>
      <c r="BL165" s="18" t="s">
        <v>344</v>
      </c>
      <c r="BM165" s="253" t="s">
        <v>3536</v>
      </c>
    </row>
    <row r="166" s="2" customFormat="1" ht="14.4" customHeight="1">
      <c r="A166" s="39"/>
      <c r="B166" s="40"/>
      <c r="C166" s="243" t="s">
        <v>7</v>
      </c>
      <c r="D166" s="243" t="s">
        <v>253</v>
      </c>
      <c r="E166" s="244" t="s">
        <v>3537</v>
      </c>
      <c r="F166" s="245" t="s">
        <v>3538</v>
      </c>
      <c r="G166" s="246" t="s">
        <v>369</v>
      </c>
      <c r="H166" s="247">
        <v>200</v>
      </c>
      <c r="I166" s="248"/>
      <c r="J166" s="247">
        <f>ROUND(I166*H166,2)</f>
        <v>0</v>
      </c>
      <c r="K166" s="245" t="s">
        <v>257</v>
      </c>
      <c r="L166" s="45"/>
      <c r="M166" s="249" t="s">
        <v>1</v>
      </c>
      <c r="N166" s="250" t="s">
        <v>41</v>
      </c>
      <c r="O166" s="92"/>
      <c r="P166" s="251">
        <f>O166*H166</f>
        <v>0</v>
      </c>
      <c r="Q166" s="251">
        <v>0</v>
      </c>
      <c r="R166" s="251">
        <f>Q166*H166</f>
        <v>0</v>
      </c>
      <c r="S166" s="251">
        <v>0</v>
      </c>
      <c r="T166" s="252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3" t="s">
        <v>344</v>
      </c>
      <c r="AT166" s="253" t="s">
        <v>253</v>
      </c>
      <c r="AU166" s="253" t="s">
        <v>86</v>
      </c>
      <c r="AY166" s="18" t="s">
        <v>251</v>
      </c>
      <c r="BE166" s="254">
        <f>IF(N166="základní",J166,0)</f>
        <v>0</v>
      </c>
      <c r="BF166" s="254">
        <f>IF(N166="snížená",J166,0)</f>
        <v>0</v>
      </c>
      <c r="BG166" s="254">
        <f>IF(N166="zákl. přenesená",J166,0)</f>
        <v>0</v>
      </c>
      <c r="BH166" s="254">
        <f>IF(N166="sníž. přenesená",J166,0)</f>
        <v>0</v>
      </c>
      <c r="BI166" s="254">
        <f>IF(N166="nulová",J166,0)</f>
        <v>0</v>
      </c>
      <c r="BJ166" s="18" t="s">
        <v>84</v>
      </c>
      <c r="BK166" s="254">
        <f>ROUND(I166*H166,2)</f>
        <v>0</v>
      </c>
      <c r="BL166" s="18" t="s">
        <v>344</v>
      </c>
      <c r="BM166" s="253" t="s">
        <v>3539</v>
      </c>
    </row>
    <row r="167" s="2" customFormat="1" ht="14.4" customHeight="1">
      <c r="A167" s="39"/>
      <c r="B167" s="40"/>
      <c r="C167" s="288" t="s">
        <v>374</v>
      </c>
      <c r="D167" s="288" t="s">
        <v>295</v>
      </c>
      <c r="E167" s="289" t="s">
        <v>3540</v>
      </c>
      <c r="F167" s="290" t="s">
        <v>3541</v>
      </c>
      <c r="G167" s="291" t="s">
        <v>369</v>
      </c>
      <c r="H167" s="292">
        <v>200</v>
      </c>
      <c r="I167" s="293"/>
      <c r="J167" s="292">
        <f>ROUND(I167*H167,2)</f>
        <v>0</v>
      </c>
      <c r="K167" s="290" t="s">
        <v>257</v>
      </c>
      <c r="L167" s="294"/>
      <c r="M167" s="295" t="s">
        <v>1</v>
      </c>
      <c r="N167" s="296" t="s">
        <v>41</v>
      </c>
      <c r="O167" s="92"/>
      <c r="P167" s="251">
        <f>O167*H167</f>
        <v>0</v>
      </c>
      <c r="Q167" s="251">
        <v>9.0000000000000006E-05</v>
      </c>
      <c r="R167" s="251">
        <f>Q167*H167</f>
        <v>0.018000000000000002</v>
      </c>
      <c r="S167" s="251">
        <v>0</v>
      </c>
      <c r="T167" s="252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3" t="s">
        <v>447</v>
      </c>
      <c r="AT167" s="253" t="s">
        <v>295</v>
      </c>
      <c r="AU167" s="253" t="s">
        <v>86</v>
      </c>
      <c r="AY167" s="18" t="s">
        <v>251</v>
      </c>
      <c r="BE167" s="254">
        <f>IF(N167="základní",J167,0)</f>
        <v>0</v>
      </c>
      <c r="BF167" s="254">
        <f>IF(N167="snížená",J167,0)</f>
        <v>0</v>
      </c>
      <c r="BG167" s="254">
        <f>IF(N167="zákl. přenesená",J167,0)</f>
        <v>0</v>
      </c>
      <c r="BH167" s="254">
        <f>IF(N167="sníž. přenesená",J167,0)</f>
        <v>0</v>
      </c>
      <c r="BI167" s="254">
        <f>IF(N167="nulová",J167,0)</f>
        <v>0</v>
      </c>
      <c r="BJ167" s="18" t="s">
        <v>84</v>
      </c>
      <c r="BK167" s="254">
        <f>ROUND(I167*H167,2)</f>
        <v>0</v>
      </c>
      <c r="BL167" s="18" t="s">
        <v>344</v>
      </c>
      <c r="BM167" s="253" t="s">
        <v>3542</v>
      </c>
    </row>
    <row r="168" s="2" customFormat="1" ht="14.4" customHeight="1">
      <c r="A168" s="39"/>
      <c r="B168" s="40"/>
      <c r="C168" s="243" t="s">
        <v>378</v>
      </c>
      <c r="D168" s="243" t="s">
        <v>253</v>
      </c>
      <c r="E168" s="244" t="s">
        <v>3543</v>
      </c>
      <c r="F168" s="245" t="s">
        <v>3544</v>
      </c>
      <c r="G168" s="246" t="s">
        <v>369</v>
      </c>
      <c r="H168" s="247">
        <v>90</v>
      </c>
      <c r="I168" s="248"/>
      <c r="J168" s="247">
        <f>ROUND(I168*H168,2)</f>
        <v>0</v>
      </c>
      <c r="K168" s="245" t="s">
        <v>257</v>
      </c>
      <c r="L168" s="45"/>
      <c r="M168" s="249" t="s">
        <v>1</v>
      </c>
      <c r="N168" s="250" t="s">
        <v>41</v>
      </c>
      <c r="O168" s="92"/>
      <c r="P168" s="251">
        <f>O168*H168</f>
        <v>0</v>
      </c>
      <c r="Q168" s="251">
        <v>0</v>
      </c>
      <c r="R168" s="251">
        <f>Q168*H168</f>
        <v>0</v>
      </c>
      <c r="S168" s="251">
        <v>0</v>
      </c>
      <c r="T168" s="252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3" t="s">
        <v>344</v>
      </c>
      <c r="AT168" s="253" t="s">
        <v>253</v>
      </c>
      <c r="AU168" s="253" t="s">
        <v>86</v>
      </c>
      <c r="AY168" s="18" t="s">
        <v>251</v>
      </c>
      <c r="BE168" s="254">
        <f>IF(N168="základní",J168,0)</f>
        <v>0</v>
      </c>
      <c r="BF168" s="254">
        <f>IF(N168="snížená",J168,0)</f>
        <v>0</v>
      </c>
      <c r="BG168" s="254">
        <f>IF(N168="zákl. přenesená",J168,0)</f>
        <v>0</v>
      </c>
      <c r="BH168" s="254">
        <f>IF(N168="sníž. přenesená",J168,0)</f>
        <v>0</v>
      </c>
      <c r="BI168" s="254">
        <f>IF(N168="nulová",J168,0)</f>
        <v>0</v>
      </c>
      <c r="BJ168" s="18" t="s">
        <v>84</v>
      </c>
      <c r="BK168" s="254">
        <f>ROUND(I168*H168,2)</f>
        <v>0</v>
      </c>
      <c r="BL168" s="18" t="s">
        <v>344</v>
      </c>
      <c r="BM168" s="253" t="s">
        <v>3545</v>
      </c>
    </row>
    <row r="169" s="2" customFormat="1" ht="14.4" customHeight="1">
      <c r="A169" s="39"/>
      <c r="B169" s="40"/>
      <c r="C169" s="288" t="s">
        <v>382</v>
      </c>
      <c r="D169" s="288" t="s">
        <v>295</v>
      </c>
      <c r="E169" s="289" t="s">
        <v>3546</v>
      </c>
      <c r="F169" s="290" t="s">
        <v>3547</v>
      </c>
      <c r="G169" s="291" t="s">
        <v>369</v>
      </c>
      <c r="H169" s="292">
        <v>90</v>
      </c>
      <c r="I169" s="293"/>
      <c r="J169" s="292">
        <f>ROUND(I169*H169,2)</f>
        <v>0</v>
      </c>
      <c r="K169" s="290" t="s">
        <v>257</v>
      </c>
      <c r="L169" s="294"/>
      <c r="M169" s="295" t="s">
        <v>1</v>
      </c>
      <c r="N169" s="296" t="s">
        <v>41</v>
      </c>
      <c r="O169" s="92"/>
      <c r="P169" s="251">
        <f>O169*H169</f>
        <v>0</v>
      </c>
      <c r="Q169" s="251">
        <v>0.00014999999999999999</v>
      </c>
      <c r="R169" s="251">
        <f>Q169*H169</f>
        <v>0.013499999999999998</v>
      </c>
      <c r="S169" s="251">
        <v>0</v>
      </c>
      <c r="T169" s="252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3" t="s">
        <v>447</v>
      </c>
      <c r="AT169" s="253" t="s">
        <v>295</v>
      </c>
      <c r="AU169" s="253" t="s">
        <v>86</v>
      </c>
      <c r="AY169" s="18" t="s">
        <v>251</v>
      </c>
      <c r="BE169" s="254">
        <f>IF(N169="základní",J169,0)</f>
        <v>0</v>
      </c>
      <c r="BF169" s="254">
        <f>IF(N169="snížená",J169,0)</f>
        <v>0</v>
      </c>
      <c r="BG169" s="254">
        <f>IF(N169="zákl. přenesená",J169,0)</f>
        <v>0</v>
      </c>
      <c r="BH169" s="254">
        <f>IF(N169="sníž. přenesená",J169,0)</f>
        <v>0</v>
      </c>
      <c r="BI169" s="254">
        <f>IF(N169="nulová",J169,0)</f>
        <v>0</v>
      </c>
      <c r="BJ169" s="18" t="s">
        <v>84</v>
      </c>
      <c r="BK169" s="254">
        <f>ROUND(I169*H169,2)</f>
        <v>0</v>
      </c>
      <c r="BL169" s="18" t="s">
        <v>344</v>
      </c>
      <c r="BM169" s="253" t="s">
        <v>3548</v>
      </c>
    </row>
    <row r="170" s="2" customFormat="1" ht="14.4" customHeight="1">
      <c r="A170" s="39"/>
      <c r="B170" s="40"/>
      <c r="C170" s="288" t="s">
        <v>392</v>
      </c>
      <c r="D170" s="288" t="s">
        <v>295</v>
      </c>
      <c r="E170" s="289" t="s">
        <v>3549</v>
      </c>
      <c r="F170" s="290" t="s">
        <v>3550</v>
      </c>
      <c r="G170" s="291" t="s">
        <v>369</v>
      </c>
      <c r="H170" s="292">
        <v>90</v>
      </c>
      <c r="I170" s="293"/>
      <c r="J170" s="292">
        <f>ROUND(I170*H170,2)</f>
        <v>0</v>
      </c>
      <c r="K170" s="290" t="s">
        <v>257</v>
      </c>
      <c r="L170" s="294"/>
      <c r="M170" s="295" t="s">
        <v>1</v>
      </c>
      <c r="N170" s="296" t="s">
        <v>41</v>
      </c>
      <c r="O170" s="92"/>
      <c r="P170" s="251">
        <f>O170*H170</f>
        <v>0</v>
      </c>
      <c r="Q170" s="251">
        <v>4.0000000000000003E-05</v>
      </c>
      <c r="R170" s="251">
        <f>Q170*H170</f>
        <v>0.0036000000000000003</v>
      </c>
      <c r="S170" s="251">
        <v>0</v>
      </c>
      <c r="T170" s="252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3" t="s">
        <v>447</v>
      </c>
      <c r="AT170" s="253" t="s">
        <v>295</v>
      </c>
      <c r="AU170" s="253" t="s">
        <v>86</v>
      </c>
      <c r="AY170" s="18" t="s">
        <v>251</v>
      </c>
      <c r="BE170" s="254">
        <f>IF(N170="základní",J170,0)</f>
        <v>0</v>
      </c>
      <c r="BF170" s="254">
        <f>IF(N170="snížená",J170,0)</f>
        <v>0</v>
      </c>
      <c r="BG170" s="254">
        <f>IF(N170="zákl. přenesená",J170,0)</f>
        <v>0</v>
      </c>
      <c r="BH170" s="254">
        <f>IF(N170="sníž. přenesená",J170,0)</f>
        <v>0</v>
      </c>
      <c r="BI170" s="254">
        <f>IF(N170="nulová",J170,0)</f>
        <v>0</v>
      </c>
      <c r="BJ170" s="18" t="s">
        <v>84</v>
      </c>
      <c r="BK170" s="254">
        <f>ROUND(I170*H170,2)</f>
        <v>0</v>
      </c>
      <c r="BL170" s="18" t="s">
        <v>344</v>
      </c>
      <c r="BM170" s="253" t="s">
        <v>3551</v>
      </c>
    </row>
    <row r="171" s="2" customFormat="1" ht="14.4" customHeight="1">
      <c r="A171" s="39"/>
      <c r="B171" s="40"/>
      <c r="C171" s="243" t="s">
        <v>403</v>
      </c>
      <c r="D171" s="243" t="s">
        <v>253</v>
      </c>
      <c r="E171" s="244" t="s">
        <v>3552</v>
      </c>
      <c r="F171" s="245" t="s">
        <v>3553</v>
      </c>
      <c r="G171" s="246" t="s">
        <v>369</v>
      </c>
      <c r="H171" s="247">
        <v>350</v>
      </c>
      <c r="I171" s="248"/>
      <c r="J171" s="247">
        <f>ROUND(I171*H171,2)</f>
        <v>0</v>
      </c>
      <c r="K171" s="245" t="s">
        <v>257</v>
      </c>
      <c r="L171" s="45"/>
      <c r="M171" s="249" t="s">
        <v>1</v>
      </c>
      <c r="N171" s="250" t="s">
        <v>41</v>
      </c>
      <c r="O171" s="92"/>
      <c r="P171" s="251">
        <f>O171*H171</f>
        <v>0</v>
      </c>
      <c r="Q171" s="251">
        <v>0</v>
      </c>
      <c r="R171" s="251">
        <f>Q171*H171</f>
        <v>0</v>
      </c>
      <c r="S171" s="251">
        <v>1.0000000000000001E-05</v>
      </c>
      <c r="T171" s="252">
        <f>S171*H171</f>
        <v>0.0035000000000000001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3" t="s">
        <v>344</v>
      </c>
      <c r="AT171" s="253" t="s">
        <v>253</v>
      </c>
      <c r="AU171" s="253" t="s">
        <v>86</v>
      </c>
      <c r="AY171" s="18" t="s">
        <v>251</v>
      </c>
      <c r="BE171" s="254">
        <f>IF(N171="základní",J171,0)</f>
        <v>0</v>
      </c>
      <c r="BF171" s="254">
        <f>IF(N171="snížená",J171,0)</f>
        <v>0</v>
      </c>
      <c r="BG171" s="254">
        <f>IF(N171="zákl. přenesená",J171,0)</f>
        <v>0</v>
      </c>
      <c r="BH171" s="254">
        <f>IF(N171="sníž. přenesená",J171,0)</f>
        <v>0</v>
      </c>
      <c r="BI171" s="254">
        <f>IF(N171="nulová",J171,0)</f>
        <v>0</v>
      </c>
      <c r="BJ171" s="18" t="s">
        <v>84</v>
      </c>
      <c r="BK171" s="254">
        <f>ROUND(I171*H171,2)</f>
        <v>0</v>
      </c>
      <c r="BL171" s="18" t="s">
        <v>344</v>
      </c>
      <c r="BM171" s="253" t="s">
        <v>3554</v>
      </c>
    </row>
    <row r="172" s="2" customFormat="1" ht="14.4" customHeight="1">
      <c r="A172" s="39"/>
      <c r="B172" s="40"/>
      <c r="C172" s="243" t="s">
        <v>415</v>
      </c>
      <c r="D172" s="243" t="s">
        <v>253</v>
      </c>
      <c r="E172" s="244" t="s">
        <v>3555</v>
      </c>
      <c r="F172" s="245" t="s">
        <v>3556</v>
      </c>
      <c r="G172" s="246" t="s">
        <v>369</v>
      </c>
      <c r="H172" s="247">
        <v>25</v>
      </c>
      <c r="I172" s="248"/>
      <c r="J172" s="247">
        <f>ROUND(I172*H172,2)</f>
        <v>0</v>
      </c>
      <c r="K172" s="245" t="s">
        <v>257</v>
      </c>
      <c r="L172" s="45"/>
      <c r="M172" s="249" t="s">
        <v>1</v>
      </c>
      <c r="N172" s="250" t="s">
        <v>41</v>
      </c>
      <c r="O172" s="92"/>
      <c r="P172" s="251">
        <f>O172*H172</f>
        <v>0</v>
      </c>
      <c r="Q172" s="251">
        <v>0</v>
      </c>
      <c r="R172" s="251">
        <f>Q172*H172</f>
        <v>0</v>
      </c>
      <c r="S172" s="251">
        <v>1.0000000000000001E-05</v>
      </c>
      <c r="T172" s="252">
        <f>S172*H172</f>
        <v>0.00025000000000000001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3" t="s">
        <v>344</v>
      </c>
      <c r="AT172" s="253" t="s">
        <v>253</v>
      </c>
      <c r="AU172" s="253" t="s">
        <v>86</v>
      </c>
      <c r="AY172" s="18" t="s">
        <v>251</v>
      </c>
      <c r="BE172" s="254">
        <f>IF(N172="základní",J172,0)</f>
        <v>0</v>
      </c>
      <c r="BF172" s="254">
        <f>IF(N172="snížená",J172,0)</f>
        <v>0</v>
      </c>
      <c r="BG172" s="254">
        <f>IF(N172="zákl. přenesená",J172,0)</f>
        <v>0</v>
      </c>
      <c r="BH172" s="254">
        <f>IF(N172="sníž. přenesená",J172,0)</f>
        <v>0</v>
      </c>
      <c r="BI172" s="254">
        <f>IF(N172="nulová",J172,0)</f>
        <v>0</v>
      </c>
      <c r="BJ172" s="18" t="s">
        <v>84</v>
      </c>
      <c r="BK172" s="254">
        <f>ROUND(I172*H172,2)</f>
        <v>0</v>
      </c>
      <c r="BL172" s="18" t="s">
        <v>344</v>
      </c>
      <c r="BM172" s="253" t="s">
        <v>3557</v>
      </c>
    </row>
    <row r="173" s="2" customFormat="1" ht="14.4" customHeight="1">
      <c r="A173" s="39"/>
      <c r="B173" s="40"/>
      <c r="C173" s="243" t="s">
        <v>421</v>
      </c>
      <c r="D173" s="243" t="s">
        <v>253</v>
      </c>
      <c r="E173" s="244" t="s">
        <v>3558</v>
      </c>
      <c r="F173" s="245" t="s">
        <v>3559</v>
      </c>
      <c r="G173" s="246" t="s">
        <v>406</v>
      </c>
      <c r="H173" s="247">
        <v>185</v>
      </c>
      <c r="I173" s="248"/>
      <c r="J173" s="247">
        <f>ROUND(I173*H173,2)</f>
        <v>0</v>
      </c>
      <c r="K173" s="245" t="s">
        <v>257</v>
      </c>
      <c r="L173" s="45"/>
      <c r="M173" s="249" t="s">
        <v>1</v>
      </c>
      <c r="N173" s="250" t="s">
        <v>41</v>
      </c>
      <c r="O173" s="92"/>
      <c r="P173" s="251">
        <f>O173*H173</f>
        <v>0</v>
      </c>
      <c r="Q173" s="251">
        <v>0</v>
      </c>
      <c r="R173" s="251">
        <f>Q173*H173</f>
        <v>0</v>
      </c>
      <c r="S173" s="251">
        <v>0</v>
      </c>
      <c r="T173" s="252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3" t="s">
        <v>344</v>
      </c>
      <c r="AT173" s="253" t="s">
        <v>253</v>
      </c>
      <c r="AU173" s="253" t="s">
        <v>86</v>
      </c>
      <c r="AY173" s="18" t="s">
        <v>251</v>
      </c>
      <c r="BE173" s="254">
        <f>IF(N173="základní",J173,0)</f>
        <v>0</v>
      </c>
      <c r="BF173" s="254">
        <f>IF(N173="snížená",J173,0)</f>
        <v>0</v>
      </c>
      <c r="BG173" s="254">
        <f>IF(N173="zákl. přenesená",J173,0)</f>
        <v>0</v>
      </c>
      <c r="BH173" s="254">
        <f>IF(N173="sníž. přenesená",J173,0)</f>
        <v>0</v>
      </c>
      <c r="BI173" s="254">
        <f>IF(N173="nulová",J173,0)</f>
        <v>0</v>
      </c>
      <c r="BJ173" s="18" t="s">
        <v>84</v>
      </c>
      <c r="BK173" s="254">
        <f>ROUND(I173*H173,2)</f>
        <v>0</v>
      </c>
      <c r="BL173" s="18" t="s">
        <v>344</v>
      </c>
      <c r="BM173" s="253" t="s">
        <v>3560</v>
      </c>
    </row>
    <row r="174" s="2" customFormat="1" ht="14.4" customHeight="1">
      <c r="A174" s="39"/>
      <c r="B174" s="40"/>
      <c r="C174" s="288" t="s">
        <v>428</v>
      </c>
      <c r="D174" s="288" t="s">
        <v>295</v>
      </c>
      <c r="E174" s="289" t="s">
        <v>3561</v>
      </c>
      <c r="F174" s="290" t="s">
        <v>3562</v>
      </c>
      <c r="G174" s="291" t="s">
        <v>406</v>
      </c>
      <c r="H174" s="292">
        <v>212.75</v>
      </c>
      <c r="I174" s="293"/>
      <c r="J174" s="292">
        <f>ROUND(I174*H174,2)</f>
        <v>0</v>
      </c>
      <c r="K174" s="290" t="s">
        <v>257</v>
      </c>
      <c r="L174" s="294"/>
      <c r="M174" s="295" t="s">
        <v>1</v>
      </c>
      <c r="N174" s="296" t="s">
        <v>41</v>
      </c>
      <c r="O174" s="92"/>
      <c r="P174" s="251">
        <f>O174*H174</f>
        <v>0</v>
      </c>
      <c r="Q174" s="251">
        <v>6.9999999999999994E-05</v>
      </c>
      <c r="R174" s="251">
        <f>Q174*H174</f>
        <v>0.0148925</v>
      </c>
      <c r="S174" s="251">
        <v>0</v>
      </c>
      <c r="T174" s="252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3" t="s">
        <v>447</v>
      </c>
      <c r="AT174" s="253" t="s">
        <v>295</v>
      </c>
      <c r="AU174" s="253" t="s">
        <v>86</v>
      </c>
      <c r="AY174" s="18" t="s">
        <v>251</v>
      </c>
      <c r="BE174" s="254">
        <f>IF(N174="základní",J174,0)</f>
        <v>0</v>
      </c>
      <c r="BF174" s="254">
        <f>IF(N174="snížená",J174,0)</f>
        <v>0</v>
      </c>
      <c r="BG174" s="254">
        <f>IF(N174="zákl. přenesená",J174,0)</f>
        <v>0</v>
      </c>
      <c r="BH174" s="254">
        <f>IF(N174="sníž. přenesená",J174,0)</f>
        <v>0</v>
      </c>
      <c r="BI174" s="254">
        <f>IF(N174="nulová",J174,0)</f>
        <v>0</v>
      </c>
      <c r="BJ174" s="18" t="s">
        <v>84</v>
      </c>
      <c r="BK174" s="254">
        <f>ROUND(I174*H174,2)</f>
        <v>0</v>
      </c>
      <c r="BL174" s="18" t="s">
        <v>344</v>
      </c>
      <c r="BM174" s="253" t="s">
        <v>3563</v>
      </c>
    </row>
    <row r="175" s="14" customFormat="1">
      <c r="A175" s="14"/>
      <c r="B175" s="266"/>
      <c r="C175" s="267"/>
      <c r="D175" s="257" t="s">
        <v>260</v>
      </c>
      <c r="E175" s="267"/>
      <c r="F175" s="269" t="s">
        <v>3564</v>
      </c>
      <c r="G175" s="267"/>
      <c r="H175" s="270">
        <v>212.75</v>
      </c>
      <c r="I175" s="271"/>
      <c r="J175" s="267"/>
      <c r="K175" s="267"/>
      <c r="L175" s="272"/>
      <c r="M175" s="273"/>
      <c r="N175" s="274"/>
      <c r="O175" s="274"/>
      <c r="P175" s="274"/>
      <c r="Q175" s="274"/>
      <c r="R175" s="274"/>
      <c r="S175" s="274"/>
      <c r="T175" s="27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6" t="s">
        <v>260</v>
      </c>
      <c r="AU175" s="276" t="s">
        <v>86</v>
      </c>
      <c r="AV175" s="14" t="s">
        <v>86</v>
      </c>
      <c r="AW175" s="14" t="s">
        <v>4</v>
      </c>
      <c r="AX175" s="14" t="s">
        <v>84</v>
      </c>
      <c r="AY175" s="276" t="s">
        <v>251</v>
      </c>
    </row>
    <row r="176" s="2" customFormat="1" ht="14.4" customHeight="1">
      <c r="A176" s="39"/>
      <c r="B176" s="40"/>
      <c r="C176" s="243" t="s">
        <v>434</v>
      </c>
      <c r="D176" s="243" t="s">
        <v>253</v>
      </c>
      <c r="E176" s="244" t="s">
        <v>3565</v>
      </c>
      <c r="F176" s="245" t="s">
        <v>3566</v>
      </c>
      <c r="G176" s="246" t="s">
        <v>406</v>
      </c>
      <c r="H176" s="247">
        <v>40</v>
      </c>
      <c r="I176" s="248"/>
      <c r="J176" s="247">
        <f>ROUND(I176*H176,2)</f>
        <v>0</v>
      </c>
      <c r="K176" s="245" t="s">
        <v>257</v>
      </c>
      <c r="L176" s="45"/>
      <c r="M176" s="249" t="s">
        <v>1</v>
      </c>
      <c r="N176" s="250" t="s">
        <v>41</v>
      </c>
      <c r="O176" s="92"/>
      <c r="P176" s="251">
        <f>O176*H176</f>
        <v>0</v>
      </c>
      <c r="Q176" s="251">
        <v>0</v>
      </c>
      <c r="R176" s="251">
        <f>Q176*H176</f>
        <v>0</v>
      </c>
      <c r="S176" s="251">
        <v>0</v>
      </c>
      <c r="T176" s="252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3" t="s">
        <v>344</v>
      </c>
      <c r="AT176" s="253" t="s">
        <v>253</v>
      </c>
      <c r="AU176" s="253" t="s">
        <v>86</v>
      </c>
      <c r="AY176" s="18" t="s">
        <v>251</v>
      </c>
      <c r="BE176" s="254">
        <f>IF(N176="základní",J176,0)</f>
        <v>0</v>
      </c>
      <c r="BF176" s="254">
        <f>IF(N176="snížená",J176,0)</f>
        <v>0</v>
      </c>
      <c r="BG176" s="254">
        <f>IF(N176="zákl. přenesená",J176,0)</f>
        <v>0</v>
      </c>
      <c r="BH176" s="254">
        <f>IF(N176="sníž. přenesená",J176,0)</f>
        <v>0</v>
      </c>
      <c r="BI176" s="254">
        <f>IF(N176="nulová",J176,0)</f>
        <v>0</v>
      </c>
      <c r="BJ176" s="18" t="s">
        <v>84</v>
      </c>
      <c r="BK176" s="254">
        <f>ROUND(I176*H176,2)</f>
        <v>0</v>
      </c>
      <c r="BL176" s="18" t="s">
        <v>344</v>
      </c>
      <c r="BM176" s="253" t="s">
        <v>3567</v>
      </c>
    </row>
    <row r="177" s="2" customFormat="1" ht="14.4" customHeight="1">
      <c r="A177" s="39"/>
      <c r="B177" s="40"/>
      <c r="C177" s="288" t="s">
        <v>441</v>
      </c>
      <c r="D177" s="288" t="s">
        <v>295</v>
      </c>
      <c r="E177" s="289" t="s">
        <v>3568</v>
      </c>
      <c r="F177" s="290" t="s">
        <v>3569</v>
      </c>
      <c r="G177" s="291" t="s">
        <v>406</v>
      </c>
      <c r="H177" s="292">
        <v>46</v>
      </c>
      <c r="I177" s="293"/>
      <c r="J177" s="292">
        <f>ROUND(I177*H177,2)</f>
        <v>0</v>
      </c>
      <c r="K177" s="290" t="s">
        <v>257</v>
      </c>
      <c r="L177" s="294"/>
      <c r="M177" s="295" t="s">
        <v>1</v>
      </c>
      <c r="N177" s="296" t="s">
        <v>41</v>
      </c>
      <c r="O177" s="92"/>
      <c r="P177" s="251">
        <f>O177*H177</f>
        <v>0</v>
      </c>
      <c r="Q177" s="251">
        <v>0.00017000000000000001</v>
      </c>
      <c r="R177" s="251">
        <f>Q177*H177</f>
        <v>0.0078200000000000006</v>
      </c>
      <c r="S177" s="251">
        <v>0</v>
      </c>
      <c r="T177" s="252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3" t="s">
        <v>447</v>
      </c>
      <c r="AT177" s="253" t="s">
        <v>295</v>
      </c>
      <c r="AU177" s="253" t="s">
        <v>86</v>
      </c>
      <c r="AY177" s="18" t="s">
        <v>251</v>
      </c>
      <c r="BE177" s="254">
        <f>IF(N177="základní",J177,0)</f>
        <v>0</v>
      </c>
      <c r="BF177" s="254">
        <f>IF(N177="snížená",J177,0)</f>
        <v>0</v>
      </c>
      <c r="BG177" s="254">
        <f>IF(N177="zákl. přenesená",J177,0)</f>
        <v>0</v>
      </c>
      <c r="BH177" s="254">
        <f>IF(N177="sníž. přenesená",J177,0)</f>
        <v>0</v>
      </c>
      <c r="BI177" s="254">
        <f>IF(N177="nulová",J177,0)</f>
        <v>0</v>
      </c>
      <c r="BJ177" s="18" t="s">
        <v>84</v>
      </c>
      <c r="BK177" s="254">
        <f>ROUND(I177*H177,2)</f>
        <v>0</v>
      </c>
      <c r="BL177" s="18" t="s">
        <v>344</v>
      </c>
      <c r="BM177" s="253" t="s">
        <v>3570</v>
      </c>
    </row>
    <row r="178" s="14" customFormat="1">
      <c r="A178" s="14"/>
      <c r="B178" s="266"/>
      <c r="C178" s="267"/>
      <c r="D178" s="257" t="s">
        <v>260</v>
      </c>
      <c r="E178" s="267"/>
      <c r="F178" s="269" t="s">
        <v>3571</v>
      </c>
      <c r="G178" s="267"/>
      <c r="H178" s="270">
        <v>46</v>
      </c>
      <c r="I178" s="271"/>
      <c r="J178" s="267"/>
      <c r="K178" s="267"/>
      <c r="L178" s="272"/>
      <c r="M178" s="273"/>
      <c r="N178" s="274"/>
      <c r="O178" s="274"/>
      <c r="P178" s="274"/>
      <c r="Q178" s="274"/>
      <c r="R178" s="274"/>
      <c r="S178" s="274"/>
      <c r="T178" s="27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6" t="s">
        <v>260</v>
      </c>
      <c r="AU178" s="276" t="s">
        <v>86</v>
      </c>
      <c r="AV178" s="14" t="s">
        <v>86</v>
      </c>
      <c r="AW178" s="14" t="s">
        <v>4</v>
      </c>
      <c r="AX178" s="14" t="s">
        <v>84</v>
      </c>
      <c r="AY178" s="276" t="s">
        <v>251</v>
      </c>
    </row>
    <row r="179" s="2" customFormat="1" ht="14.4" customHeight="1">
      <c r="A179" s="39"/>
      <c r="B179" s="40"/>
      <c r="C179" s="243" t="s">
        <v>447</v>
      </c>
      <c r="D179" s="243" t="s">
        <v>253</v>
      </c>
      <c r="E179" s="244" t="s">
        <v>3572</v>
      </c>
      <c r="F179" s="245" t="s">
        <v>3573</v>
      </c>
      <c r="G179" s="246" t="s">
        <v>406</v>
      </c>
      <c r="H179" s="247">
        <v>2000</v>
      </c>
      <c r="I179" s="248"/>
      <c r="J179" s="247">
        <f>ROUND(I179*H179,2)</f>
        <v>0</v>
      </c>
      <c r="K179" s="245" t="s">
        <v>257</v>
      </c>
      <c r="L179" s="45"/>
      <c r="M179" s="249" t="s">
        <v>1</v>
      </c>
      <c r="N179" s="250" t="s">
        <v>41</v>
      </c>
      <c r="O179" s="92"/>
      <c r="P179" s="251">
        <f>O179*H179</f>
        <v>0</v>
      </c>
      <c r="Q179" s="251">
        <v>0</v>
      </c>
      <c r="R179" s="251">
        <f>Q179*H179</f>
        <v>0</v>
      </c>
      <c r="S179" s="251">
        <v>0.00215</v>
      </c>
      <c r="T179" s="252">
        <f>S179*H179</f>
        <v>4.2999999999999998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3" t="s">
        <v>344</v>
      </c>
      <c r="AT179" s="253" t="s">
        <v>253</v>
      </c>
      <c r="AU179" s="253" t="s">
        <v>86</v>
      </c>
      <c r="AY179" s="18" t="s">
        <v>251</v>
      </c>
      <c r="BE179" s="254">
        <f>IF(N179="základní",J179,0)</f>
        <v>0</v>
      </c>
      <c r="BF179" s="254">
        <f>IF(N179="snížená",J179,0)</f>
        <v>0</v>
      </c>
      <c r="BG179" s="254">
        <f>IF(N179="zákl. přenesená",J179,0)</f>
        <v>0</v>
      </c>
      <c r="BH179" s="254">
        <f>IF(N179="sníž. přenesená",J179,0)</f>
        <v>0</v>
      </c>
      <c r="BI179" s="254">
        <f>IF(N179="nulová",J179,0)</f>
        <v>0</v>
      </c>
      <c r="BJ179" s="18" t="s">
        <v>84</v>
      </c>
      <c r="BK179" s="254">
        <f>ROUND(I179*H179,2)</f>
        <v>0</v>
      </c>
      <c r="BL179" s="18" t="s">
        <v>344</v>
      </c>
      <c r="BM179" s="253" t="s">
        <v>3574</v>
      </c>
    </row>
    <row r="180" s="2" customFormat="1" ht="14.4" customHeight="1">
      <c r="A180" s="39"/>
      <c r="B180" s="40"/>
      <c r="C180" s="243" t="s">
        <v>455</v>
      </c>
      <c r="D180" s="243" t="s">
        <v>253</v>
      </c>
      <c r="E180" s="244" t="s">
        <v>3575</v>
      </c>
      <c r="F180" s="245" t="s">
        <v>3576</v>
      </c>
      <c r="G180" s="246" t="s">
        <v>406</v>
      </c>
      <c r="H180" s="247">
        <v>50</v>
      </c>
      <c r="I180" s="248"/>
      <c r="J180" s="247">
        <f>ROUND(I180*H180,2)</f>
        <v>0</v>
      </c>
      <c r="K180" s="245" t="s">
        <v>257</v>
      </c>
      <c r="L180" s="45"/>
      <c r="M180" s="249" t="s">
        <v>1</v>
      </c>
      <c r="N180" s="250" t="s">
        <v>41</v>
      </c>
      <c r="O180" s="92"/>
      <c r="P180" s="251">
        <f>O180*H180</f>
        <v>0</v>
      </c>
      <c r="Q180" s="251">
        <v>0</v>
      </c>
      <c r="R180" s="251">
        <f>Q180*H180</f>
        <v>0</v>
      </c>
      <c r="S180" s="251">
        <v>0</v>
      </c>
      <c r="T180" s="252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3" t="s">
        <v>344</v>
      </c>
      <c r="AT180" s="253" t="s">
        <v>253</v>
      </c>
      <c r="AU180" s="253" t="s">
        <v>86</v>
      </c>
      <c r="AY180" s="18" t="s">
        <v>251</v>
      </c>
      <c r="BE180" s="254">
        <f>IF(N180="základní",J180,0)</f>
        <v>0</v>
      </c>
      <c r="BF180" s="254">
        <f>IF(N180="snížená",J180,0)</f>
        <v>0</v>
      </c>
      <c r="BG180" s="254">
        <f>IF(N180="zákl. přenesená",J180,0)</f>
        <v>0</v>
      </c>
      <c r="BH180" s="254">
        <f>IF(N180="sníž. přenesená",J180,0)</f>
        <v>0</v>
      </c>
      <c r="BI180" s="254">
        <f>IF(N180="nulová",J180,0)</f>
        <v>0</v>
      </c>
      <c r="BJ180" s="18" t="s">
        <v>84</v>
      </c>
      <c r="BK180" s="254">
        <f>ROUND(I180*H180,2)</f>
        <v>0</v>
      </c>
      <c r="BL180" s="18" t="s">
        <v>344</v>
      </c>
      <c r="BM180" s="253" t="s">
        <v>3577</v>
      </c>
    </row>
    <row r="181" s="2" customFormat="1" ht="14.4" customHeight="1">
      <c r="A181" s="39"/>
      <c r="B181" s="40"/>
      <c r="C181" s="288" t="s">
        <v>468</v>
      </c>
      <c r="D181" s="288" t="s">
        <v>295</v>
      </c>
      <c r="E181" s="289" t="s">
        <v>3578</v>
      </c>
      <c r="F181" s="290" t="s">
        <v>3579</v>
      </c>
      <c r="G181" s="291" t="s">
        <v>406</v>
      </c>
      <c r="H181" s="292">
        <v>57.5</v>
      </c>
      <c r="I181" s="293"/>
      <c r="J181" s="292">
        <f>ROUND(I181*H181,2)</f>
        <v>0</v>
      </c>
      <c r="K181" s="290" t="s">
        <v>257</v>
      </c>
      <c r="L181" s="294"/>
      <c r="M181" s="295" t="s">
        <v>1</v>
      </c>
      <c r="N181" s="296" t="s">
        <v>41</v>
      </c>
      <c r="O181" s="92"/>
      <c r="P181" s="251">
        <f>O181*H181</f>
        <v>0</v>
      </c>
      <c r="Q181" s="251">
        <v>0.00010000000000000001</v>
      </c>
      <c r="R181" s="251">
        <f>Q181*H181</f>
        <v>0.0057499999999999999</v>
      </c>
      <c r="S181" s="251">
        <v>0</v>
      </c>
      <c r="T181" s="252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3" t="s">
        <v>447</v>
      </c>
      <c r="AT181" s="253" t="s">
        <v>295</v>
      </c>
      <c r="AU181" s="253" t="s">
        <v>86</v>
      </c>
      <c r="AY181" s="18" t="s">
        <v>251</v>
      </c>
      <c r="BE181" s="254">
        <f>IF(N181="základní",J181,0)</f>
        <v>0</v>
      </c>
      <c r="BF181" s="254">
        <f>IF(N181="snížená",J181,0)</f>
        <v>0</v>
      </c>
      <c r="BG181" s="254">
        <f>IF(N181="zákl. přenesená",J181,0)</f>
        <v>0</v>
      </c>
      <c r="BH181" s="254">
        <f>IF(N181="sníž. přenesená",J181,0)</f>
        <v>0</v>
      </c>
      <c r="BI181" s="254">
        <f>IF(N181="nulová",J181,0)</f>
        <v>0</v>
      </c>
      <c r="BJ181" s="18" t="s">
        <v>84</v>
      </c>
      <c r="BK181" s="254">
        <f>ROUND(I181*H181,2)</f>
        <v>0</v>
      </c>
      <c r="BL181" s="18" t="s">
        <v>344</v>
      </c>
      <c r="BM181" s="253" t="s">
        <v>3580</v>
      </c>
    </row>
    <row r="182" s="14" customFormat="1">
      <c r="A182" s="14"/>
      <c r="B182" s="266"/>
      <c r="C182" s="267"/>
      <c r="D182" s="257" t="s">
        <v>260</v>
      </c>
      <c r="E182" s="267"/>
      <c r="F182" s="269" t="s">
        <v>3581</v>
      </c>
      <c r="G182" s="267"/>
      <c r="H182" s="270">
        <v>57.5</v>
      </c>
      <c r="I182" s="271"/>
      <c r="J182" s="267"/>
      <c r="K182" s="267"/>
      <c r="L182" s="272"/>
      <c r="M182" s="273"/>
      <c r="N182" s="274"/>
      <c r="O182" s="274"/>
      <c r="P182" s="274"/>
      <c r="Q182" s="274"/>
      <c r="R182" s="274"/>
      <c r="S182" s="274"/>
      <c r="T182" s="27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6" t="s">
        <v>260</v>
      </c>
      <c r="AU182" s="276" t="s">
        <v>86</v>
      </c>
      <c r="AV182" s="14" t="s">
        <v>86</v>
      </c>
      <c r="AW182" s="14" t="s">
        <v>4</v>
      </c>
      <c r="AX182" s="14" t="s">
        <v>84</v>
      </c>
      <c r="AY182" s="276" t="s">
        <v>251</v>
      </c>
    </row>
    <row r="183" s="2" customFormat="1" ht="14.4" customHeight="1">
      <c r="A183" s="39"/>
      <c r="B183" s="40"/>
      <c r="C183" s="243" t="s">
        <v>475</v>
      </c>
      <c r="D183" s="243" t="s">
        <v>253</v>
      </c>
      <c r="E183" s="244" t="s">
        <v>3582</v>
      </c>
      <c r="F183" s="245" t="s">
        <v>3583</v>
      </c>
      <c r="G183" s="246" t="s">
        <v>406</v>
      </c>
      <c r="H183" s="247">
        <v>4470</v>
      </c>
      <c r="I183" s="248"/>
      <c r="J183" s="247">
        <f>ROUND(I183*H183,2)</f>
        <v>0</v>
      </c>
      <c r="K183" s="245" t="s">
        <v>257</v>
      </c>
      <c r="L183" s="45"/>
      <c r="M183" s="249" t="s">
        <v>1</v>
      </c>
      <c r="N183" s="250" t="s">
        <v>41</v>
      </c>
      <c r="O183" s="92"/>
      <c r="P183" s="251">
        <f>O183*H183</f>
        <v>0</v>
      </c>
      <c r="Q183" s="251">
        <v>0</v>
      </c>
      <c r="R183" s="251">
        <f>Q183*H183</f>
        <v>0</v>
      </c>
      <c r="S183" s="251">
        <v>0</v>
      </c>
      <c r="T183" s="252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3" t="s">
        <v>344</v>
      </c>
      <c r="AT183" s="253" t="s">
        <v>253</v>
      </c>
      <c r="AU183" s="253" t="s">
        <v>86</v>
      </c>
      <c r="AY183" s="18" t="s">
        <v>251</v>
      </c>
      <c r="BE183" s="254">
        <f>IF(N183="základní",J183,0)</f>
        <v>0</v>
      </c>
      <c r="BF183" s="254">
        <f>IF(N183="snížená",J183,0)</f>
        <v>0</v>
      </c>
      <c r="BG183" s="254">
        <f>IF(N183="zákl. přenesená",J183,0)</f>
        <v>0</v>
      </c>
      <c r="BH183" s="254">
        <f>IF(N183="sníž. přenesená",J183,0)</f>
        <v>0</v>
      </c>
      <c r="BI183" s="254">
        <f>IF(N183="nulová",J183,0)</f>
        <v>0</v>
      </c>
      <c r="BJ183" s="18" t="s">
        <v>84</v>
      </c>
      <c r="BK183" s="254">
        <f>ROUND(I183*H183,2)</f>
        <v>0</v>
      </c>
      <c r="BL183" s="18" t="s">
        <v>344</v>
      </c>
      <c r="BM183" s="253" t="s">
        <v>3584</v>
      </c>
    </row>
    <row r="184" s="2" customFormat="1" ht="14.4" customHeight="1">
      <c r="A184" s="39"/>
      <c r="B184" s="40"/>
      <c r="C184" s="288" t="s">
        <v>484</v>
      </c>
      <c r="D184" s="288" t="s">
        <v>295</v>
      </c>
      <c r="E184" s="289" t="s">
        <v>3585</v>
      </c>
      <c r="F184" s="290" t="s">
        <v>3586</v>
      </c>
      <c r="G184" s="291" t="s">
        <v>406</v>
      </c>
      <c r="H184" s="292">
        <v>5140.5</v>
      </c>
      <c r="I184" s="293"/>
      <c r="J184" s="292">
        <f>ROUND(I184*H184,2)</f>
        <v>0</v>
      </c>
      <c r="K184" s="290" t="s">
        <v>257</v>
      </c>
      <c r="L184" s="294"/>
      <c r="M184" s="295" t="s">
        <v>1</v>
      </c>
      <c r="N184" s="296" t="s">
        <v>41</v>
      </c>
      <c r="O184" s="92"/>
      <c r="P184" s="251">
        <f>O184*H184</f>
        <v>0</v>
      </c>
      <c r="Q184" s="251">
        <v>0.00012</v>
      </c>
      <c r="R184" s="251">
        <f>Q184*H184</f>
        <v>0.61685999999999996</v>
      </c>
      <c r="S184" s="251">
        <v>0</v>
      </c>
      <c r="T184" s="252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3" t="s">
        <v>447</v>
      </c>
      <c r="AT184" s="253" t="s">
        <v>295</v>
      </c>
      <c r="AU184" s="253" t="s">
        <v>86</v>
      </c>
      <c r="AY184" s="18" t="s">
        <v>251</v>
      </c>
      <c r="BE184" s="254">
        <f>IF(N184="základní",J184,0)</f>
        <v>0</v>
      </c>
      <c r="BF184" s="254">
        <f>IF(N184="snížená",J184,0)</f>
        <v>0</v>
      </c>
      <c r="BG184" s="254">
        <f>IF(N184="zákl. přenesená",J184,0)</f>
        <v>0</v>
      </c>
      <c r="BH184" s="254">
        <f>IF(N184="sníž. přenesená",J184,0)</f>
        <v>0</v>
      </c>
      <c r="BI184" s="254">
        <f>IF(N184="nulová",J184,0)</f>
        <v>0</v>
      </c>
      <c r="BJ184" s="18" t="s">
        <v>84</v>
      </c>
      <c r="BK184" s="254">
        <f>ROUND(I184*H184,2)</f>
        <v>0</v>
      </c>
      <c r="BL184" s="18" t="s">
        <v>344</v>
      </c>
      <c r="BM184" s="253" t="s">
        <v>3587</v>
      </c>
    </row>
    <row r="185" s="14" customFormat="1">
      <c r="A185" s="14"/>
      <c r="B185" s="266"/>
      <c r="C185" s="267"/>
      <c r="D185" s="257" t="s">
        <v>260</v>
      </c>
      <c r="E185" s="268" t="s">
        <v>1</v>
      </c>
      <c r="F185" s="269" t="s">
        <v>3588</v>
      </c>
      <c r="G185" s="267"/>
      <c r="H185" s="270">
        <v>4200</v>
      </c>
      <c r="I185" s="271"/>
      <c r="J185" s="267"/>
      <c r="K185" s="267"/>
      <c r="L185" s="272"/>
      <c r="M185" s="273"/>
      <c r="N185" s="274"/>
      <c r="O185" s="274"/>
      <c r="P185" s="274"/>
      <c r="Q185" s="274"/>
      <c r="R185" s="274"/>
      <c r="S185" s="274"/>
      <c r="T185" s="27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76" t="s">
        <v>260</v>
      </c>
      <c r="AU185" s="276" t="s">
        <v>86</v>
      </c>
      <c r="AV185" s="14" t="s">
        <v>86</v>
      </c>
      <c r="AW185" s="14" t="s">
        <v>31</v>
      </c>
      <c r="AX185" s="14" t="s">
        <v>76</v>
      </c>
      <c r="AY185" s="276" t="s">
        <v>251</v>
      </c>
    </row>
    <row r="186" s="14" customFormat="1">
      <c r="A186" s="14"/>
      <c r="B186" s="266"/>
      <c r="C186" s="267"/>
      <c r="D186" s="257" t="s">
        <v>260</v>
      </c>
      <c r="E186" s="268" t="s">
        <v>1</v>
      </c>
      <c r="F186" s="269" t="s">
        <v>3589</v>
      </c>
      <c r="G186" s="267"/>
      <c r="H186" s="270">
        <v>270</v>
      </c>
      <c r="I186" s="271"/>
      <c r="J186" s="267"/>
      <c r="K186" s="267"/>
      <c r="L186" s="272"/>
      <c r="M186" s="273"/>
      <c r="N186" s="274"/>
      <c r="O186" s="274"/>
      <c r="P186" s="274"/>
      <c r="Q186" s="274"/>
      <c r="R186" s="274"/>
      <c r="S186" s="274"/>
      <c r="T186" s="27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6" t="s">
        <v>260</v>
      </c>
      <c r="AU186" s="276" t="s">
        <v>86</v>
      </c>
      <c r="AV186" s="14" t="s">
        <v>86</v>
      </c>
      <c r="AW186" s="14" t="s">
        <v>31</v>
      </c>
      <c r="AX186" s="14" t="s">
        <v>76</v>
      </c>
      <c r="AY186" s="276" t="s">
        <v>251</v>
      </c>
    </row>
    <row r="187" s="15" customFormat="1">
      <c r="A187" s="15"/>
      <c r="B187" s="277"/>
      <c r="C187" s="278"/>
      <c r="D187" s="257" t="s">
        <v>260</v>
      </c>
      <c r="E187" s="279" t="s">
        <v>1</v>
      </c>
      <c r="F187" s="280" t="s">
        <v>264</v>
      </c>
      <c r="G187" s="278"/>
      <c r="H187" s="281">
        <v>4470</v>
      </c>
      <c r="I187" s="282"/>
      <c r="J187" s="278"/>
      <c r="K187" s="278"/>
      <c r="L187" s="283"/>
      <c r="M187" s="284"/>
      <c r="N187" s="285"/>
      <c r="O187" s="285"/>
      <c r="P187" s="285"/>
      <c r="Q187" s="285"/>
      <c r="R187" s="285"/>
      <c r="S187" s="285"/>
      <c r="T187" s="286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87" t="s">
        <v>260</v>
      </c>
      <c r="AU187" s="287" t="s">
        <v>86</v>
      </c>
      <c r="AV187" s="15" t="s">
        <v>258</v>
      </c>
      <c r="AW187" s="15" t="s">
        <v>31</v>
      </c>
      <c r="AX187" s="15" t="s">
        <v>84</v>
      </c>
      <c r="AY187" s="287" t="s">
        <v>251</v>
      </c>
    </row>
    <row r="188" s="14" customFormat="1">
      <c r="A188" s="14"/>
      <c r="B188" s="266"/>
      <c r="C188" s="267"/>
      <c r="D188" s="257" t="s">
        <v>260</v>
      </c>
      <c r="E188" s="267"/>
      <c r="F188" s="269" t="s">
        <v>3590</v>
      </c>
      <c r="G188" s="267"/>
      <c r="H188" s="270">
        <v>5140.5</v>
      </c>
      <c r="I188" s="271"/>
      <c r="J188" s="267"/>
      <c r="K188" s="267"/>
      <c r="L188" s="272"/>
      <c r="M188" s="273"/>
      <c r="N188" s="274"/>
      <c r="O188" s="274"/>
      <c r="P188" s="274"/>
      <c r="Q188" s="274"/>
      <c r="R188" s="274"/>
      <c r="S188" s="274"/>
      <c r="T188" s="27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76" t="s">
        <v>260</v>
      </c>
      <c r="AU188" s="276" t="s">
        <v>86</v>
      </c>
      <c r="AV188" s="14" t="s">
        <v>86</v>
      </c>
      <c r="AW188" s="14" t="s">
        <v>4</v>
      </c>
      <c r="AX188" s="14" t="s">
        <v>84</v>
      </c>
      <c r="AY188" s="276" t="s">
        <v>251</v>
      </c>
    </row>
    <row r="189" s="2" customFormat="1" ht="14.4" customHeight="1">
      <c r="A189" s="39"/>
      <c r="B189" s="40"/>
      <c r="C189" s="243" t="s">
        <v>177</v>
      </c>
      <c r="D189" s="243" t="s">
        <v>253</v>
      </c>
      <c r="E189" s="244" t="s">
        <v>3591</v>
      </c>
      <c r="F189" s="245" t="s">
        <v>3592</v>
      </c>
      <c r="G189" s="246" t="s">
        <v>406</v>
      </c>
      <c r="H189" s="247">
        <v>2400</v>
      </c>
      <c r="I189" s="248"/>
      <c r="J189" s="247">
        <f>ROUND(I189*H189,2)</f>
        <v>0</v>
      </c>
      <c r="K189" s="245" t="s">
        <v>257</v>
      </c>
      <c r="L189" s="45"/>
      <c r="M189" s="249" t="s">
        <v>1</v>
      </c>
      <c r="N189" s="250" t="s">
        <v>41</v>
      </c>
      <c r="O189" s="92"/>
      <c r="P189" s="251">
        <f>O189*H189</f>
        <v>0</v>
      </c>
      <c r="Q189" s="251">
        <v>0</v>
      </c>
      <c r="R189" s="251">
        <f>Q189*H189</f>
        <v>0</v>
      </c>
      <c r="S189" s="251">
        <v>0</v>
      </c>
      <c r="T189" s="252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3" t="s">
        <v>344</v>
      </c>
      <c r="AT189" s="253" t="s">
        <v>253</v>
      </c>
      <c r="AU189" s="253" t="s">
        <v>86</v>
      </c>
      <c r="AY189" s="18" t="s">
        <v>251</v>
      </c>
      <c r="BE189" s="254">
        <f>IF(N189="základní",J189,0)</f>
        <v>0</v>
      </c>
      <c r="BF189" s="254">
        <f>IF(N189="snížená",J189,0)</f>
        <v>0</v>
      </c>
      <c r="BG189" s="254">
        <f>IF(N189="zákl. přenesená",J189,0)</f>
        <v>0</v>
      </c>
      <c r="BH189" s="254">
        <f>IF(N189="sníž. přenesená",J189,0)</f>
        <v>0</v>
      </c>
      <c r="BI189" s="254">
        <f>IF(N189="nulová",J189,0)</f>
        <v>0</v>
      </c>
      <c r="BJ189" s="18" t="s">
        <v>84</v>
      </c>
      <c r="BK189" s="254">
        <f>ROUND(I189*H189,2)</f>
        <v>0</v>
      </c>
      <c r="BL189" s="18" t="s">
        <v>344</v>
      </c>
      <c r="BM189" s="253" t="s">
        <v>3593</v>
      </c>
    </row>
    <row r="190" s="2" customFormat="1" ht="14.4" customHeight="1">
      <c r="A190" s="39"/>
      <c r="B190" s="40"/>
      <c r="C190" s="288" t="s">
        <v>495</v>
      </c>
      <c r="D190" s="288" t="s">
        <v>295</v>
      </c>
      <c r="E190" s="289" t="s">
        <v>3594</v>
      </c>
      <c r="F190" s="290" t="s">
        <v>3595</v>
      </c>
      <c r="G190" s="291" t="s">
        <v>406</v>
      </c>
      <c r="H190" s="292">
        <v>2742.75</v>
      </c>
      <c r="I190" s="293"/>
      <c r="J190" s="292">
        <f>ROUND(I190*H190,2)</f>
        <v>0</v>
      </c>
      <c r="K190" s="290" t="s">
        <v>257</v>
      </c>
      <c r="L190" s="294"/>
      <c r="M190" s="295" t="s">
        <v>1</v>
      </c>
      <c r="N190" s="296" t="s">
        <v>41</v>
      </c>
      <c r="O190" s="92"/>
      <c r="P190" s="251">
        <f>O190*H190</f>
        <v>0</v>
      </c>
      <c r="Q190" s="251">
        <v>0.00017000000000000001</v>
      </c>
      <c r="R190" s="251">
        <f>Q190*H190</f>
        <v>0.46626750000000006</v>
      </c>
      <c r="S190" s="251">
        <v>0</v>
      </c>
      <c r="T190" s="252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53" t="s">
        <v>447</v>
      </c>
      <c r="AT190" s="253" t="s">
        <v>295</v>
      </c>
      <c r="AU190" s="253" t="s">
        <v>86</v>
      </c>
      <c r="AY190" s="18" t="s">
        <v>251</v>
      </c>
      <c r="BE190" s="254">
        <f>IF(N190="základní",J190,0)</f>
        <v>0</v>
      </c>
      <c r="BF190" s="254">
        <f>IF(N190="snížená",J190,0)</f>
        <v>0</v>
      </c>
      <c r="BG190" s="254">
        <f>IF(N190="zákl. přenesená",J190,0)</f>
        <v>0</v>
      </c>
      <c r="BH190" s="254">
        <f>IF(N190="sníž. přenesená",J190,0)</f>
        <v>0</v>
      </c>
      <c r="BI190" s="254">
        <f>IF(N190="nulová",J190,0)</f>
        <v>0</v>
      </c>
      <c r="BJ190" s="18" t="s">
        <v>84</v>
      </c>
      <c r="BK190" s="254">
        <f>ROUND(I190*H190,2)</f>
        <v>0</v>
      </c>
      <c r="BL190" s="18" t="s">
        <v>344</v>
      </c>
      <c r="BM190" s="253" t="s">
        <v>3596</v>
      </c>
    </row>
    <row r="191" s="14" customFormat="1">
      <c r="A191" s="14"/>
      <c r="B191" s="266"/>
      <c r="C191" s="267"/>
      <c r="D191" s="257" t="s">
        <v>260</v>
      </c>
      <c r="E191" s="267"/>
      <c r="F191" s="269" t="s">
        <v>3597</v>
      </c>
      <c r="G191" s="267"/>
      <c r="H191" s="270">
        <v>2742.75</v>
      </c>
      <c r="I191" s="271"/>
      <c r="J191" s="267"/>
      <c r="K191" s="267"/>
      <c r="L191" s="272"/>
      <c r="M191" s="273"/>
      <c r="N191" s="274"/>
      <c r="O191" s="274"/>
      <c r="P191" s="274"/>
      <c r="Q191" s="274"/>
      <c r="R191" s="274"/>
      <c r="S191" s="274"/>
      <c r="T191" s="27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6" t="s">
        <v>260</v>
      </c>
      <c r="AU191" s="276" t="s">
        <v>86</v>
      </c>
      <c r="AV191" s="14" t="s">
        <v>86</v>
      </c>
      <c r="AW191" s="14" t="s">
        <v>4</v>
      </c>
      <c r="AX191" s="14" t="s">
        <v>84</v>
      </c>
      <c r="AY191" s="276" t="s">
        <v>251</v>
      </c>
    </row>
    <row r="192" s="2" customFormat="1" ht="14.4" customHeight="1">
      <c r="A192" s="39"/>
      <c r="B192" s="40"/>
      <c r="C192" s="288" t="s">
        <v>502</v>
      </c>
      <c r="D192" s="288" t="s">
        <v>295</v>
      </c>
      <c r="E192" s="289" t="s">
        <v>3598</v>
      </c>
      <c r="F192" s="290" t="s">
        <v>3599</v>
      </c>
      <c r="G192" s="291" t="s">
        <v>406</v>
      </c>
      <c r="H192" s="292">
        <v>17.25</v>
      </c>
      <c r="I192" s="293"/>
      <c r="J192" s="292">
        <f>ROUND(I192*H192,2)</f>
        <v>0</v>
      </c>
      <c r="K192" s="290" t="s">
        <v>257</v>
      </c>
      <c r="L192" s="294"/>
      <c r="M192" s="295" t="s">
        <v>1</v>
      </c>
      <c r="N192" s="296" t="s">
        <v>41</v>
      </c>
      <c r="O192" s="92"/>
      <c r="P192" s="251">
        <f>O192*H192</f>
        <v>0</v>
      </c>
      <c r="Q192" s="251">
        <v>0.00023000000000000001</v>
      </c>
      <c r="R192" s="251">
        <f>Q192*H192</f>
        <v>0.0039675000000000005</v>
      </c>
      <c r="S192" s="251">
        <v>0</v>
      </c>
      <c r="T192" s="252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53" t="s">
        <v>447</v>
      </c>
      <c r="AT192" s="253" t="s">
        <v>295</v>
      </c>
      <c r="AU192" s="253" t="s">
        <v>86</v>
      </c>
      <c r="AY192" s="18" t="s">
        <v>251</v>
      </c>
      <c r="BE192" s="254">
        <f>IF(N192="základní",J192,0)</f>
        <v>0</v>
      </c>
      <c r="BF192" s="254">
        <f>IF(N192="snížená",J192,0)</f>
        <v>0</v>
      </c>
      <c r="BG192" s="254">
        <f>IF(N192="zákl. přenesená",J192,0)</f>
        <v>0</v>
      </c>
      <c r="BH192" s="254">
        <f>IF(N192="sníž. přenesená",J192,0)</f>
        <v>0</v>
      </c>
      <c r="BI192" s="254">
        <f>IF(N192="nulová",J192,0)</f>
        <v>0</v>
      </c>
      <c r="BJ192" s="18" t="s">
        <v>84</v>
      </c>
      <c r="BK192" s="254">
        <f>ROUND(I192*H192,2)</f>
        <v>0</v>
      </c>
      <c r="BL192" s="18" t="s">
        <v>344</v>
      </c>
      <c r="BM192" s="253" t="s">
        <v>3600</v>
      </c>
    </row>
    <row r="193" s="14" customFormat="1">
      <c r="A193" s="14"/>
      <c r="B193" s="266"/>
      <c r="C193" s="267"/>
      <c r="D193" s="257" t="s">
        <v>260</v>
      </c>
      <c r="E193" s="267"/>
      <c r="F193" s="269" t="s">
        <v>3601</v>
      </c>
      <c r="G193" s="267"/>
      <c r="H193" s="270">
        <v>17.25</v>
      </c>
      <c r="I193" s="271"/>
      <c r="J193" s="267"/>
      <c r="K193" s="267"/>
      <c r="L193" s="272"/>
      <c r="M193" s="273"/>
      <c r="N193" s="274"/>
      <c r="O193" s="274"/>
      <c r="P193" s="274"/>
      <c r="Q193" s="274"/>
      <c r="R193" s="274"/>
      <c r="S193" s="274"/>
      <c r="T193" s="27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6" t="s">
        <v>260</v>
      </c>
      <c r="AU193" s="276" t="s">
        <v>86</v>
      </c>
      <c r="AV193" s="14" t="s">
        <v>86</v>
      </c>
      <c r="AW193" s="14" t="s">
        <v>4</v>
      </c>
      <c r="AX193" s="14" t="s">
        <v>84</v>
      </c>
      <c r="AY193" s="276" t="s">
        <v>251</v>
      </c>
    </row>
    <row r="194" s="2" customFormat="1" ht="14.4" customHeight="1">
      <c r="A194" s="39"/>
      <c r="B194" s="40"/>
      <c r="C194" s="243" t="s">
        <v>510</v>
      </c>
      <c r="D194" s="243" t="s">
        <v>253</v>
      </c>
      <c r="E194" s="244" t="s">
        <v>3602</v>
      </c>
      <c r="F194" s="245" t="s">
        <v>3603</v>
      </c>
      <c r="G194" s="246" t="s">
        <v>406</v>
      </c>
      <c r="H194" s="247">
        <v>600</v>
      </c>
      <c r="I194" s="248"/>
      <c r="J194" s="247">
        <f>ROUND(I194*H194,2)</f>
        <v>0</v>
      </c>
      <c r="K194" s="245" t="s">
        <v>257</v>
      </c>
      <c r="L194" s="45"/>
      <c r="M194" s="249" t="s">
        <v>1</v>
      </c>
      <c r="N194" s="250" t="s">
        <v>41</v>
      </c>
      <c r="O194" s="92"/>
      <c r="P194" s="251">
        <f>O194*H194</f>
        <v>0</v>
      </c>
      <c r="Q194" s="251">
        <v>0</v>
      </c>
      <c r="R194" s="251">
        <f>Q194*H194</f>
        <v>0</v>
      </c>
      <c r="S194" s="251">
        <v>0</v>
      </c>
      <c r="T194" s="252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3" t="s">
        <v>344</v>
      </c>
      <c r="AT194" s="253" t="s">
        <v>253</v>
      </c>
      <c r="AU194" s="253" t="s">
        <v>86</v>
      </c>
      <c r="AY194" s="18" t="s">
        <v>251</v>
      </c>
      <c r="BE194" s="254">
        <f>IF(N194="základní",J194,0)</f>
        <v>0</v>
      </c>
      <c r="BF194" s="254">
        <f>IF(N194="snížená",J194,0)</f>
        <v>0</v>
      </c>
      <c r="BG194" s="254">
        <f>IF(N194="zákl. přenesená",J194,0)</f>
        <v>0</v>
      </c>
      <c r="BH194" s="254">
        <f>IF(N194="sníž. přenesená",J194,0)</f>
        <v>0</v>
      </c>
      <c r="BI194" s="254">
        <f>IF(N194="nulová",J194,0)</f>
        <v>0</v>
      </c>
      <c r="BJ194" s="18" t="s">
        <v>84</v>
      </c>
      <c r="BK194" s="254">
        <f>ROUND(I194*H194,2)</f>
        <v>0</v>
      </c>
      <c r="BL194" s="18" t="s">
        <v>344</v>
      </c>
      <c r="BM194" s="253" t="s">
        <v>3604</v>
      </c>
    </row>
    <row r="195" s="2" customFormat="1" ht="14.4" customHeight="1">
      <c r="A195" s="39"/>
      <c r="B195" s="40"/>
      <c r="C195" s="288" t="s">
        <v>514</v>
      </c>
      <c r="D195" s="288" t="s">
        <v>295</v>
      </c>
      <c r="E195" s="289" t="s">
        <v>3605</v>
      </c>
      <c r="F195" s="290" t="s">
        <v>3606</v>
      </c>
      <c r="G195" s="291" t="s">
        <v>406</v>
      </c>
      <c r="H195" s="292">
        <v>11.5</v>
      </c>
      <c r="I195" s="293"/>
      <c r="J195" s="292">
        <f>ROUND(I195*H195,2)</f>
        <v>0</v>
      </c>
      <c r="K195" s="290" t="s">
        <v>257</v>
      </c>
      <c r="L195" s="294"/>
      <c r="M195" s="295" t="s">
        <v>1</v>
      </c>
      <c r="N195" s="296" t="s">
        <v>41</v>
      </c>
      <c r="O195" s="92"/>
      <c r="P195" s="251">
        <f>O195*H195</f>
        <v>0</v>
      </c>
      <c r="Q195" s="251">
        <v>0.00016000000000000001</v>
      </c>
      <c r="R195" s="251">
        <f>Q195*H195</f>
        <v>0.0018400000000000001</v>
      </c>
      <c r="S195" s="251">
        <v>0</v>
      </c>
      <c r="T195" s="252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53" t="s">
        <v>447</v>
      </c>
      <c r="AT195" s="253" t="s">
        <v>295</v>
      </c>
      <c r="AU195" s="253" t="s">
        <v>86</v>
      </c>
      <c r="AY195" s="18" t="s">
        <v>251</v>
      </c>
      <c r="BE195" s="254">
        <f>IF(N195="základní",J195,0)</f>
        <v>0</v>
      </c>
      <c r="BF195" s="254">
        <f>IF(N195="snížená",J195,0)</f>
        <v>0</v>
      </c>
      <c r="BG195" s="254">
        <f>IF(N195="zákl. přenesená",J195,0)</f>
        <v>0</v>
      </c>
      <c r="BH195" s="254">
        <f>IF(N195="sníž. přenesená",J195,0)</f>
        <v>0</v>
      </c>
      <c r="BI195" s="254">
        <f>IF(N195="nulová",J195,0)</f>
        <v>0</v>
      </c>
      <c r="BJ195" s="18" t="s">
        <v>84</v>
      </c>
      <c r="BK195" s="254">
        <f>ROUND(I195*H195,2)</f>
        <v>0</v>
      </c>
      <c r="BL195" s="18" t="s">
        <v>344</v>
      </c>
      <c r="BM195" s="253" t="s">
        <v>3607</v>
      </c>
    </row>
    <row r="196" s="14" customFormat="1">
      <c r="A196" s="14"/>
      <c r="B196" s="266"/>
      <c r="C196" s="267"/>
      <c r="D196" s="257" t="s">
        <v>260</v>
      </c>
      <c r="E196" s="267"/>
      <c r="F196" s="269" t="s">
        <v>3608</v>
      </c>
      <c r="G196" s="267"/>
      <c r="H196" s="270">
        <v>11.5</v>
      </c>
      <c r="I196" s="271"/>
      <c r="J196" s="267"/>
      <c r="K196" s="267"/>
      <c r="L196" s="272"/>
      <c r="M196" s="273"/>
      <c r="N196" s="274"/>
      <c r="O196" s="274"/>
      <c r="P196" s="274"/>
      <c r="Q196" s="274"/>
      <c r="R196" s="274"/>
      <c r="S196" s="274"/>
      <c r="T196" s="27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6" t="s">
        <v>260</v>
      </c>
      <c r="AU196" s="276" t="s">
        <v>86</v>
      </c>
      <c r="AV196" s="14" t="s">
        <v>86</v>
      </c>
      <c r="AW196" s="14" t="s">
        <v>4</v>
      </c>
      <c r="AX196" s="14" t="s">
        <v>84</v>
      </c>
      <c r="AY196" s="276" t="s">
        <v>251</v>
      </c>
    </row>
    <row r="197" s="2" customFormat="1" ht="14.4" customHeight="1">
      <c r="A197" s="39"/>
      <c r="B197" s="40"/>
      <c r="C197" s="288" t="s">
        <v>518</v>
      </c>
      <c r="D197" s="288" t="s">
        <v>295</v>
      </c>
      <c r="E197" s="289" t="s">
        <v>3609</v>
      </c>
      <c r="F197" s="290" t="s">
        <v>3610</v>
      </c>
      <c r="G197" s="291" t="s">
        <v>406</v>
      </c>
      <c r="H197" s="292">
        <v>678.5</v>
      </c>
      <c r="I197" s="293"/>
      <c r="J197" s="292">
        <f>ROUND(I197*H197,2)</f>
        <v>0</v>
      </c>
      <c r="K197" s="290" t="s">
        <v>257</v>
      </c>
      <c r="L197" s="294"/>
      <c r="M197" s="295" t="s">
        <v>1</v>
      </c>
      <c r="N197" s="296" t="s">
        <v>41</v>
      </c>
      <c r="O197" s="92"/>
      <c r="P197" s="251">
        <f>O197*H197</f>
        <v>0</v>
      </c>
      <c r="Q197" s="251">
        <v>0.00025000000000000001</v>
      </c>
      <c r="R197" s="251">
        <f>Q197*H197</f>
        <v>0.169625</v>
      </c>
      <c r="S197" s="251">
        <v>0</v>
      </c>
      <c r="T197" s="252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53" t="s">
        <v>447</v>
      </c>
      <c r="AT197" s="253" t="s">
        <v>295</v>
      </c>
      <c r="AU197" s="253" t="s">
        <v>86</v>
      </c>
      <c r="AY197" s="18" t="s">
        <v>251</v>
      </c>
      <c r="BE197" s="254">
        <f>IF(N197="základní",J197,0)</f>
        <v>0</v>
      </c>
      <c r="BF197" s="254">
        <f>IF(N197="snížená",J197,0)</f>
        <v>0</v>
      </c>
      <c r="BG197" s="254">
        <f>IF(N197="zákl. přenesená",J197,0)</f>
        <v>0</v>
      </c>
      <c r="BH197" s="254">
        <f>IF(N197="sníž. přenesená",J197,0)</f>
        <v>0</v>
      </c>
      <c r="BI197" s="254">
        <f>IF(N197="nulová",J197,0)</f>
        <v>0</v>
      </c>
      <c r="BJ197" s="18" t="s">
        <v>84</v>
      </c>
      <c r="BK197" s="254">
        <f>ROUND(I197*H197,2)</f>
        <v>0</v>
      </c>
      <c r="BL197" s="18" t="s">
        <v>344</v>
      </c>
      <c r="BM197" s="253" t="s">
        <v>3611</v>
      </c>
    </row>
    <row r="198" s="14" customFormat="1">
      <c r="A198" s="14"/>
      <c r="B198" s="266"/>
      <c r="C198" s="267"/>
      <c r="D198" s="257" t="s">
        <v>260</v>
      </c>
      <c r="E198" s="267"/>
      <c r="F198" s="269" t="s">
        <v>3612</v>
      </c>
      <c r="G198" s="267"/>
      <c r="H198" s="270">
        <v>678.5</v>
      </c>
      <c r="I198" s="271"/>
      <c r="J198" s="267"/>
      <c r="K198" s="267"/>
      <c r="L198" s="272"/>
      <c r="M198" s="273"/>
      <c r="N198" s="274"/>
      <c r="O198" s="274"/>
      <c r="P198" s="274"/>
      <c r="Q198" s="274"/>
      <c r="R198" s="274"/>
      <c r="S198" s="274"/>
      <c r="T198" s="27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6" t="s">
        <v>260</v>
      </c>
      <c r="AU198" s="276" t="s">
        <v>86</v>
      </c>
      <c r="AV198" s="14" t="s">
        <v>86</v>
      </c>
      <c r="AW198" s="14" t="s">
        <v>4</v>
      </c>
      <c r="AX198" s="14" t="s">
        <v>84</v>
      </c>
      <c r="AY198" s="276" t="s">
        <v>251</v>
      </c>
    </row>
    <row r="199" s="2" customFormat="1" ht="14.4" customHeight="1">
      <c r="A199" s="39"/>
      <c r="B199" s="40"/>
      <c r="C199" s="243" t="s">
        <v>527</v>
      </c>
      <c r="D199" s="243" t="s">
        <v>253</v>
      </c>
      <c r="E199" s="244" t="s">
        <v>3613</v>
      </c>
      <c r="F199" s="245" t="s">
        <v>3614</v>
      </c>
      <c r="G199" s="246" t="s">
        <v>406</v>
      </c>
      <c r="H199" s="247">
        <v>265</v>
      </c>
      <c r="I199" s="248"/>
      <c r="J199" s="247">
        <f>ROUND(I199*H199,2)</f>
        <v>0</v>
      </c>
      <c r="K199" s="245" t="s">
        <v>257</v>
      </c>
      <c r="L199" s="45"/>
      <c r="M199" s="249" t="s">
        <v>1</v>
      </c>
      <c r="N199" s="250" t="s">
        <v>41</v>
      </c>
      <c r="O199" s="92"/>
      <c r="P199" s="251">
        <f>O199*H199</f>
        <v>0</v>
      </c>
      <c r="Q199" s="251">
        <v>0</v>
      </c>
      <c r="R199" s="251">
        <f>Q199*H199</f>
        <v>0</v>
      </c>
      <c r="S199" s="251">
        <v>0</v>
      </c>
      <c r="T199" s="252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53" t="s">
        <v>344</v>
      </c>
      <c r="AT199" s="253" t="s">
        <v>253</v>
      </c>
      <c r="AU199" s="253" t="s">
        <v>86</v>
      </c>
      <c r="AY199" s="18" t="s">
        <v>251</v>
      </c>
      <c r="BE199" s="254">
        <f>IF(N199="základní",J199,0)</f>
        <v>0</v>
      </c>
      <c r="BF199" s="254">
        <f>IF(N199="snížená",J199,0)</f>
        <v>0</v>
      </c>
      <c r="BG199" s="254">
        <f>IF(N199="zákl. přenesená",J199,0)</f>
        <v>0</v>
      </c>
      <c r="BH199" s="254">
        <f>IF(N199="sníž. přenesená",J199,0)</f>
        <v>0</v>
      </c>
      <c r="BI199" s="254">
        <f>IF(N199="nulová",J199,0)</f>
        <v>0</v>
      </c>
      <c r="BJ199" s="18" t="s">
        <v>84</v>
      </c>
      <c r="BK199" s="254">
        <f>ROUND(I199*H199,2)</f>
        <v>0</v>
      </c>
      <c r="BL199" s="18" t="s">
        <v>344</v>
      </c>
      <c r="BM199" s="253" t="s">
        <v>3615</v>
      </c>
    </row>
    <row r="200" s="2" customFormat="1" ht="14.4" customHeight="1">
      <c r="A200" s="39"/>
      <c r="B200" s="40"/>
      <c r="C200" s="288" t="s">
        <v>537</v>
      </c>
      <c r="D200" s="288" t="s">
        <v>295</v>
      </c>
      <c r="E200" s="289" t="s">
        <v>3616</v>
      </c>
      <c r="F200" s="290" t="s">
        <v>3617</v>
      </c>
      <c r="G200" s="291" t="s">
        <v>406</v>
      </c>
      <c r="H200" s="292">
        <v>253</v>
      </c>
      <c r="I200" s="293"/>
      <c r="J200" s="292">
        <f>ROUND(I200*H200,2)</f>
        <v>0</v>
      </c>
      <c r="K200" s="290" t="s">
        <v>257</v>
      </c>
      <c r="L200" s="294"/>
      <c r="M200" s="295" t="s">
        <v>1</v>
      </c>
      <c r="N200" s="296" t="s">
        <v>41</v>
      </c>
      <c r="O200" s="92"/>
      <c r="P200" s="251">
        <f>O200*H200</f>
        <v>0</v>
      </c>
      <c r="Q200" s="251">
        <v>0.00034000000000000002</v>
      </c>
      <c r="R200" s="251">
        <f>Q200*H200</f>
        <v>0.086020000000000013</v>
      </c>
      <c r="S200" s="251">
        <v>0</v>
      </c>
      <c r="T200" s="252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3" t="s">
        <v>447</v>
      </c>
      <c r="AT200" s="253" t="s">
        <v>295</v>
      </c>
      <c r="AU200" s="253" t="s">
        <v>86</v>
      </c>
      <c r="AY200" s="18" t="s">
        <v>251</v>
      </c>
      <c r="BE200" s="254">
        <f>IF(N200="základní",J200,0)</f>
        <v>0</v>
      </c>
      <c r="BF200" s="254">
        <f>IF(N200="snížená",J200,0)</f>
        <v>0</v>
      </c>
      <c r="BG200" s="254">
        <f>IF(N200="zákl. přenesená",J200,0)</f>
        <v>0</v>
      </c>
      <c r="BH200" s="254">
        <f>IF(N200="sníž. přenesená",J200,0)</f>
        <v>0</v>
      </c>
      <c r="BI200" s="254">
        <f>IF(N200="nulová",J200,0)</f>
        <v>0</v>
      </c>
      <c r="BJ200" s="18" t="s">
        <v>84</v>
      </c>
      <c r="BK200" s="254">
        <f>ROUND(I200*H200,2)</f>
        <v>0</v>
      </c>
      <c r="BL200" s="18" t="s">
        <v>344</v>
      </c>
      <c r="BM200" s="253" t="s">
        <v>3618</v>
      </c>
    </row>
    <row r="201" s="14" customFormat="1">
      <c r="A201" s="14"/>
      <c r="B201" s="266"/>
      <c r="C201" s="267"/>
      <c r="D201" s="257" t="s">
        <v>260</v>
      </c>
      <c r="E201" s="267"/>
      <c r="F201" s="269" t="s">
        <v>3619</v>
      </c>
      <c r="G201" s="267"/>
      <c r="H201" s="270">
        <v>253</v>
      </c>
      <c r="I201" s="271"/>
      <c r="J201" s="267"/>
      <c r="K201" s="267"/>
      <c r="L201" s="272"/>
      <c r="M201" s="273"/>
      <c r="N201" s="274"/>
      <c r="O201" s="274"/>
      <c r="P201" s="274"/>
      <c r="Q201" s="274"/>
      <c r="R201" s="274"/>
      <c r="S201" s="274"/>
      <c r="T201" s="27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76" t="s">
        <v>260</v>
      </c>
      <c r="AU201" s="276" t="s">
        <v>86</v>
      </c>
      <c r="AV201" s="14" t="s">
        <v>86</v>
      </c>
      <c r="AW201" s="14" t="s">
        <v>4</v>
      </c>
      <c r="AX201" s="14" t="s">
        <v>84</v>
      </c>
      <c r="AY201" s="276" t="s">
        <v>251</v>
      </c>
    </row>
    <row r="202" s="2" customFormat="1" ht="14.4" customHeight="1">
      <c r="A202" s="39"/>
      <c r="B202" s="40"/>
      <c r="C202" s="288" t="s">
        <v>542</v>
      </c>
      <c r="D202" s="288" t="s">
        <v>295</v>
      </c>
      <c r="E202" s="289" t="s">
        <v>3620</v>
      </c>
      <c r="F202" s="290" t="s">
        <v>3621</v>
      </c>
      <c r="G202" s="291" t="s">
        <v>406</v>
      </c>
      <c r="H202" s="292">
        <v>51.75</v>
      </c>
      <c r="I202" s="293"/>
      <c r="J202" s="292">
        <f>ROUND(I202*H202,2)</f>
        <v>0</v>
      </c>
      <c r="K202" s="290" t="s">
        <v>257</v>
      </c>
      <c r="L202" s="294"/>
      <c r="M202" s="295" t="s">
        <v>1</v>
      </c>
      <c r="N202" s="296" t="s">
        <v>41</v>
      </c>
      <c r="O202" s="92"/>
      <c r="P202" s="251">
        <f>O202*H202</f>
        <v>0</v>
      </c>
      <c r="Q202" s="251">
        <v>0.00052999999999999998</v>
      </c>
      <c r="R202" s="251">
        <f>Q202*H202</f>
        <v>0.0274275</v>
      </c>
      <c r="S202" s="251">
        <v>0</v>
      </c>
      <c r="T202" s="252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53" t="s">
        <v>447</v>
      </c>
      <c r="AT202" s="253" t="s">
        <v>295</v>
      </c>
      <c r="AU202" s="253" t="s">
        <v>86</v>
      </c>
      <c r="AY202" s="18" t="s">
        <v>251</v>
      </c>
      <c r="BE202" s="254">
        <f>IF(N202="základní",J202,0)</f>
        <v>0</v>
      </c>
      <c r="BF202" s="254">
        <f>IF(N202="snížená",J202,0)</f>
        <v>0</v>
      </c>
      <c r="BG202" s="254">
        <f>IF(N202="zákl. přenesená",J202,0)</f>
        <v>0</v>
      </c>
      <c r="BH202" s="254">
        <f>IF(N202="sníž. přenesená",J202,0)</f>
        <v>0</v>
      </c>
      <c r="BI202" s="254">
        <f>IF(N202="nulová",J202,0)</f>
        <v>0</v>
      </c>
      <c r="BJ202" s="18" t="s">
        <v>84</v>
      </c>
      <c r="BK202" s="254">
        <f>ROUND(I202*H202,2)</f>
        <v>0</v>
      </c>
      <c r="BL202" s="18" t="s">
        <v>344</v>
      </c>
      <c r="BM202" s="253" t="s">
        <v>3622</v>
      </c>
    </row>
    <row r="203" s="14" customFormat="1">
      <c r="A203" s="14"/>
      <c r="B203" s="266"/>
      <c r="C203" s="267"/>
      <c r="D203" s="257" t="s">
        <v>260</v>
      </c>
      <c r="E203" s="267"/>
      <c r="F203" s="269" t="s">
        <v>3623</v>
      </c>
      <c r="G203" s="267"/>
      <c r="H203" s="270">
        <v>51.75</v>
      </c>
      <c r="I203" s="271"/>
      <c r="J203" s="267"/>
      <c r="K203" s="267"/>
      <c r="L203" s="272"/>
      <c r="M203" s="273"/>
      <c r="N203" s="274"/>
      <c r="O203" s="274"/>
      <c r="P203" s="274"/>
      <c r="Q203" s="274"/>
      <c r="R203" s="274"/>
      <c r="S203" s="274"/>
      <c r="T203" s="27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6" t="s">
        <v>260</v>
      </c>
      <c r="AU203" s="276" t="s">
        <v>86</v>
      </c>
      <c r="AV203" s="14" t="s">
        <v>86</v>
      </c>
      <c r="AW203" s="14" t="s">
        <v>4</v>
      </c>
      <c r="AX203" s="14" t="s">
        <v>84</v>
      </c>
      <c r="AY203" s="276" t="s">
        <v>251</v>
      </c>
    </row>
    <row r="204" s="2" customFormat="1" ht="14.4" customHeight="1">
      <c r="A204" s="39"/>
      <c r="B204" s="40"/>
      <c r="C204" s="243" t="s">
        <v>549</v>
      </c>
      <c r="D204" s="243" t="s">
        <v>253</v>
      </c>
      <c r="E204" s="244" t="s">
        <v>3624</v>
      </c>
      <c r="F204" s="245" t="s">
        <v>3625</v>
      </c>
      <c r="G204" s="246" t="s">
        <v>406</v>
      </c>
      <c r="H204" s="247">
        <v>525</v>
      </c>
      <c r="I204" s="248"/>
      <c r="J204" s="247">
        <f>ROUND(I204*H204,2)</f>
        <v>0</v>
      </c>
      <c r="K204" s="245" t="s">
        <v>257</v>
      </c>
      <c r="L204" s="45"/>
      <c r="M204" s="249" t="s">
        <v>1</v>
      </c>
      <c r="N204" s="250" t="s">
        <v>41</v>
      </c>
      <c r="O204" s="92"/>
      <c r="P204" s="251">
        <f>O204*H204</f>
        <v>0</v>
      </c>
      <c r="Q204" s="251">
        <v>0</v>
      </c>
      <c r="R204" s="251">
        <f>Q204*H204</f>
        <v>0</v>
      </c>
      <c r="S204" s="251">
        <v>0</v>
      </c>
      <c r="T204" s="252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53" t="s">
        <v>344</v>
      </c>
      <c r="AT204" s="253" t="s">
        <v>253</v>
      </c>
      <c r="AU204" s="253" t="s">
        <v>86</v>
      </c>
      <c r="AY204" s="18" t="s">
        <v>251</v>
      </c>
      <c r="BE204" s="254">
        <f>IF(N204="základní",J204,0)</f>
        <v>0</v>
      </c>
      <c r="BF204" s="254">
        <f>IF(N204="snížená",J204,0)</f>
        <v>0</v>
      </c>
      <c r="BG204" s="254">
        <f>IF(N204="zákl. přenesená",J204,0)</f>
        <v>0</v>
      </c>
      <c r="BH204" s="254">
        <f>IF(N204="sníž. přenesená",J204,0)</f>
        <v>0</v>
      </c>
      <c r="BI204" s="254">
        <f>IF(N204="nulová",J204,0)</f>
        <v>0</v>
      </c>
      <c r="BJ204" s="18" t="s">
        <v>84</v>
      </c>
      <c r="BK204" s="254">
        <f>ROUND(I204*H204,2)</f>
        <v>0</v>
      </c>
      <c r="BL204" s="18" t="s">
        <v>344</v>
      </c>
      <c r="BM204" s="253" t="s">
        <v>3626</v>
      </c>
    </row>
    <row r="205" s="2" customFormat="1" ht="14.4" customHeight="1">
      <c r="A205" s="39"/>
      <c r="B205" s="40"/>
      <c r="C205" s="288" t="s">
        <v>572</v>
      </c>
      <c r="D205" s="288" t="s">
        <v>295</v>
      </c>
      <c r="E205" s="289" t="s">
        <v>3627</v>
      </c>
      <c r="F205" s="290" t="s">
        <v>3628</v>
      </c>
      <c r="G205" s="291" t="s">
        <v>406</v>
      </c>
      <c r="H205" s="292">
        <v>603.75</v>
      </c>
      <c r="I205" s="293"/>
      <c r="J205" s="292">
        <f>ROUND(I205*H205,2)</f>
        <v>0</v>
      </c>
      <c r="K205" s="290" t="s">
        <v>257</v>
      </c>
      <c r="L205" s="294"/>
      <c r="M205" s="295" t="s">
        <v>1</v>
      </c>
      <c r="N205" s="296" t="s">
        <v>41</v>
      </c>
      <c r="O205" s="92"/>
      <c r="P205" s="251">
        <f>O205*H205</f>
        <v>0</v>
      </c>
      <c r="Q205" s="251">
        <v>0.00076999999999999996</v>
      </c>
      <c r="R205" s="251">
        <f>Q205*H205</f>
        <v>0.46488749999999995</v>
      </c>
      <c r="S205" s="251">
        <v>0</v>
      </c>
      <c r="T205" s="252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53" t="s">
        <v>447</v>
      </c>
      <c r="AT205" s="253" t="s">
        <v>295</v>
      </c>
      <c r="AU205" s="253" t="s">
        <v>86</v>
      </c>
      <c r="AY205" s="18" t="s">
        <v>251</v>
      </c>
      <c r="BE205" s="254">
        <f>IF(N205="základní",J205,0)</f>
        <v>0</v>
      </c>
      <c r="BF205" s="254">
        <f>IF(N205="snížená",J205,0)</f>
        <v>0</v>
      </c>
      <c r="BG205" s="254">
        <f>IF(N205="zákl. přenesená",J205,0)</f>
        <v>0</v>
      </c>
      <c r="BH205" s="254">
        <f>IF(N205="sníž. přenesená",J205,0)</f>
        <v>0</v>
      </c>
      <c r="BI205" s="254">
        <f>IF(N205="nulová",J205,0)</f>
        <v>0</v>
      </c>
      <c r="BJ205" s="18" t="s">
        <v>84</v>
      </c>
      <c r="BK205" s="254">
        <f>ROUND(I205*H205,2)</f>
        <v>0</v>
      </c>
      <c r="BL205" s="18" t="s">
        <v>344</v>
      </c>
      <c r="BM205" s="253" t="s">
        <v>3629</v>
      </c>
    </row>
    <row r="206" s="14" customFormat="1">
      <c r="A206" s="14"/>
      <c r="B206" s="266"/>
      <c r="C206" s="267"/>
      <c r="D206" s="257" t="s">
        <v>260</v>
      </c>
      <c r="E206" s="267"/>
      <c r="F206" s="269" t="s">
        <v>3630</v>
      </c>
      <c r="G206" s="267"/>
      <c r="H206" s="270">
        <v>603.75</v>
      </c>
      <c r="I206" s="271"/>
      <c r="J206" s="267"/>
      <c r="K206" s="267"/>
      <c r="L206" s="272"/>
      <c r="M206" s="273"/>
      <c r="N206" s="274"/>
      <c r="O206" s="274"/>
      <c r="P206" s="274"/>
      <c r="Q206" s="274"/>
      <c r="R206" s="274"/>
      <c r="S206" s="274"/>
      <c r="T206" s="27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6" t="s">
        <v>260</v>
      </c>
      <c r="AU206" s="276" t="s">
        <v>86</v>
      </c>
      <c r="AV206" s="14" t="s">
        <v>86</v>
      </c>
      <c r="AW206" s="14" t="s">
        <v>4</v>
      </c>
      <c r="AX206" s="14" t="s">
        <v>84</v>
      </c>
      <c r="AY206" s="276" t="s">
        <v>251</v>
      </c>
    </row>
    <row r="207" s="2" customFormat="1" ht="14.4" customHeight="1">
      <c r="A207" s="39"/>
      <c r="B207" s="40"/>
      <c r="C207" s="243" t="s">
        <v>577</v>
      </c>
      <c r="D207" s="243" t="s">
        <v>253</v>
      </c>
      <c r="E207" s="244" t="s">
        <v>3631</v>
      </c>
      <c r="F207" s="245" t="s">
        <v>3632</v>
      </c>
      <c r="G207" s="246" t="s">
        <v>369</v>
      </c>
      <c r="H207" s="247">
        <v>18</v>
      </c>
      <c r="I207" s="248"/>
      <c r="J207" s="247">
        <f>ROUND(I207*H207,2)</f>
        <v>0</v>
      </c>
      <c r="K207" s="245" t="s">
        <v>257</v>
      </c>
      <c r="L207" s="45"/>
      <c r="M207" s="249" t="s">
        <v>1</v>
      </c>
      <c r="N207" s="250" t="s">
        <v>41</v>
      </c>
      <c r="O207" s="92"/>
      <c r="P207" s="251">
        <f>O207*H207</f>
        <v>0</v>
      </c>
      <c r="Q207" s="251">
        <v>0</v>
      </c>
      <c r="R207" s="251">
        <f>Q207*H207</f>
        <v>0</v>
      </c>
      <c r="S207" s="251">
        <v>0.02</v>
      </c>
      <c r="T207" s="252">
        <f>S207*H207</f>
        <v>0.35999999999999999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53" t="s">
        <v>344</v>
      </c>
      <c r="AT207" s="253" t="s">
        <v>253</v>
      </c>
      <c r="AU207" s="253" t="s">
        <v>86</v>
      </c>
      <c r="AY207" s="18" t="s">
        <v>251</v>
      </c>
      <c r="BE207" s="254">
        <f>IF(N207="základní",J207,0)</f>
        <v>0</v>
      </c>
      <c r="BF207" s="254">
        <f>IF(N207="snížená",J207,0)</f>
        <v>0</v>
      </c>
      <c r="BG207" s="254">
        <f>IF(N207="zákl. přenesená",J207,0)</f>
        <v>0</v>
      </c>
      <c r="BH207" s="254">
        <f>IF(N207="sníž. přenesená",J207,0)</f>
        <v>0</v>
      </c>
      <c r="BI207" s="254">
        <f>IF(N207="nulová",J207,0)</f>
        <v>0</v>
      </c>
      <c r="BJ207" s="18" t="s">
        <v>84</v>
      </c>
      <c r="BK207" s="254">
        <f>ROUND(I207*H207,2)</f>
        <v>0</v>
      </c>
      <c r="BL207" s="18" t="s">
        <v>344</v>
      </c>
      <c r="BM207" s="253" t="s">
        <v>3633</v>
      </c>
    </row>
    <row r="208" s="2" customFormat="1" ht="14.4" customHeight="1">
      <c r="A208" s="39"/>
      <c r="B208" s="40"/>
      <c r="C208" s="243" t="s">
        <v>584</v>
      </c>
      <c r="D208" s="243" t="s">
        <v>253</v>
      </c>
      <c r="E208" s="244" t="s">
        <v>3634</v>
      </c>
      <c r="F208" s="245" t="s">
        <v>3635</v>
      </c>
      <c r="G208" s="246" t="s">
        <v>369</v>
      </c>
      <c r="H208" s="247">
        <v>909</v>
      </c>
      <c r="I208" s="248"/>
      <c r="J208" s="247">
        <f>ROUND(I208*H208,2)</f>
        <v>0</v>
      </c>
      <c r="K208" s="245" t="s">
        <v>257</v>
      </c>
      <c r="L208" s="45"/>
      <c r="M208" s="249" t="s">
        <v>1</v>
      </c>
      <c r="N208" s="250" t="s">
        <v>41</v>
      </c>
      <c r="O208" s="92"/>
      <c r="P208" s="251">
        <f>O208*H208</f>
        <v>0</v>
      </c>
      <c r="Q208" s="251">
        <v>0</v>
      </c>
      <c r="R208" s="251">
        <f>Q208*H208</f>
        <v>0</v>
      </c>
      <c r="S208" s="251">
        <v>0</v>
      </c>
      <c r="T208" s="252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53" t="s">
        <v>344</v>
      </c>
      <c r="AT208" s="253" t="s">
        <v>253</v>
      </c>
      <c r="AU208" s="253" t="s">
        <v>86</v>
      </c>
      <c r="AY208" s="18" t="s">
        <v>251</v>
      </c>
      <c r="BE208" s="254">
        <f>IF(N208="základní",J208,0)</f>
        <v>0</v>
      </c>
      <c r="BF208" s="254">
        <f>IF(N208="snížená",J208,0)</f>
        <v>0</v>
      </c>
      <c r="BG208" s="254">
        <f>IF(N208="zákl. přenesená",J208,0)</f>
        <v>0</v>
      </c>
      <c r="BH208" s="254">
        <f>IF(N208="sníž. přenesená",J208,0)</f>
        <v>0</v>
      </c>
      <c r="BI208" s="254">
        <f>IF(N208="nulová",J208,0)</f>
        <v>0</v>
      </c>
      <c r="BJ208" s="18" t="s">
        <v>84</v>
      </c>
      <c r="BK208" s="254">
        <f>ROUND(I208*H208,2)</f>
        <v>0</v>
      </c>
      <c r="BL208" s="18" t="s">
        <v>344</v>
      </c>
      <c r="BM208" s="253" t="s">
        <v>3636</v>
      </c>
    </row>
    <row r="209" s="2" customFormat="1" ht="14.4" customHeight="1">
      <c r="A209" s="39"/>
      <c r="B209" s="40"/>
      <c r="C209" s="243" t="s">
        <v>588</v>
      </c>
      <c r="D209" s="243" t="s">
        <v>253</v>
      </c>
      <c r="E209" s="244" t="s">
        <v>3637</v>
      </c>
      <c r="F209" s="245" t="s">
        <v>3638</v>
      </c>
      <c r="G209" s="246" t="s">
        <v>369</v>
      </c>
      <c r="H209" s="247">
        <v>26</v>
      </c>
      <c r="I209" s="248"/>
      <c r="J209" s="247">
        <f>ROUND(I209*H209,2)</f>
        <v>0</v>
      </c>
      <c r="K209" s="245" t="s">
        <v>257</v>
      </c>
      <c r="L209" s="45"/>
      <c r="M209" s="249" t="s">
        <v>1</v>
      </c>
      <c r="N209" s="250" t="s">
        <v>41</v>
      </c>
      <c r="O209" s="92"/>
      <c r="P209" s="251">
        <f>O209*H209</f>
        <v>0</v>
      </c>
      <c r="Q209" s="251">
        <v>0</v>
      </c>
      <c r="R209" s="251">
        <f>Q209*H209</f>
        <v>0</v>
      </c>
      <c r="S209" s="251">
        <v>0</v>
      </c>
      <c r="T209" s="252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53" t="s">
        <v>344</v>
      </c>
      <c r="AT209" s="253" t="s">
        <v>253</v>
      </c>
      <c r="AU209" s="253" t="s">
        <v>86</v>
      </c>
      <c r="AY209" s="18" t="s">
        <v>251</v>
      </c>
      <c r="BE209" s="254">
        <f>IF(N209="základní",J209,0)</f>
        <v>0</v>
      </c>
      <c r="BF209" s="254">
        <f>IF(N209="snížená",J209,0)</f>
        <v>0</v>
      </c>
      <c r="BG209" s="254">
        <f>IF(N209="zákl. přenesená",J209,0)</f>
        <v>0</v>
      </c>
      <c r="BH209" s="254">
        <f>IF(N209="sníž. přenesená",J209,0)</f>
        <v>0</v>
      </c>
      <c r="BI209" s="254">
        <f>IF(N209="nulová",J209,0)</f>
        <v>0</v>
      </c>
      <c r="BJ209" s="18" t="s">
        <v>84</v>
      </c>
      <c r="BK209" s="254">
        <f>ROUND(I209*H209,2)</f>
        <v>0</v>
      </c>
      <c r="BL209" s="18" t="s">
        <v>344</v>
      </c>
      <c r="BM209" s="253" t="s">
        <v>3639</v>
      </c>
    </row>
    <row r="210" s="2" customFormat="1" ht="14.4" customHeight="1">
      <c r="A210" s="39"/>
      <c r="B210" s="40"/>
      <c r="C210" s="243" t="s">
        <v>594</v>
      </c>
      <c r="D210" s="243" t="s">
        <v>253</v>
      </c>
      <c r="E210" s="244" t="s">
        <v>3640</v>
      </c>
      <c r="F210" s="245" t="s">
        <v>3641</v>
      </c>
      <c r="G210" s="246" t="s">
        <v>369</v>
      </c>
      <c r="H210" s="247">
        <v>17</v>
      </c>
      <c r="I210" s="248"/>
      <c r="J210" s="247">
        <f>ROUND(I210*H210,2)</f>
        <v>0</v>
      </c>
      <c r="K210" s="245" t="s">
        <v>257</v>
      </c>
      <c r="L210" s="45"/>
      <c r="M210" s="249" t="s">
        <v>1</v>
      </c>
      <c r="N210" s="250" t="s">
        <v>41</v>
      </c>
      <c r="O210" s="92"/>
      <c r="P210" s="251">
        <f>O210*H210</f>
        <v>0</v>
      </c>
      <c r="Q210" s="251">
        <v>0</v>
      </c>
      <c r="R210" s="251">
        <f>Q210*H210</f>
        <v>0</v>
      </c>
      <c r="S210" s="251">
        <v>0</v>
      </c>
      <c r="T210" s="252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53" t="s">
        <v>344</v>
      </c>
      <c r="AT210" s="253" t="s">
        <v>253</v>
      </c>
      <c r="AU210" s="253" t="s">
        <v>86</v>
      </c>
      <c r="AY210" s="18" t="s">
        <v>251</v>
      </c>
      <c r="BE210" s="254">
        <f>IF(N210="základní",J210,0)</f>
        <v>0</v>
      </c>
      <c r="BF210" s="254">
        <f>IF(N210="snížená",J210,0)</f>
        <v>0</v>
      </c>
      <c r="BG210" s="254">
        <f>IF(N210="zákl. přenesená",J210,0)</f>
        <v>0</v>
      </c>
      <c r="BH210" s="254">
        <f>IF(N210="sníž. přenesená",J210,0)</f>
        <v>0</v>
      </c>
      <c r="BI210" s="254">
        <f>IF(N210="nulová",J210,0)</f>
        <v>0</v>
      </c>
      <c r="BJ210" s="18" t="s">
        <v>84</v>
      </c>
      <c r="BK210" s="254">
        <f>ROUND(I210*H210,2)</f>
        <v>0</v>
      </c>
      <c r="BL210" s="18" t="s">
        <v>344</v>
      </c>
      <c r="BM210" s="253" t="s">
        <v>3642</v>
      </c>
    </row>
    <row r="211" s="2" customFormat="1" ht="14.4" customHeight="1">
      <c r="A211" s="39"/>
      <c r="B211" s="40"/>
      <c r="C211" s="243" t="s">
        <v>600</v>
      </c>
      <c r="D211" s="243" t="s">
        <v>253</v>
      </c>
      <c r="E211" s="244" t="s">
        <v>3643</v>
      </c>
      <c r="F211" s="245" t="s">
        <v>3644</v>
      </c>
      <c r="G211" s="246" t="s">
        <v>369</v>
      </c>
      <c r="H211" s="247">
        <v>280</v>
      </c>
      <c r="I211" s="248"/>
      <c r="J211" s="247">
        <f>ROUND(I211*H211,2)</f>
        <v>0</v>
      </c>
      <c r="K211" s="245" t="s">
        <v>257</v>
      </c>
      <c r="L211" s="45"/>
      <c r="M211" s="249" t="s">
        <v>1</v>
      </c>
      <c r="N211" s="250" t="s">
        <v>41</v>
      </c>
      <c r="O211" s="92"/>
      <c r="P211" s="251">
        <f>O211*H211</f>
        <v>0</v>
      </c>
      <c r="Q211" s="251">
        <v>0</v>
      </c>
      <c r="R211" s="251">
        <f>Q211*H211</f>
        <v>0</v>
      </c>
      <c r="S211" s="251">
        <v>0</v>
      </c>
      <c r="T211" s="252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53" t="s">
        <v>344</v>
      </c>
      <c r="AT211" s="253" t="s">
        <v>253</v>
      </c>
      <c r="AU211" s="253" t="s">
        <v>86</v>
      </c>
      <c r="AY211" s="18" t="s">
        <v>251</v>
      </c>
      <c r="BE211" s="254">
        <f>IF(N211="základní",J211,0)</f>
        <v>0</v>
      </c>
      <c r="BF211" s="254">
        <f>IF(N211="snížená",J211,0)</f>
        <v>0</v>
      </c>
      <c r="BG211" s="254">
        <f>IF(N211="zákl. přenesená",J211,0)</f>
        <v>0</v>
      </c>
      <c r="BH211" s="254">
        <f>IF(N211="sníž. přenesená",J211,0)</f>
        <v>0</v>
      </c>
      <c r="BI211" s="254">
        <f>IF(N211="nulová",J211,0)</f>
        <v>0</v>
      </c>
      <c r="BJ211" s="18" t="s">
        <v>84</v>
      </c>
      <c r="BK211" s="254">
        <f>ROUND(I211*H211,2)</f>
        <v>0</v>
      </c>
      <c r="BL211" s="18" t="s">
        <v>344</v>
      </c>
      <c r="BM211" s="253" t="s">
        <v>3645</v>
      </c>
    </row>
    <row r="212" s="2" customFormat="1" ht="14.4" customHeight="1">
      <c r="A212" s="39"/>
      <c r="B212" s="40"/>
      <c r="C212" s="243" t="s">
        <v>606</v>
      </c>
      <c r="D212" s="243" t="s">
        <v>253</v>
      </c>
      <c r="E212" s="244" t="s">
        <v>3646</v>
      </c>
      <c r="F212" s="245" t="s">
        <v>3647</v>
      </c>
      <c r="G212" s="246" t="s">
        <v>369</v>
      </c>
      <c r="H212" s="247">
        <v>50</v>
      </c>
      <c r="I212" s="248"/>
      <c r="J212" s="247">
        <f>ROUND(I212*H212,2)</f>
        <v>0</v>
      </c>
      <c r="K212" s="245" t="s">
        <v>257</v>
      </c>
      <c r="L212" s="45"/>
      <c r="M212" s="249" t="s">
        <v>1</v>
      </c>
      <c r="N212" s="250" t="s">
        <v>41</v>
      </c>
      <c r="O212" s="92"/>
      <c r="P212" s="251">
        <f>O212*H212</f>
        <v>0</v>
      </c>
      <c r="Q212" s="251">
        <v>0</v>
      </c>
      <c r="R212" s="251">
        <f>Q212*H212</f>
        <v>0</v>
      </c>
      <c r="S212" s="251">
        <v>0</v>
      </c>
      <c r="T212" s="252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53" t="s">
        <v>344</v>
      </c>
      <c r="AT212" s="253" t="s">
        <v>253</v>
      </c>
      <c r="AU212" s="253" t="s">
        <v>86</v>
      </c>
      <c r="AY212" s="18" t="s">
        <v>251</v>
      </c>
      <c r="BE212" s="254">
        <f>IF(N212="základní",J212,0)</f>
        <v>0</v>
      </c>
      <c r="BF212" s="254">
        <f>IF(N212="snížená",J212,0)</f>
        <v>0</v>
      </c>
      <c r="BG212" s="254">
        <f>IF(N212="zákl. přenesená",J212,0)</f>
        <v>0</v>
      </c>
      <c r="BH212" s="254">
        <f>IF(N212="sníž. přenesená",J212,0)</f>
        <v>0</v>
      </c>
      <c r="BI212" s="254">
        <f>IF(N212="nulová",J212,0)</f>
        <v>0</v>
      </c>
      <c r="BJ212" s="18" t="s">
        <v>84</v>
      </c>
      <c r="BK212" s="254">
        <f>ROUND(I212*H212,2)</f>
        <v>0</v>
      </c>
      <c r="BL212" s="18" t="s">
        <v>344</v>
      </c>
      <c r="BM212" s="253" t="s">
        <v>3648</v>
      </c>
    </row>
    <row r="213" s="2" customFormat="1" ht="14.4" customHeight="1">
      <c r="A213" s="39"/>
      <c r="B213" s="40"/>
      <c r="C213" s="243" t="s">
        <v>617</v>
      </c>
      <c r="D213" s="243" t="s">
        <v>253</v>
      </c>
      <c r="E213" s="244" t="s">
        <v>3649</v>
      </c>
      <c r="F213" s="245" t="s">
        <v>3650</v>
      </c>
      <c r="G213" s="246" t="s">
        <v>369</v>
      </c>
      <c r="H213" s="247">
        <v>2</v>
      </c>
      <c r="I213" s="248"/>
      <c r="J213" s="247">
        <f>ROUND(I213*H213,2)</f>
        <v>0</v>
      </c>
      <c r="K213" s="245" t="s">
        <v>257</v>
      </c>
      <c r="L213" s="45"/>
      <c r="M213" s="249" t="s">
        <v>1</v>
      </c>
      <c r="N213" s="250" t="s">
        <v>41</v>
      </c>
      <c r="O213" s="92"/>
      <c r="P213" s="251">
        <f>O213*H213</f>
        <v>0</v>
      </c>
      <c r="Q213" s="251">
        <v>0</v>
      </c>
      <c r="R213" s="251">
        <f>Q213*H213</f>
        <v>0</v>
      </c>
      <c r="S213" s="251">
        <v>0</v>
      </c>
      <c r="T213" s="252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53" t="s">
        <v>344</v>
      </c>
      <c r="AT213" s="253" t="s">
        <v>253</v>
      </c>
      <c r="AU213" s="253" t="s">
        <v>86</v>
      </c>
      <c r="AY213" s="18" t="s">
        <v>251</v>
      </c>
      <c r="BE213" s="254">
        <f>IF(N213="základní",J213,0)</f>
        <v>0</v>
      </c>
      <c r="BF213" s="254">
        <f>IF(N213="snížená",J213,0)</f>
        <v>0</v>
      </c>
      <c r="BG213" s="254">
        <f>IF(N213="zákl. přenesená",J213,0)</f>
        <v>0</v>
      </c>
      <c r="BH213" s="254">
        <f>IF(N213="sníž. přenesená",J213,0)</f>
        <v>0</v>
      </c>
      <c r="BI213" s="254">
        <f>IF(N213="nulová",J213,0)</f>
        <v>0</v>
      </c>
      <c r="BJ213" s="18" t="s">
        <v>84</v>
      </c>
      <c r="BK213" s="254">
        <f>ROUND(I213*H213,2)</f>
        <v>0</v>
      </c>
      <c r="BL213" s="18" t="s">
        <v>344</v>
      </c>
      <c r="BM213" s="253" t="s">
        <v>3651</v>
      </c>
    </row>
    <row r="214" s="2" customFormat="1" ht="14.4" customHeight="1">
      <c r="A214" s="39"/>
      <c r="B214" s="40"/>
      <c r="C214" s="243" t="s">
        <v>625</v>
      </c>
      <c r="D214" s="243" t="s">
        <v>253</v>
      </c>
      <c r="E214" s="244" t="s">
        <v>3652</v>
      </c>
      <c r="F214" s="245" t="s">
        <v>3653</v>
      </c>
      <c r="G214" s="246" t="s">
        <v>369</v>
      </c>
      <c r="H214" s="247">
        <v>3</v>
      </c>
      <c r="I214" s="248"/>
      <c r="J214" s="247">
        <f>ROUND(I214*H214,2)</f>
        <v>0</v>
      </c>
      <c r="K214" s="245" t="s">
        <v>257</v>
      </c>
      <c r="L214" s="45"/>
      <c r="M214" s="249" t="s">
        <v>1</v>
      </c>
      <c r="N214" s="250" t="s">
        <v>41</v>
      </c>
      <c r="O214" s="92"/>
      <c r="P214" s="251">
        <f>O214*H214</f>
        <v>0</v>
      </c>
      <c r="Q214" s="251">
        <v>0</v>
      </c>
      <c r="R214" s="251">
        <f>Q214*H214</f>
        <v>0</v>
      </c>
      <c r="S214" s="251">
        <v>0</v>
      </c>
      <c r="T214" s="252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53" t="s">
        <v>344</v>
      </c>
      <c r="AT214" s="253" t="s">
        <v>253</v>
      </c>
      <c r="AU214" s="253" t="s">
        <v>86</v>
      </c>
      <c r="AY214" s="18" t="s">
        <v>251</v>
      </c>
      <c r="BE214" s="254">
        <f>IF(N214="základní",J214,0)</f>
        <v>0</v>
      </c>
      <c r="BF214" s="254">
        <f>IF(N214="snížená",J214,0)</f>
        <v>0</v>
      </c>
      <c r="BG214" s="254">
        <f>IF(N214="zákl. přenesená",J214,0)</f>
        <v>0</v>
      </c>
      <c r="BH214" s="254">
        <f>IF(N214="sníž. přenesená",J214,0)</f>
        <v>0</v>
      </c>
      <c r="BI214" s="254">
        <f>IF(N214="nulová",J214,0)</f>
        <v>0</v>
      </c>
      <c r="BJ214" s="18" t="s">
        <v>84</v>
      </c>
      <c r="BK214" s="254">
        <f>ROUND(I214*H214,2)</f>
        <v>0</v>
      </c>
      <c r="BL214" s="18" t="s">
        <v>344</v>
      </c>
      <c r="BM214" s="253" t="s">
        <v>3654</v>
      </c>
    </row>
    <row r="215" s="2" customFormat="1" ht="14.4" customHeight="1">
      <c r="A215" s="39"/>
      <c r="B215" s="40"/>
      <c r="C215" s="243" t="s">
        <v>637</v>
      </c>
      <c r="D215" s="243" t="s">
        <v>253</v>
      </c>
      <c r="E215" s="244" t="s">
        <v>3655</v>
      </c>
      <c r="F215" s="245" t="s">
        <v>3656</v>
      </c>
      <c r="G215" s="246" t="s">
        <v>369</v>
      </c>
      <c r="H215" s="247">
        <v>17</v>
      </c>
      <c r="I215" s="248"/>
      <c r="J215" s="247">
        <f>ROUND(I215*H215,2)</f>
        <v>0</v>
      </c>
      <c r="K215" s="245" t="s">
        <v>257</v>
      </c>
      <c r="L215" s="45"/>
      <c r="M215" s="249" t="s">
        <v>1</v>
      </c>
      <c r="N215" s="250" t="s">
        <v>41</v>
      </c>
      <c r="O215" s="92"/>
      <c r="P215" s="251">
        <f>O215*H215</f>
        <v>0</v>
      </c>
      <c r="Q215" s="251">
        <v>0</v>
      </c>
      <c r="R215" s="251">
        <f>Q215*H215</f>
        <v>0</v>
      </c>
      <c r="S215" s="251">
        <v>0</v>
      </c>
      <c r="T215" s="252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53" t="s">
        <v>344</v>
      </c>
      <c r="AT215" s="253" t="s">
        <v>253</v>
      </c>
      <c r="AU215" s="253" t="s">
        <v>86</v>
      </c>
      <c r="AY215" s="18" t="s">
        <v>251</v>
      </c>
      <c r="BE215" s="254">
        <f>IF(N215="základní",J215,0)</f>
        <v>0</v>
      </c>
      <c r="BF215" s="254">
        <f>IF(N215="snížená",J215,0)</f>
        <v>0</v>
      </c>
      <c r="BG215" s="254">
        <f>IF(N215="zákl. přenesená",J215,0)</f>
        <v>0</v>
      </c>
      <c r="BH215" s="254">
        <f>IF(N215="sníž. přenesená",J215,0)</f>
        <v>0</v>
      </c>
      <c r="BI215" s="254">
        <f>IF(N215="nulová",J215,0)</f>
        <v>0</v>
      </c>
      <c r="BJ215" s="18" t="s">
        <v>84</v>
      </c>
      <c r="BK215" s="254">
        <f>ROUND(I215*H215,2)</f>
        <v>0</v>
      </c>
      <c r="BL215" s="18" t="s">
        <v>344</v>
      </c>
      <c r="BM215" s="253" t="s">
        <v>3657</v>
      </c>
    </row>
    <row r="216" s="2" customFormat="1" ht="30" customHeight="1">
      <c r="A216" s="39"/>
      <c r="B216" s="40"/>
      <c r="C216" s="288" t="s">
        <v>643</v>
      </c>
      <c r="D216" s="288" t="s">
        <v>295</v>
      </c>
      <c r="E216" s="289" t="s">
        <v>3658</v>
      </c>
      <c r="F216" s="290" t="s">
        <v>3659</v>
      </c>
      <c r="G216" s="291" t="s">
        <v>369</v>
      </c>
      <c r="H216" s="292">
        <v>17</v>
      </c>
      <c r="I216" s="293"/>
      <c r="J216" s="292">
        <f>ROUND(I216*H216,2)</f>
        <v>0</v>
      </c>
      <c r="K216" s="290" t="s">
        <v>1</v>
      </c>
      <c r="L216" s="294"/>
      <c r="M216" s="295" t="s">
        <v>1</v>
      </c>
      <c r="N216" s="296" t="s">
        <v>41</v>
      </c>
      <c r="O216" s="92"/>
      <c r="P216" s="251">
        <f>O216*H216</f>
        <v>0</v>
      </c>
      <c r="Q216" s="251">
        <v>0</v>
      </c>
      <c r="R216" s="251">
        <f>Q216*H216</f>
        <v>0</v>
      </c>
      <c r="S216" s="251">
        <v>0</v>
      </c>
      <c r="T216" s="252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53" t="s">
        <v>447</v>
      </c>
      <c r="AT216" s="253" t="s">
        <v>295</v>
      </c>
      <c r="AU216" s="253" t="s">
        <v>86</v>
      </c>
      <c r="AY216" s="18" t="s">
        <v>251</v>
      </c>
      <c r="BE216" s="254">
        <f>IF(N216="základní",J216,0)</f>
        <v>0</v>
      </c>
      <c r="BF216" s="254">
        <f>IF(N216="snížená",J216,0)</f>
        <v>0</v>
      </c>
      <c r="BG216" s="254">
        <f>IF(N216="zákl. přenesená",J216,0)</f>
        <v>0</v>
      </c>
      <c r="BH216" s="254">
        <f>IF(N216="sníž. přenesená",J216,0)</f>
        <v>0</v>
      </c>
      <c r="BI216" s="254">
        <f>IF(N216="nulová",J216,0)</f>
        <v>0</v>
      </c>
      <c r="BJ216" s="18" t="s">
        <v>84</v>
      </c>
      <c r="BK216" s="254">
        <f>ROUND(I216*H216,2)</f>
        <v>0</v>
      </c>
      <c r="BL216" s="18" t="s">
        <v>344</v>
      </c>
      <c r="BM216" s="253" t="s">
        <v>3660</v>
      </c>
    </row>
    <row r="217" s="2" customFormat="1" ht="14.4" customHeight="1">
      <c r="A217" s="39"/>
      <c r="B217" s="40"/>
      <c r="C217" s="243" t="s">
        <v>650</v>
      </c>
      <c r="D217" s="243" t="s">
        <v>253</v>
      </c>
      <c r="E217" s="244" t="s">
        <v>3661</v>
      </c>
      <c r="F217" s="245" t="s">
        <v>3662</v>
      </c>
      <c r="G217" s="246" t="s">
        <v>369</v>
      </c>
      <c r="H217" s="247">
        <v>8</v>
      </c>
      <c r="I217" s="248"/>
      <c r="J217" s="247">
        <f>ROUND(I217*H217,2)</f>
        <v>0</v>
      </c>
      <c r="K217" s="245" t="s">
        <v>257</v>
      </c>
      <c r="L217" s="45"/>
      <c r="M217" s="249" t="s">
        <v>1</v>
      </c>
      <c r="N217" s="250" t="s">
        <v>41</v>
      </c>
      <c r="O217" s="92"/>
      <c r="P217" s="251">
        <f>O217*H217</f>
        <v>0</v>
      </c>
      <c r="Q217" s="251">
        <v>0</v>
      </c>
      <c r="R217" s="251">
        <f>Q217*H217</f>
        <v>0</v>
      </c>
      <c r="S217" s="251">
        <v>0</v>
      </c>
      <c r="T217" s="252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53" t="s">
        <v>344</v>
      </c>
      <c r="AT217" s="253" t="s">
        <v>253</v>
      </c>
      <c r="AU217" s="253" t="s">
        <v>86</v>
      </c>
      <c r="AY217" s="18" t="s">
        <v>251</v>
      </c>
      <c r="BE217" s="254">
        <f>IF(N217="základní",J217,0)</f>
        <v>0</v>
      </c>
      <c r="BF217" s="254">
        <f>IF(N217="snížená",J217,0)</f>
        <v>0</v>
      </c>
      <c r="BG217" s="254">
        <f>IF(N217="zákl. přenesená",J217,0)</f>
        <v>0</v>
      </c>
      <c r="BH217" s="254">
        <f>IF(N217="sníž. přenesená",J217,0)</f>
        <v>0</v>
      </c>
      <c r="BI217" s="254">
        <f>IF(N217="nulová",J217,0)</f>
        <v>0</v>
      </c>
      <c r="BJ217" s="18" t="s">
        <v>84</v>
      </c>
      <c r="BK217" s="254">
        <f>ROUND(I217*H217,2)</f>
        <v>0</v>
      </c>
      <c r="BL217" s="18" t="s">
        <v>344</v>
      </c>
      <c r="BM217" s="253" t="s">
        <v>3663</v>
      </c>
    </row>
    <row r="218" s="2" customFormat="1" ht="14.4" customHeight="1">
      <c r="A218" s="39"/>
      <c r="B218" s="40"/>
      <c r="C218" s="288" t="s">
        <v>656</v>
      </c>
      <c r="D218" s="288" t="s">
        <v>295</v>
      </c>
      <c r="E218" s="289" t="s">
        <v>3664</v>
      </c>
      <c r="F218" s="290" t="s">
        <v>3665</v>
      </c>
      <c r="G218" s="291" t="s">
        <v>369</v>
      </c>
      <c r="H218" s="292">
        <v>1</v>
      </c>
      <c r="I218" s="293"/>
      <c r="J218" s="292">
        <f>ROUND(I218*H218,2)</f>
        <v>0</v>
      </c>
      <c r="K218" s="290" t="s">
        <v>1</v>
      </c>
      <c r="L218" s="294"/>
      <c r="M218" s="295" t="s">
        <v>1</v>
      </c>
      <c r="N218" s="296" t="s">
        <v>41</v>
      </c>
      <c r="O218" s="92"/>
      <c r="P218" s="251">
        <f>O218*H218</f>
        <v>0</v>
      </c>
      <c r="Q218" s="251">
        <v>0</v>
      </c>
      <c r="R218" s="251">
        <f>Q218*H218</f>
        <v>0</v>
      </c>
      <c r="S218" s="251">
        <v>0</v>
      </c>
      <c r="T218" s="252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53" t="s">
        <v>447</v>
      </c>
      <c r="AT218" s="253" t="s">
        <v>295</v>
      </c>
      <c r="AU218" s="253" t="s">
        <v>86</v>
      </c>
      <c r="AY218" s="18" t="s">
        <v>251</v>
      </c>
      <c r="BE218" s="254">
        <f>IF(N218="základní",J218,0)</f>
        <v>0</v>
      </c>
      <c r="BF218" s="254">
        <f>IF(N218="snížená",J218,0)</f>
        <v>0</v>
      </c>
      <c r="BG218" s="254">
        <f>IF(N218="zákl. přenesená",J218,0)</f>
        <v>0</v>
      </c>
      <c r="BH218" s="254">
        <f>IF(N218="sníž. přenesená",J218,0)</f>
        <v>0</v>
      </c>
      <c r="BI218" s="254">
        <f>IF(N218="nulová",J218,0)</f>
        <v>0</v>
      </c>
      <c r="BJ218" s="18" t="s">
        <v>84</v>
      </c>
      <c r="BK218" s="254">
        <f>ROUND(I218*H218,2)</f>
        <v>0</v>
      </c>
      <c r="BL218" s="18" t="s">
        <v>344</v>
      </c>
      <c r="BM218" s="253" t="s">
        <v>3666</v>
      </c>
    </row>
    <row r="219" s="2" customFormat="1" ht="14.4" customHeight="1">
      <c r="A219" s="39"/>
      <c r="B219" s="40"/>
      <c r="C219" s="288" t="s">
        <v>660</v>
      </c>
      <c r="D219" s="288" t="s">
        <v>295</v>
      </c>
      <c r="E219" s="289" t="s">
        <v>3667</v>
      </c>
      <c r="F219" s="290" t="s">
        <v>3668</v>
      </c>
      <c r="G219" s="291" t="s">
        <v>369</v>
      </c>
      <c r="H219" s="292">
        <v>1</v>
      </c>
      <c r="I219" s="293"/>
      <c r="J219" s="292">
        <f>ROUND(I219*H219,2)</f>
        <v>0</v>
      </c>
      <c r="K219" s="290" t="s">
        <v>1</v>
      </c>
      <c r="L219" s="294"/>
      <c r="M219" s="295" t="s">
        <v>1</v>
      </c>
      <c r="N219" s="296" t="s">
        <v>41</v>
      </c>
      <c r="O219" s="92"/>
      <c r="P219" s="251">
        <f>O219*H219</f>
        <v>0</v>
      </c>
      <c r="Q219" s="251">
        <v>0</v>
      </c>
      <c r="R219" s="251">
        <f>Q219*H219</f>
        <v>0</v>
      </c>
      <c r="S219" s="251">
        <v>0</v>
      </c>
      <c r="T219" s="252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53" t="s">
        <v>447</v>
      </c>
      <c r="AT219" s="253" t="s">
        <v>295</v>
      </c>
      <c r="AU219" s="253" t="s">
        <v>86</v>
      </c>
      <c r="AY219" s="18" t="s">
        <v>251</v>
      </c>
      <c r="BE219" s="254">
        <f>IF(N219="základní",J219,0)</f>
        <v>0</v>
      </c>
      <c r="BF219" s="254">
        <f>IF(N219="snížená",J219,0)</f>
        <v>0</v>
      </c>
      <c r="BG219" s="254">
        <f>IF(N219="zákl. přenesená",J219,0)</f>
        <v>0</v>
      </c>
      <c r="BH219" s="254">
        <f>IF(N219="sníž. přenesená",J219,0)</f>
        <v>0</v>
      </c>
      <c r="BI219" s="254">
        <f>IF(N219="nulová",J219,0)</f>
        <v>0</v>
      </c>
      <c r="BJ219" s="18" t="s">
        <v>84</v>
      </c>
      <c r="BK219" s="254">
        <f>ROUND(I219*H219,2)</f>
        <v>0</v>
      </c>
      <c r="BL219" s="18" t="s">
        <v>344</v>
      </c>
      <c r="BM219" s="253" t="s">
        <v>3669</v>
      </c>
    </row>
    <row r="220" s="2" customFormat="1" ht="14.4" customHeight="1">
      <c r="A220" s="39"/>
      <c r="B220" s="40"/>
      <c r="C220" s="288" t="s">
        <v>482</v>
      </c>
      <c r="D220" s="288" t="s">
        <v>295</v>
      </c>
      <c r="E220" s="289" t="s">
        <v>3670</v>
      </c>
      <c r="F220" s="290" t="s">
        <v>3671</v>
      </c>
      <c r="G220" s="291" t="s">
        <v>369</v>
      </c>
      <c r="H220" s="292">
        <v>1</v>
      </c>
      <c r="I220" s="293"/>
      <c r="J220" s="292">
        <f>ROUND(I220*H220,2)</f>
        <v>0</v>
      </c>
      <c r="K220" s="290" t="s">
        <v>1</v>
      </c>
      <c r="L220" s="294"/>
      <c r="M220" s="295" t="s">
        <v>1</v>
      </c>
      <c r="N220" s="296" t="s">
        <v>41</v>
      </c>
      <c r="O220" s="92"/>
      <c r="P220" s="251">
        <f>O220*H220</f>
        <v>0</v>
      </c>
      <c r="Q220" s="251">
        <v>0</v>
      </c>
      <c r="R220" s="251">
        <f>Q220*H220</f>
        <v>0</v>
      </c>
      <c r="S220" s="251">
        <v>0</v>
      </c>
      <c r="T220" s="252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53" t="s">
        <v>447</v>
      </c>
      <c r="AT220" s="253" t="s">
        <v>295</v>
      </c>
      <c r="AU220" s="253" t="s">
        <v>86</v>
      </c>
      <c r="AY220" s="18" t="s">
        <v>251</v>
      </c>
      <c r="BE220" s="254">
        <f>IF(N220="základní",J220,0)</f>
        <v>0</v>
      </c>
      <c r="BF220" s="254">
        <f>IF(N220="snížená",J220,0)</f>
        <v>0</v>
      </c>
      <c r="BG220" s="254">
        <f>IF(N220="zákl. přenesená",J220,0)</f>
        <v>0</v>
      </c>
      <c r="BH220" s="254">
        <f>IF(N220="sníž. přenesená",J220,0)</f>
        <v>0</v>
      </c>
      <c r="BI220" s="254">
        <f>IF(N220="nulová",J220,0)</f>
        <v>0</v>
      </c>
      <c r="BJ220" s="18" t="s">
        <v>84</v>
      </c>
      <c r="BK220" s="254">
        <f>ROUND(I220*H220,2)</f>
        <v>0</v>
      </c>
      <c r="BL220" s="18" t="s">
        <v>344</v>
      </c>
      <c r="BM220" s="253" t="s">
        <v>3672</v>
      </c>
    </row>
    <row r="221" s="2" customFormat="1" ht="14.4" customHeight="1">
      <c r="A221" s="39"/>
      <c r="B221" s="40"/>
      <c r="C221" s="288" t="s">
        <v>570</v>
      </c>
      <c r="D221" s="288" t="s">
        <v>295</v>
      </c>
      <c r="E221" s="289" t="s">
        <v>3673</v>
      </c>
      <c r="F221" s="290" t="s">
        <v>3674</v>
      </c>
      <c r="G221" s="291" t="s">
        <v>369</v>
      </c>
      <c r="H221" s="292">
        <v>1</v>
      </c>
      <c r="I221" s="293"/>
      <c r="J221" s="292">
        <f>ROUND(I221*H221,2)</f>
        <v>0</v>
      </c>
      <c r="K221" s="290" t="s">
        <v>1</v>
      </c>
      <c r="L221" s="294"/>
      <c r="M221" s="295" t="s">
        <v>1</v>
      </c>
      <c r="N221" s="296" t="s">
        <v>41</v>
      </c>
      <c r="O221" s="92"/>
      <c r="P221" s="251">
        <f>O221*H221</f>
        <v>0</v>
      </c>
      <c r="Q221" s="251">
        <v>0</v>
      </c>
      <c r="R221" s="251">
        <f>Q221*H221</f>
        <v>0</v>
      </c>
      <c r="S221" s="251">
        <v>0</v>
      </c>
      <c r="T221" s="252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53" t="s">
        <v>447</v>
      </c>
      <c r="AT221" s="253" t="s">
        <v>295</v>
      </c>
      <c r="AU221" s="253" t="s">
        <v>86</v>
      </c>
      <c r="AY221" s="18" t="s">
        <v>251</v>
      </c>
      <c r="BE221" s="254">
        <f>IF(N221="základní",J221,0)</f>
        <v>0</v>
      </c>
      <c r="BF221" s="254">
        <f>IF(N221="snížená",J221,0)</f>
        <v>0</v>
      </c>
      <c r="BG221" s="254">
        <f>IF(N221="zákl. přenesená",J221,0)</f>
        <v>0</v>
      </c>
      <c r="BH221" s="254">
        <f>IF(N221="sníž. přenesená",J221,0)</f>
        <v>0</v>
      </c>
      <c r="BI221" s="254">
        <f>IF(N221="nulová",J221,0)</f>
        <v>0</v>
      </c>
      <c r="BJ221" s="18" t="s">
        <v>84</v>
      </c>
      <c r="BK221" s="254">
        <f>ROUND(I221*H221,2)</f>
        <v>0</v>
      </c>
      <c r="BL221" s="18" t="s">
        <v>344</v>
      </c>
      <c r="BM221" s="253" t="s">
        <v>3675</v>
      </c>
    </row>
    <row r="222" s="2" customFormat="1" ht="14.4" customHeight="1">
      <c r="A222" s="39"/>
      <c r="B222" s="40"/>
      <c r="C222" s="288" t="s">
        <v>598</v>
      </c>
      <c r="D222" s="288" t="s">
        <v>295</v>
      </c>
      <c r="E222" s="289" t="s">
        <v>3676</v>
      </c>
      <c r="F222" s="290" t="s">
        <v>3677</v>
      </c>
      <c r="G222" s="291" t="s">
        <v>369</v>
      </c>
      <c r="H222" s="292">
        <v>1</v>
      </c>
      <c r="I222" s="293"/>
      <c r="J222" s="292">
        <f>ROUND(I222*H222,2)</f>
        <v>0</v>
      </c>
      <c r="K222" s="290" t="s">
        <v>1</v>
      </c>
      <c r="L222" s="294"/>
      <c r="M222" s="295" t="s">
        <v>1</v>
      </c>
      <c r="N222" s="296" t="s">
        <v>41</v>
      </c>
      <c r="O222" s="92"/>
      <c r="P222" s="251">
        <f>O222*H222</f>
        <v>0</v>
      </c>
      <c r="Q222" s="251">
        <v>0</v>
      </c>
      <c r="R222" s="251">
        <f>Q222*H222</f>
        <v>0</v>
      </c>
      <c r="S222" s="251">
        <v>0</v>
      </c>
      <c r="T222" s="252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53" t="s">
        <v>447</v>
      </c>
      <c r="AT222" s="253" t="s">
        <v>295</v>
      </c>
      <c r="AU222" s="253" t="s">
        <v>86</v>
      </c>
      <c r="AY222" s="18" t="s">
        <v>251</v>
      </c>
      <c r="BE222" s="254">
        <f>IF(N222="základní",J222,0)</f>
        <v>0</v>
      </c>
      <c r="BF222" s="254">
        <f>IF(N222="snížená",J222,0)</f>
        <v>0</v>
      </c>
      <c r="BG222" s="254">
        <f>IF(N222="zákl. přenesená",J222,0)</f>
        <v>0</v>
      </c>
      <c r="BH222" s="254">
        <f>IF(N222="sníž. přenesená",J222,0)</f>
        <v>0</v>
      </c>
      <c r="BI222" s="254">
        <f>IF(N222="nulová",J222,0)</f>
        <v>0</v>
      </c>
      <c r="BJ222" s="18" t="s">
        <v>84</v>
      </c>
      <c r="BK222" s="254">
        <f>ROUND(I222*H222,2)</f>
        <v>0</v>
      </c>
      <c r="BL222" s="18" t="s">
        <v>344</v>
      </c>
      <c r="BM222" s="253" t="s">
        <v>3678</v>
      </c>
    </row>
    <row r="223" s="2" customFormat="1" ht="14.4" customHeight="1">
      <c r="A223" s="39"/>
      <c r="B223" s="40"/>
      <c r="C223" s="288" t="s">
        <v>678</v>
      </c>
      <c r="D223" s="288" t="s">
        <v>295</v>
      </c>
      <c r="E223" s="289" t="s">
        <v>3679</v>
      </c>
      <c r="F223" s="290" t="s">
        <v>3680</v>
      </c>
      <c r="G223" s="291" t="s">
        <v>369</v>
      </c>
      <c r="H223" s="292">
        <v>1</v>
      </c>
      <c r="I223" s="293"/>
      <c r="J223" s="292">
        <f>ROUND(I223*H223,2)</f>
        <v>0</v>
      </c>
      <c r="K223" s="290" t="s">
        <v>1</v>
      </c>
      <c r="L223" s="294"/>
      <c r="M223" s="295" t="s">
        <v>1</v>
      </c>
      <c r="N223" s="296" t="s">
        <v>41</v>
      </c>
      <c r="O223" s="92"/>
      <c r="P223" s="251">
        <f>O223*H223</f>
        <v>0</v>
      </c>
      <c r="Q223" s="251">
        <v>0</v>
      </c>
      <c r="R223" s="251">
        <f>Q223*H223</f>
        <v>0</v>
      </c>
      <c r="S223" s="251">
        <v>0</v>
      </c>
      <c r="T223" s="252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53" t="s">
        <v>447</v>
      </c>
      <c r="AT223" s="253" t="s">
        <v>295</v>
      </c>
      <c r="AU223" s="253" t="s">
        <v>86</v>
      </c>
      <c r="AY223" s="18" t="s">
        <v>251</v>
      </c>
      <c r="BE223" s="254">
        <f>IF(N223="základní",J223,0)</f>
        <v>0</v>
      </c>
      <c r="BF223" s="254">
        <f>IF(N223="snížená",J223,0)</f>
        <v>0</v>
      </c>
      <c r="BG223" s="254">
        <f>IF(N223="zákl. přenesená",J223,0)</f>
        <v>0</v>
      </c>
      <c r="BH223" s="254">
        <f>IF(N223="sníž. přenesená",J223,0)</f>
        <v>0</v>
      </c>
      <c r="BI223" s="254">
        <f>IF(N223="nulová",J223,0)</f>
        <v>0</v>
      </c>
      <c r="BJ223" s="18" t="s">
        <v>84</v>
      </c>
      <c r="BK223" s="254">
        <f>ROUND(I223*H223,2)</f>
        <v>0</v>
      </c>
      <c r="BL223" s="18" t="s">
        <v>344</v>
      </c>
      <c r="BM223" s="253" t="s">
        <v>3681</v>
      </c>
    </row>
    <row r="224" s="2" customFormat="1" ht="14.4" customHeight="1">
      <c r="A224" s="39"/>
      <c r="B224" s="40"/>
      <c r="C224" s="288" t="s">
        <v>689</v>
      </c>
      <c r="D224" s="288" t="s">
        <v>295</v>
      </c>
      <c r="E224" s="289" t="s">
        <v>3682</v>
      </c>
      <c r="F224" s="290" t="s">
        <v>3683</v>
      </c>
      <c r="G224" s="291" t="s">
        <v>369</v>
      </c>
      <c r="H224" s="292">
        <v>1</v>
      </c>
      <c r="I224" s="293"/>
      <c r="J224" s="292">
        <f>ROUND(I224*H224,2)</f>
        <v>0</v>
      </c>
      <c r="K224" s="290" t="s">
        <v>1</v>
      </c>
      <c r="L224" s="294"/>
      <c r="M224" s="295" t="s">
        <v>1</v>
      </c>
      <c r="N224" s="296" t="s">
        <v>41</v>
      </c>
      <c r="O224" s="92"/>
      <c r="P224" s="251">
        <f>O224*H224</f>
        <v>0</v>
      </c>
      <c r="Q224" s="251">
        <v>0</v>
      </c>
      <c r="R224" s="251">
        <f>Q224*H224</f>
        <v>0</v>
      </c>
      <c r="S224" s="251">
        <v>0</v>
      </c>
      <c r="T224" s="252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53" t="s">
        <v>447</v>
      </c>
      <c r="AT224" s="253" t="s">
        <v>295</v>
      </c>
      <c r="AU224" s="253" t="s">
        <v>86</v>
      </c>
      <c r="AY224" s="18" t="s">
        <v>251</v>
      </c>
      <c r="BE224" s="254">
        <f>IF(N224="základní",J224,0)</f>
        <v>0</v>
      </c>
      <c r="BF224" s="254">
        <f>IF(N224="snížená",J224,0)</f>
        <v>0</v>
      </c>
      <c r="BG224" s="254">
        <f>IF(N224="zákl. přenesená",J224,0)</f>
        <v>0</v>
      </c>
      <c r="BH224" s="254">
        <f>IF(N224="sníž. přenesená",J224,0)</f>
        <v>0</v>
      </c>
      <c r="BI224" s="254">
        <f>IF(N224="nulová",J224,0)</f>
        <v>0</v>
      </c>
      <c r="BJ224" s="18" t="s">
        <v>84</v>
      </c>
      <c r="BK224" s="254">
        <f>ROUND(I224*H224,2)</f>
        <v>0</v>
      </c>
      <c r="BL224" s="18" t="s">
        <v>344</v>
      </c>
      <c r="BM224" s="253" t="s">
        <v>3684</v>
      </c>
    </row>
    <row r="225" s="2" customFormat="1" ht="14.4" customHeight="1">
      <c r="A225" s="39"/>
      <c r="B225" s="40"/>
      <c r="C225" s="288" t="s">
        <v>694</v>
      </c>
      <c r="D225" s="288" t="s">
        <v>295</v>
      </c>
      <c r="E225" s="289" t="s">
        <v>3685</v>
      </c>
      <c r="F225" s="290" t="s">
        <v>3686</v>
      </c>
      <c r="G225" s="291" t="s">
        <v>369</v>
      </c>
      <c r="H225" s="292">
        <v>6</v>
      </c>
      <c r="I225" s="293"/>
      <c r="J225" s="292">
        <f>ROUND(I225*H225,2)</f>
        <v>0</v>
      </c>
      <c r="K225" s="290" t="s">
        <v>1</v>
      </c>
      <c r="L225" s="294"/>
      <c r="M225" s="295" t="s">
        <v>1</v>
      </c>
      <c r="N225" s="296" t="s">
        <v>41</v>
      </c>
      <c r="O225" s="92"/>
      <c r="P225" s="251">
        <f>O225*H225</f>
        <v>0</v>
      </c>
      <c r="Q225" s="251">
        <v>0</v>
      </c>
      <c r="R225" s="251">
        <f>Q225*H225</f>
        <v>0</v>
      </c>
      <c r="S225" s="251">
        <v>0</v>
      </c>
      <c r="T225" s="252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53" t="s">
        <v>447</v>
      </c>
      <c r="AT225" s="253" t="s">
        <v>295</v>
      </c>
      <c r="AU225" s="253" t="s">
        <v>86</v>
      </c>
      <c r="AY225" s="18" t="s">
        <v>251</v>
      </c>
      <c r="BE225" s="254">
        <f>IF(N225="základní",J225,0)</f>
        <v>0</v>
      </c>
      <c r="BF225" s="254">
        <f>IF(N225="snížená",J225,0)</f>
        <v>0</v>
      </c>
      <c r="BG225" s="254">
        <f>IF(N225="zákl. přenesená",J225,0)</f>
        <v>0</v>
      </c>
      <c r="BH225" s="254">
        <f>IF(N225="sníž. přenesená",J225,0)</f>
        <v>0</v>
      </c>
      <c r="BI225" s="254">
        <f>IF(N225="nulová",J225,0)</f>
        <v>0</v>
      </c>
      <c r="BJ225" s="18" t="s">
        <v>84</v>
      </c>
      <c r="BK225" s="254">
        <f>ROUND(I225*H225,2)</f>
        <v>0</v>
      </c>
      <c r="BL225" s="18" t="s">
        <v>344</v>
      </c>
      <c r="BM225" s="253" t="s">
        <v>3687</v>
      </c>
    </row>
    <row r="226" s="2" customFormat="1" ht="14.4" customHeight="1">
      <c r="A226" s="39"/>
      <c r="B226" s="40"/>
      <c r="C226" s="288" t="s">
        <v>699</v>
      </c>
      <c r="D226" s="288" t="s">
        <v>295</v>
      </c>
      <c r="E226" s="289" t="s">
        <v>3688</v>
      </c>
      <c r="F226" s="290" t="s">
        <v>3689</v>
      </c>
      <c r="G226" s="291" t="s">
        <v>369</v>
      </c>
      <c r="H226" s="292">
        <v>1</v>
      </c>
      <c r="I226" s="293"/>
      <c r="J226" s="292">
        <f>ROUND(I226*H226,2)</f>
        <v>0</v>
      </c>
      <c r="K226" s="290" t="s">
        <v>1</v>
      </c>
      <c r="L226" s="294"/>
      <c r="M226" s="295" t="s">
        <v>1</v>
      </c>
      <c r="N226" s="296" t="s">
        <v>41</v>
      </c>
      <c r="O226" s="92"/>
      <c r="P226" s="251">
        <f>O226*H226</f>
        <v>0</v>
      </c>
      <c r="Q226" s="251">
        <v>0</v>
      </c>
      <c r="R226" s="251">
        <f>Q226*H226</f>
        <v>0</v>
      </c>
      <c r="S226" s="251">
        <v>0</v>
      </c>
      <c r="T226" s="252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53" t="s">
        <v>447</v>
      </c>
      <c r="AT226" s="253" t="s">
        <v>295</v>
      </c>
      <c r="AU226" s="253" t="s">
        <v>86</v>
      </c>
      <c r="AY226" s="18" t="s">
        <v>251</v>
      </c>
      <c r="BE226" s="254">
        <f>IF(N226="základní",J226,0)</f>
        <v>0</v>
      </c>
      <c r="BF226" s="254">
        <f>IF(N226="snížená",J226,0)</f>
        <v>0</v>
      </c>
      <c r="BG226" s="254">
        <f>IF(N226="zákl. přenesená",J226,0)</f>
        <v>0</v>
      </c>
      <c r="BH226" s="254">
        <f>IF(N226="sníž. přenesená",J226,0)</f>
        <v>0</v>
      </c>
      <c r="BI226" s="254">
        <f>IF(N226="nulová",J226,0)</f>
        <v>0</v>
      </c>
      <c r="BJ226" s="18" t="s">
        <v>84</v>
      </c>
      <c r="BK226" s="254">
        <f>ROUND(I226*H226,2)</f>
        <v>0</v>
      </c>
      <c r="BL226" s="18" t="s">
        <v>344</v>
      </c>
      <c r="BM226" s="253" t="s">
        <v>3690</v>
      </c>
    </row>
    <row r="227" s="2" customFormat="1" ht="14.4" customHeight="1">
      <c r="A227" s="39"/>
      <c r="B227" s="40"/>
      <c r="C227" s="243" t="s">
        <v>704</v>
      </c>
      <c r="D227" s="243" t="s">
        <v>253</v>
      </c>
      <c r="E227" s="244" t="s">
        <v>3691</v>
      </c>
      <c r="F227" s="245" t="s">
        <v>3692</v>
      </c>
      <c r="G227" s="246" t="s">
        <v>369</v>
      </c>
      <c r="H227" s="247">
        <v>20</v>
      </c>
      <c r="I227" s="248"/>
      <c r="J227" s="247">
        <f>ROUND(I227*H227,2)</f>
        <v>0</v>
      </c>
      <c r="K227" s="245" t="s">
        <v>257</v>
      </c>
      <c r="L227" s="45"/>
      <c r="M227" s="249" t="s">
        <v>1</v>
      </c>
      <c r="N227" s="250" t="s">
        <v>41</v>
      </c>
      <c r="O227" s="92"/>
      <c r="P227" s="251">
        <f>O227*H227</f>
        <v>0</v>
      </c>
      <c r="Q227" s="251">
        <v>0</v>
      </c>
      <c r="R227" s="251">
        <f>Q227*H227</f>
        <v>0</v>
      </c>
      <c r="S227" s="251">
        <v>0</v>
      </c>
      <c r="T227" s="252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53" t="s">
        <v>344</v>
      </c>
      <c r="AT227" s="253" t="s">
        <v>253</v>
      </c>
      <c r="AU227" s="253" t="s">
        <v>86</v>
      </c>
      <c r="AY227" s="18" t="s">
        <v>251</v>
      </c>
      <c r="BE227" s="254">
        <f>IF(N227="základní",J227,0)</f>
        <v>0</v>
      </c>
      <c r="BF227" s="254">
        <f>IF(N227="snížená",J227,0)</f>
        <v>0</v>
      </c>
      <c r="BG227" s="254">
        <f>IF(N227="zákl. přenesená",J227,0)</f>
        <v>0</v>
      </c>
      <c r="BH227" s="254">
        <f>IF(N227="sníž. přenesená",J227,0)</f>
        <v>0</v>
      </c>
      <c r="BI227" s="254">
        <f>IF(N227="nulová",J227,0)</f>
        <v>0</v>
      </c>
      <c r="BJ227" s="18" t="s">
        <v>84</v>
      </c>
      <c r="BK227" s="254">
        <f>ROUND(I227*H227,2)</f>
        <v>0</v>
      </c>
      <c r="BL227" s="18" t="s">
        <v>344</v>
      </c>
      <c r="BM227" s="253" t="s">
        <v>3693</v>
      </c>
    </row>
    <row r="228" s="2" customFormat="1" ht="14.4" customHeight="1">
      <c r="A228" s="39"/>
      <c r="B228" s="40"/>
      <c r="C228" s="288" t="s">
        <v>709</v>
      </c>
      <c r="D228" s="288" t="s">
        <v>295</v>
      </c>
      <c r="E228" s="289" t="s">
        <v>3694</v>
      </c>
      <c r="F228" s="290" t="s">
        <v>3695</v>
      </c>
      <c r="G228" s="291" t="s">
        <v>369</v>
      </c>
      <c r="H228" s="292">
        <v>4</v>
      </c>
      <c r="I228" s="293"/>
      <c r="J228" s="292">
        <f>ROUND(I228*H228,2)</f>
        <v>0</v>
      </c>
      <c r="K228" s="290" t="s">
        <v>1</v>
      </c>
      <c r="L228" s="294"/>
      <c r="M228" s="295" t="s">
        <v>1</v>
      </c>
      <c r="N228" s="296" t="s">
        <v>41</v>
      </c>
      <c r="O228" s="92"/>
      <c r="P228" s="251">
        <f>O228*H228</f>
        <v>0</v>
      </c>
      <c r="Q228" s="251">
        <v>0</v>
      </c>
      <c r="R228" s="251">
        <f>Q228*H228</f>
        <v>0</v>
      </c>
      <c r="S228" s="251">
        <v>0</v>
      </c>
      <c r="T228" s="252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53" t="s">
        <v>447</v>
      </c>
      <c r="AT228" s="253" t="s">
        <v>295</v>
      </c>
      <c r="AU228" s="253" t="s">
        <v>86</v>
      </c>
      <c r="AY228" s="18" t="s">
        <v>251</v>
      </c>
      <c r="BE228" s="254">
        <f>IF(N228="základní",J228,0)</f>
        <v>0</v>
      </c>
      <c r="BF228" s="254">
        <f>IF(N228="snížená",J228,0)</f>
        <v>0</v>
      </c>
      <c r="BG228" s="254">
        <f>IF(N228="zákl. přenesená",J228,0)</f>
        <v>0</v>
      </c>
      <c r="BH228" s="254">
        <f>IF(N228="sníž. přenesená",J228,0)</f>
        <v>0</v>
      </c>
      <c r="BI228" s="254">
        <f>IF(N228="nulová",J228,0)</f>
        <v>0</v>
      </c>
      <c r="BJ228" s="18" t="s">
        <v>84</v>
      </c>
      <c r="BK228" s="254">
        <f>ROUND(I228*H228,2)</f>
        <v>0</v>
      </c>
      <c r="BL228" s="18" t="s">
        <v>344</v>
      </c>
      <c r="BM228" s="253" t="s">
        <v>3696</v>
      </c>
    </row>
    <row r="229" s="2" customFormat="1" ht="14.4" customHeight="1">
      <c r="A229" s="39"/>
      <c r="B229" s="40"/>
      <c r="C229" s="288" t="s">
        <v>714</v>
      </c>
      <c r="D229" s="288" t="s">
        <v>295</v>
      </c>
      <c r="E229" s="289" t="s">
        <v>3697</v>
      </c>
      <c r="F229" s="290" t="s">
        <v>3698</v>
      </c>
      <c r="G229" s="291" t="s">
        <v>369</v>
      </c>
      <c r="H229" s="292">
        <v>11</v>
      </c>
      <c r="I229" s="293"/>
      <c r="J229" s="292">
        <f>ROUND(I229*H229,2)</f>
        <v>0</v>
      </c>
      <c r="K229" s="290" t="s">
        <v>1</v>
      </c>
      <c r="L229" s="294"/>
      <c r="M229" s="295" t="s">
        <v>1</v>
      </c>
      <c r="N229" s="296" t="s">
        <v>41</v>
      </c>
      <c r="O229" s="92"/>
      <c r="P229" s="251">
        <f>O229*H229</f>
        <v>0</v>
      </c>
      <c r="Q229" s="251">
        <v>0</v>
      </c>
      <c r="R229" s="251">
        <f>Q229*H229</f>
        <v>0</v>
      </c>
      <c r="S229" s="251">
        <v>0</v>
      </c>
      <c r="T229" s="252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53" t="s">
        <v>447</v>
      </c>
      <c r="AT229" s="253" t="s">
        <v>295</v>
      </c>
      <c r="AU229" s="253" t="s">
        <v>86</v>
      </c>
      <c r="AY229" s="18" t="s">
        <v>251</v>
      </c>
      <c r="BE229" s="254">
        <f>IF(N229="základní",J229,0)</f>
        <v>0</v>
      </c>
      <c r="BF229" s="254">
        <f>IF(N229="snížená",J229,0)</f>
        <v>0</v>
      </c>
      <c r="BG229" s="254">
        <f>IF(N229="zákl. přenesená",J229,0)</f>
        <v>0</v>
      </c>
      <c r="BH229" s="254">
        <f>IF(N229="sníž. přenesená",J229,0)</f>
        <v>0</v>
      </c>
      <c r="BI229" s="254">
        <f>IF(N229="nulová",J229,0)</f>
        <v>0</v>
      </c>
      <c r="BJ229" s="18" t="s">
        <v>84</v>
      </c>
      <c r="BK229" s="254">
        <f>ROUND(I229*H229,2)</f>
        <v>0</v>
      </c>
      <c r="BL229" s="18" t="s">
        <v>344</v>
      </c>
      <c r="BM229" s="253" t="s">
        <v>3699</v>
      </c>
    </row>
    <row r="230" s="2" customFormat="1" ht="14.4" customHeight="1">
      <c r="A230" s="39"/>
      <c r="B230" s="40"/>
      <c r="C230" s="288" t="s">
        <v>719</v>
      </c>
      <c r="D230" s="288" t="s">
        <v>295</v>
      </c>
      <c r="E230" s="289" t="s">
        <v>3700</v>
      </c>
      <c r="F230" s="290" t="s">
        <v>3701</v>
      </c>
      <c r="G230" s="291" t="s">
        <v>369</v>
      </c>
      <c r="H230" s="292">
        <v>5</v>
      </c>
      <c r="I230" s="293"/>
      <c r="J230" s="292">
        <f>ROUND(I230*H230,2)</f>
        <v>0</v>
      </c>
      <c r="K230" s="290" t="s">
        <v>1</v>
      </c>
      <c r="L230" s="294"/>
      <c r="M230" s="295" t="s">
        <v>1</v>
      </c>
      <c r="N230" s="296" t="s">
        <v>41</v>
      </c>
      <c r="O230" s="92"/>
      <c r="P230" s="251">
        <f>O230*H230</f>
        <v>0</v>
      </c>
      <c r="Q230" s="251">
        <v>0</v>
      </c>
      <c r="R230" s="251">
        <f>Q230*H230</f>
        <v>0</v>
      </c>
      <c r="S230" s="251">
        <v>0</v>
      </c>
      <c r="T230" s="252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53" t="s">
        <v>447</v>
      </c>
      <c r="AT230" s="253" t="s">
        <v>295</v>
      </c>
      <c r="AU230" s="253" t="s">
        <v>86</v>
      </c>
      <c r="AY230" s="18" t="s">
        <v>251</v>
      </c>
      <c r="BE230" s="254">
        <f>IF(N230="základní",J230,0)</f>
        <v>0</v>
      </c>
      <c r="BF230" s="254">
        <f>IF(N230="snížená",J230,0)</f>
        <v>0</v>
      </c>
      <c r="BG230" s="254">
        <f>IF(N230="zákl. přenesená",J230,0)</f>
        <v>0</v>
      </c>
      <c r="BH230" s="254">
        <f>IF(N230="sníž. přenesená",J230,0)</f>
        <v>0</v>
      </c>
      <c r="BI230" s="254">
        <f>IF(N230="nulová",J230,0)</f>
        <v>0</v>
      </c>
      <c r="BJ230" s="18" t="s">
        <v>84</v>
      </c>
      <c r="BK230" s="254">
        <f>ROUND(I230*H230,2)</f>
        <v>0</v>
      </c>
      <c r="BL230" s="18" t="s">
        <v>344</v>
      </c>
      <c r="BM230" s="253" t="s">
        <v>3702</v>
      </c>
    </row>
    <row r="231" s="2" customFormat="1" ht="14.4" customHeight="1">
      <c r="A231" s="39"/>
      <c r="B231" s="40"/>
      <c r="C231" s="243" t="s">
        <v>723</v>
      </c>
      <c r="D231" s="243" t="s">
        <v>253</v>
      </c>
      <c r="E231" s="244" t="s">
        <v>3703</v>
      </c>
      <c r="F231" s="245" t="s">
        <v>3704</v>
      </c>
      <c r="G231" s="246" t="s">
        <v>369</v>
      </c>
      <c r="H231" s="247">
        <v>7</v>
      </c>
      <c r="I231" s="248"/>
      <c r="J231" s="247">
        <f>ROUND(I231*H231,2)</f>
        <v>0</v>
      </c>
      <c r="K231" s="245" t="s">
        <v>257</v>
      </c>
      <c r="L231" s="45"/>
      <c r="M231" s="249" t="s">
        <v>1</v>
      </c>
      <c r="N231" s="250" t="s">
        <v>41</v>
      </c>
      <c r="O231" s="92"/>
      <c r="P231" s="251">
        <f>O231*H231</f>
        <v>0</v>
      </c>
      <c r="Q231" s="251">
        <v>0</v>
      </c>
      <c r="R231" s="251">
        <f>Q231*H231</f>
        <v>0</v>
      </c>
      <c r="S231" s="251">
        <v>0.02</v>
      </c>
      <c r="T231" s="252">
        <f>S231*H231</f>
        <v>0.14000000000000001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53" t="s">
        <v>344</v>
      </c>
      <c r="AT231" s="253" t="s">
        <v>253</v>
      </c>
      <c r="AU231" s="253" t="s">
        <v>86</v>
      </c>
      <c r="AY231" s="18" t="s">
        <v>251</v>
      </c>
      <c r="BE231" s="254">
        <f>IF(N231="základní",J231,0)</f>
        <v>0</v>
      </c>
      <c r="BF231" s="254">
        <f>IF(N231="snížená",J231,0)</f>
        <v>0</v>
      </c>
      <c r="BG231" s="254">
        <f>IF(N231="zákl. přenesená",J231,0)</f>
        <v>0</v>
      </c>
      <c r="BH231" s="254">
        <f>IF(N231="sníž. přenesená",J231,0)</f>
        <v>0</v>
      </c>
      <c r="BI231" s="254">
        <f>IF(N231="nulová",J231,0)</f>
        <v>0</v>
      </c>
      <c r="BJ231" s="18" t="s">
        <v>84</v>
      </c>
      <c r="BK231" s="254">
        <f>ROUND(I231*H231,2)</f>
        <v>0</v>
      </c>
      <c r="BL231" s="18" t="s">
        <v>344</v>
      </c>
      <c r="BM231" s="253" t="s">
        <v>3705</v>
      </c>
    </row>
    <row r="232" s="2" customFormat="1" ht="14.4" customHeight="1">
      <c r="A232" s="39"/>
      <c r="B232" s="40"/>
      <c r="C232" s="243" t="s">
        <v>729</v>
      </c>
      <c r="D232" s="243" t="s">
        <v>253</v>
      </c>
      <c r="E232" s="244" t="s">
        <v>3706</v>
      </c>
      <c r="F232" s="245" t="s">
        <v>3707</v>
      </c>
      <c r="G232" s="246" t="s">
        <v>369</v>
      </c>
      <c r="H232" s="247">
        <v>4</v>
      </c>
      <c r="I232" s="248"/>
      <c r="J232" s="247">
        <f>ROUND(I232*H232,2)</f>
        <v>0</v>
      </c>
      <c r="K232" s="245" t="s">
        <v>257</v>
      </c>
      <c r="L232" s="45"/>
      <c r="M232" s="249" t="s">
        <v>1</v>
      </c>
      <c r="N232" s="250" t="s">
        <v>41</v>
      </c>
      <c r="O232" s="92"/>
      <c r="P232" s="251">
        <f>O232*H232</f>
        <v>0</v>
      </c>
      <c r="Q232" s="251">
        <v>0</v>
      </c>
      <c r="R232" s="251">
        <f>Q232*H232</f>
        <v>0</v>
      </c>
      <c r="S232" s="251">
        <v>0</v>
      </c>
      <c r="T232" s="252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53" t="s">
        <v>344</v>
      </c>
      <c r="AT232" s="253" t="s">
        <v>253</v>
      </c>
      <c r="AU232" s="253" t="s">
        <v>86</v>
      </c>
      <c r="AY232" s="18" t="s">
        <v>251</v>
      </c>
      <c r="BE232" s="254">
        <f>IF(N232="základní",J232,0)</f>
        <v>0</v>
      </c>
      <c r="BF232" s="254">
        <f>IF(N232="snížená",J232,0)</f>
        <v>0</v>
      </c>
      <c r="BG232" s="254">
        <f>IF(N232="zákl. přenesená",J232,0)</f>
        <v>0</v>
      </c>
      <c r="BH232" s="254">
        <f>IF(N232="sníž. přenesená",J232,0)</f>
        <v>0</v>
      </c>
      <c r="BI232" s="254">
        <f>IF(N232="nulová",J232,0)</f>
        <v>0</v>
      </c>
      <c r="BJ232" s="18" t="s">
        <v>84</v>
      </c>
      <c r="BK232" s="254">
        <f>ROUND(I232*H232,2)</f>
        <v>0</v>
      </c>
      <c r="BL232" s="18" t="s">
        <v>344</v>
      </c>
      <c r="BM232" s="253" t="s">
        <v>3708</v>
      </c>
    </row>
    <row r="233" s="2" customFormat="1" ht="14.4" customHeight="1">
      <c r="A233" s="39"/>
      <c r="B233" s="40"/>
      <c r="C233" s="243" t="s">
        <v>733</v>
      </c>
      <c r="D233" s="243" t="s">
        <v>253</v>
      </c>
      <c r="E233" s="244" t="s">
        <v>3709</v>
      </c>
      <c r="F233" s="245" t="s">
        <v>3710</v>
      </c>
      <c r="G233" s="246" t="s">
        <v>369</v>
      </c>
      <c r="H233" s="247">
        <v>1</v>
      </c>
      <c r="I233" s="248"/>
      <c r="J233" s="247">
        <f>ROUND(I233*H233,2)</f>
        <v>0</v>
      </c>
      <c r="K233" s="245" t="s">
        <v>257</v>
      </c>
      <c r="L233" s="45"/>
      <c r="M233" s="249" t="s">
        <v>1</v>
      </c>
      <c r="N233" s="250" t="s">
        <v>41</v>
      </c>
      <c r="O233" s="92"/>
      <c r="P233" s="251">
        <f>O233*H233</f>
        <v>0</v>
      </c>
      <c r="Q233" s="251">
        <v>0</v>
      </c>
      <c r="R233" s="251">
        <f>Q233*H233</f>
        <v>0</v>
      </c>
      <c r="S233" s="251">
        <v>0</v>
      </c>
      <c r="T233" s="252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53" t="s">
        <v>344</v>
      </c>
      <c r="AT233" s="253" t="s">
        <v>253</v>
      </c>
      <c r="AU233" s="253" t="s">
        <v>86</v>
      </c>
      <c r="AY233" s="18" t="s">
        <v>251</v>
      </c>
      <c r="BE233" s="254">
        <f>IF(N233="základní",J233,0)</f>
        <v>0</v>
      </c>
      <c r="BF233" s="254">
        <f>IF(N233="snížená",J233,0)</f>
        <v>0</v>
      </c>
      <c r="BG233" s="254">
        <f>IF(N233="zákl. přenesená",J233,0)</f>
        <v>0</v>
      </c>
      <c r="BH233" s="254">
        <f>IF(N233="sníž. přenesená",J233,0)</f>
        <v>0</v>
      </c>
      <c r="BI233" s="254">
        <f>IF(N233="nulová",J233,0)</f>
        <v>0</v>
      </c>
      <c r="BJ233" s="18" t="s">
        <v>84</v>
      </c>
      <c r="BK233" s="254">
        <f>ROUND(I233*H233,2)</f>
        <v>0</v>
      </c>
      <c r="BL233" s="18" t="s">
        <v>344</v>
      </c>
      <c r="BM233" s="253" t="s">
        <v>3711</v>
      </c>
    </row>
    <row r="234" s="2" customFormat="1" ht="14.4" customHeight="1">
      <c r="A234" s="39"/>
      <c r="B234" s="40"/>
      <c r="C234" s="243" t="s">
        <v>742</v>
      </c>
      <c r="D234" s="243" t="s">
        <v>253</v>
      </c>
      <c r="E234" s="244" t="s">
        <v>3712</v>
      </c>
      <c r="F234" s="245" t="s">
        <v>3713</v>
      </c>
      <c r="G234" s="246" t="s">
        <v>369</v>
      </c>
      <c r="H234" s="247">
        <v>13</v>
      </c>
      <c r="I234" s="248"/>
      <c r="J234" s="247">
        <f>ROUND(I234*H234,2)</f>
        <v>0</v>
      </c>
      <c r="K234" s="245" t="s">
        <v>257</v>
      </c>
      <c r="L234" s="45"/>
      <c r="M234" s="249" t="s">
        <v>1</v>
      </c>
      <c r="N234" s="250" t="s">
        <v>41</v>
      </c>
      <c r="O234" s="92"/>
      <c r="P234" s="251">
        <f>O234*H234</f>
        <v>0</v>
      </c>
      <c r="Q234" s="251">
        <v>0</v>
      </c>
      <c r="R234" s="251">
        <f>Q234*H234</f>
        <v>0</v>
      </c>
      <c r="S234" s="251">
        <v>0</v>
      </c>
      <c r="T234" s="252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53" t="s">
        <v>344</v>
      </c>
      <c r="AT234" s="253" t="s">
        <v>253</v>
      </c>
      <c r="AU234" s="253" t="s">
        <v>86</v>
      </c>
      <c r="AY234" s="18" t="s">
        <v>251</v>
      </c>
      <c r="BE234" s="254">
        <f>IF(N234="základní",J234,0)</f>
        <v>0</v>
      </c>
      <c r="BF234" s="254">
        <f>IF(N234="snížená",J234,0)</f>
        <v>0</v>
      </c>
      <c r="BG234" s="254">
        <f>IF(N234="zákl. přenesená",J234,0)</f>
        <v>0</v>
      </c>
      <c r="BH234" s="254">
        <f>IF(N234="sníž. přenesená",J234,0)</f>
        <v>0</v>
      </c>
      <c r="BI234" s="254">
        <f>IF(N234="nulová",J234,0)</f>
        <v>0</v>
      </c>
      <c r="BJ234" s="18" t="s">
        <v>84</v>
      </c>
      <c r="BK234" s="254">
        <f>ROUND(I234*H234,2)</f>
        <v>0</v>
      </c>
      <c r="BL234" s="18" t="s">
        <v>344</v>
      </c>
      <c r="BM234" s="253" t="s">
        <v>3714</v>
      </c>
    </row>
    <row r="235" s="2" customFormat="1" ht="14.4" customHeight="1">
      <c r="A235" s="39"/>
      <c r="B235" s="40"/>
      <c r="C235" s="288" t="s">
        <v>746</v>
      </c>
      <c r="D235" s="288" t="s">
        <v>295</v>
      </c>
      <c r="E235" s="289" t="s">
        <v>3715</v>
      </c>
      <c r="F235" s="290" t="s">
        <v>3716</v>
      </c>
      <c r="G235" s="291" t="s">
        <v>369</v>
      </c>
      <c r="H235" s="292">
        <v>13</v>
      </c>
      <c r="I235" s="293"/>
      <c r="J235" s="292">
        <f>ROUND(I235*H235,2)</f>
        <v>0</v>
      </c>
      <c r="K235" s="290" t="s">
        <v>257</v>
      </c>
      <c r="L235" s="294"/>
      <c r="M235" s="295" t="s">
        <v>1</v>
      </c>
      <c r="N235" s="296" t="s">
        <v>41</v>
      </c>
      <c r="O235" s="92"/>
      <c r="P235" s="251">
        <f>O235*H235</f>
        <v>0</v>
      </c>
      <c r="Q235" s="251">
        <v>9.0000000000000006E-05</v>
      </c>
      <c r="R235" s="251">
        <f>Q235*H235</f>
        <v>0.00117</v>
      </c>
      <c r="S235" s="251">
        <v>0</v>
      </c>
      <c r="T235" s="252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53" t="s">
        <v>447</v>
      </c>
      <c r="AT235" s="253" t="s">
        <v>295</v>
      </c>
      <c r="AU235" s="253" t="s">
        <v>86</v>
      </c>
      <c r="AY235" s="18" t="s">
        <v>251</v>
      </c>
      <c r="BE235" s="254">
        <f>IF(N235="základní",J235,0)</f>
        <v>0</v>
      </c>
      <c r="BF235" s="254">
        <f>IF(N235="snížená",J235,0)</f>
        <v>0</v>
      </c>
      <c r="BG235" s="254">
        <f>IF(N235="zákl. přenesená",J235,0)</f>
        <v>0</v>
      </c>
      <c r="BH235" s="254">
        <f>IF(N235="sníž. přenesená",J235,0)</f>
        <v>0</v>
      </c>
      <c r="BI235" s="254">
        <f>IF(N235="nulová",J235,0)</f>
        <v>0</v>
      </c>
      <c r="BJ235" s="18" t="s">
        <v>84</v>
      </c>
      <c r="BK235" s="254">
        <f>ROUND(I235*H235,2)</f>
        <v>0</v>
      </c>
      <c r="BL235" s="18" t="s">
        <v>344</v>
      </c>
      <c r="BM235" s="253" t="s">
        <v>3717</v>
      </c>
    </row>
    <row r="236" s="2" customFormat="1" ht="19.8" customHeight="1">
      <c r="A236" s="39"/>
      <c r="B236" s="40"/>
      <c r="C236" s="243" t="s">
        <v>750</v>
      </c>
      <c r="D236" s="243" t="s">
        <v>253</v>
      </c>
      <c r="E236" s="244" t="s">
        <v>3718</v>
      </c>
      <c r="F236" s="245" t="s">
        <v>3719</v>
      </c>
      <c r="G236" s="246" t="s">
        <v>369</v>
      </c>
      <c r="H236" s="247">
        <v>29</v>
      </c>
      <c r="I236" s="248"/>
      <c r="J236" s="247">
        <f>ROUND(I236*H236,2)</f>
        <v>0</v>
      </c>
      <c r="K236" s="245" t="s">
        <v>257</v>
      </c>
      <c r="L236" s="45"/>
      <c r="M236" s="249" t="s">
        <v>1</v>
      </c>
      <c r="N236" s="250" t="s">
        <v>41</v>
      </c>
      <c r="O236" s="92"/>
      <c r="P236" s="251">
        <f>O236*H236</f>
        <v>0</v>
      </c>
      <c r="Q236" s="251">
        <v>0</v>
      </c>
      <c r="R236" s="251">
        <f>Q236*H236</f>
        <v>0</v>
      </c>
      <c r="S236" s="251">
        <v>0</v>
      </c>
      <c r="T236" s="252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53" t="s">
        <v>344</v>
      </c>
      <c r="AT236" s="253" t="s">
        <v>253</v>
      </c>
      <c r="AU236" s="253" t="s">
        <v>86</v>
      </c>
      <c r="AY236" s="18" t="s">
        <v>251</v>
      </c>
      <c r="BE236" s="254">
        <f>IF(N236="základní",J236,0)</f>
        <v>0</v>
      </c>
      <c r="BF236" s="254">
        <f>IF(N236="snížená",J236,0)</f>
        <v>0</v>
      </c>
      <c r="BG236" s="254">
        <f>IF(N236="zákl. přenesená",J236,0)</f>
        <v>0</v>
      </c>
      <c r="BH236" s="254">
        <f>IF(N236="sníž. přenesená",J236,0)</f>
        <v>0</v>
      </c>
      <c r="BI236" s="254">
        <f>IF(N236="nulová",J236,0)</f>
        <v>0</v>
      </c>
      <c r="BJ236" s="18" t="s">
        <v>84</v>
      </c>
      <c r="BK236" s="254">
        <f>ROUND(I236*H236,2)</f>
        <v>0</v>
      </c>
      <c r="BL236" s="18" t="s">
        <v>344</v>
      </c>
      <c r="BM236" s="253" t="s">
        <v>3720</v>
      </c>
    </row>
    <row r="237" s="2" customFormat="1" ht="14.4" customHeight="1">
      <c r="A237" s="39"/>
      <c r="B237" s="40"/>
      <c r="C237" s="288" t="s">
        <v>759</v>
      </c>
      <c r="D237" s="288" t="s">
        <v>295</v>
      </c>
      <c r="E237" s="289" t="s">
        <v>3721</v>
      </c>
      <c r="F237" s="290" t="s">
        <v>3722</v>
      </c>
      <c r="G237" s="291" t="s">
        <v>369</v>
      </c>
      <c r="H237" s="292">
        <v>29</v>
      </c>
      <c r="I237" s="293"/>
      <c r="J237" s="292">
        <f>ROUND(I237*H237,2)</f>
        <v>0</v>
      </c>
      <c r="K237" s="290" t="s">
        <v>257</v>
      </c>
      <c r="L237" s="294"/>
      <c r="M237" s="295" t="s">
        <v>1</v>
      </c>
      <c r="N237" s="296" t="s">
        <v>41</v>
      </c>
      <c r="O237" s="92"/>
      <c r="P237" s="251">
        <f>O237*H237</f>
        <v>0</v>
      </c>
      <c r="Q237" s="251">
        <v>9.0000000000000006E-05</v>
      </c>
      <c r="R237" s="251">
        <f>Q237*H237</f>
        <v>0.0026100000000000003</v>
      </c>
      <c r="S237" s="251">
        <v>0</v>
      </c>
      <c r="T237" s="252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53" t="s">
        <v>447</v>
      </c>
      <c r="AT237" s="253" t="s">
        <v>295</v>
      </c>
      <c r="AU237" s="253" t="s">
        <v>86</v>
      </c>
      <c r="AY237" s="18" t="s">
        <v>251</v>
      </c>
      <c r="BE237" s="254">
        <f>IF(N237="základní",J237,0)</f>
        <v>0</v>
      </c>
      <c r="BF237" s="254">
        <f>IF(N237="snížená",J237,0)</f>
        <v>0</v>
      </c>
      <c r="BG237" s="254">
        <f>IF(N237="zákl. přenesená",J237,0)</f>
        <v>0</v>
      </c>
      <c r="BH237" s="254">
        <f>IF(N237="sníž. přenesená",J237,0)</f>
        <v>0</v>
      </c>
      <c r="BI237" s="254">
        <f>IF(N237="nulová",J237,0)</f>
        <v>0</v>
      </c>
      <c r="BJ237" s="18" t="s">
        <v>84</v>
      </c>
      <c r="BK237" s="254">
        <f>ROUND(I237*H237,2)</f>
        <v>0</v>
      </c>
      <c r="BL237" s="18" t="s">
        <v>344</v>
      </c>
      <c r="BM237" s="253" t="s">
        <v>3723</v>
      </c>
    </row>
    <row r="238" s="2" customFormat="1" ht="14.4" customHeight="1">
      <c r="A238" s="39"/>
      <c r="B238" s="40"/>
      <c r="C238" s="243" t="s">
        <v>764</v>
      </c>
      <c r="D238" s="243" t="s">
        <v>253</v>
      </c>
      <c r="E238" s="244" t="s">
        <v>3724</v>
      </c>
      <c r="F238" s="245" t="s">
        <v>3725</v>
      </c>
      <c r="G238" s="246" t="s">
        <v>369</v>
      </c>
      <c r="H238" s="247">
        <v>4</v>
      </c>
      <c r="I238" s="248"/>
      <c r="J238" s="247">
        <f>ROUND(I238*H238,2)</f>
        <v>0</v>
      </c>
      <c r="K238" s="245" t="s">
        <v>257</v>
      </c>
      <c r="L238" s="45"/>
      <c r="M238" s="249" t="s">
        <v>1</v>
      </c>
      <c r="N238" s="250" t="s">
        <v>41</v>
      </c>
      <c r="O238" s="92"/>
      <c r="P238" s="251">
        <f>O238*H238</f>
        <v>0</v>
      </c>
      <c r="Q238" s="251">
        <v>0</v>
      </c>
      <c r="R238" s="251">
        <f>Q238*H238</f>
        <v>0</v>
      </c>
      <c r="S238" s="251">
        <v>0</v>
      </c>
      <c r="T238" s="252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53" t="s">
        <v>344</v>
      </c>
      <c r="AT238" s="253" t="s">
        <v>253</v>
      </c>
      <c r="AU238" s="253" t="s">
        <v>86</v>
      </c>
      <c r="AY238" s="18" t="s">
        <v>251</v>
      </c>
      <c r="BE238" s="254">
        <f>IF(N238="základní",J238,0)</f>
        <v>0</v>
      </c>
      <c r="BF238" s="254">
        <f>IF(N238="snížená",J238,0)</f>
        <v>0</v>
      </c>
      <c r="BG238" s="254">
        <f>IF(N238="zákl. přenesená",J238,0)</f>
        <v>0</v>
      </c>
      <c r="BH238" s="254">
        <f>IF(N238="sníž. přenesená",J238,0)</f>
        <v>0</v>
      </c>
      <c r="BI238" s="254">
        <f>IF(N238="nulová",J238,0)</f>
        <v>0</v>
      </c>
      <c r="BJ238" s="18" t="s">
        <v>84</v>
      </c>
      <c r="BK238" s="254">
        <f>ROUND(I238*H238,2)</f>
        <v>0</v>
      </c>
      <c r="BL238" s="18" t="s">
        <v>344</v>
      </c>
      <c r="BM238" s="253" t="s">
        <v>3726</v>
      </c>
    </row>
    <row r="239" s="2" customFormat="1" ht="14.4" customHeight="1">
      <c r="A239" s="39"/>
      <c r="B239" s="40"/>
      <c r="C239" s="288" t="s">
        <v>769</v>
      </c>
      <c r="D239" s="288" t="s">
        <v>295</v>
      </c>
      <c r="E239" s="289" t="s">
        <v>3727</v>
      </c>
      <c r="F239" s="290" t="s">
        <v>3728</v>
      </c>
      <c r="G239" s="291" t="s">
        <v>369</v>
      </c>
      <c r="H239" s="292">
        <v>4</v>
      </c>
      <c r="I239" s="293"/>
      <c r="J239" s="292">
        <f>ROUND(I239*H239,2)</f>
        <v>0</v>
      </c>
      <c r="K239" s="290" t="s">
        <v>257</v>
      </c>
      <c r="L239" s="294"/>
      <c r="M239" s="295" t="s">
        <v>1</v>
      </c>
      <c r="N239" s="296" t="s">
        <v>41</v>
      </c>
      <c r="O239" s="92"/>
      <c r="P239" s="251">
        <f>O239*H239</f>
        <v>0</v>
      </c>
      <c r="Q239" s="251">
        <v>0.00010000000000000001</v>
      </c>
      <c r="R239" s="251">
        <f>Q239*H239</f>
        <v>0.00040000000000000002</v>
      </c>
      <c r="S239" s="251">
        <v>0</v>
      </c>
      <c r="T239" s="252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53" t="s">
        <v>447</v>
      </c>
      <c r="AT239" s="253" t="s">
        <v>295</v>
      </c>
      <c r="AU239" s="253" t="s">
        <v>86</v>
      </c>
      <c r="AY239" s="18" t="s">
        <v>251</v>
      </c>
      <c r="BE239" s="254">
        <f>IF(N239="základní",J239,0)</f>
        <v>0</v>
      </c>
      <c r="BF239" s="254">
        <f>IF(N239="snížená",J239,0)</f>
        <v>0</v>
      </c>
      <c r="BG239" s="254">
        <f>IF(N239="zákl. přenesená",J239,0)</f>
        <v>0</v>
      </c>
      <c r="BH239" s="254">
        <f>IF(N239="sníž. přenesená",J239,0)</f>
        <v>0</v>
      </c>
      <c r="BI239" s="254">
        <f>IF(N239="nulová",J239,0)</f>
        <v>0</v>
      </c>
      <c r="BJ239" s="18" t="s">
        <v>84</v>
      </c>
      <c r="BK239" s="254">
        <f>ROUND(I239*H239,2)</f>
        <v>0</v>
      </c>
      <c r="BL239" s="18" t="s">
        <v>344</v>
      </c>
      <c r="BM239" s="253" t="s">
        <v>3729</v>
      </c>
    </row>
    <row r="240" s="2" customFormat="1" ht="14.4" customHeight="1">
      <c r="A240" s="39"/>
      <c r="B240" s="40"/>
      <c r="C240" s="243" t="s">
        <v>776</v>
      </c>
      <c r="D240" s="243" t="s">
        <v>253</v>
      </c>
      <c r="E240" s="244" t="s">
        <v>3730</v>
      </c>
      <c r="F240" s="245" t="s">
        <v>3731</v>
      </c>
      <c r="G240" s="246" t="s">
        <v>369</v>
      </c>
      <c r="H240" s="247">
        <v>37</v>
      </c>
      <c r="I240" s="248"/>
      <c r="J240" s="247">
        <f>ROUND(I240*H240,2)</f>
        <v>0</v>
      </c>
      <c r="K240" s="245" t="s">
        <v>257</v>
      </c>
      <c r="L240" s="45"/>
      <c r="M240" s="249" t="s">
        <v>1</v>
      </c>
      <c r="N240" s="250" t="s">
        <v>41</v>
      </c>
      <c r="O240" s="92"/>
      <c r="P240" s="251">
        <f>O240*H240</f>
        <v>0</v>
      </c>
      <c r="Q240" s="251">
        <v>0</v>
      </c>
      <c r="R240" s="251">
        <f>Q240*H240</f>
        <v>0</v>
      </c>
      <c r="S240" s="251">
        <v>0</v>
      </c>
      <c r="T240" s="252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53" t="s">
        <v>344</v>
      </c>
      <c r="AT240" s="253" t="s">
        <v>253</v>
      </c>
      <c r="AU240" s="253" t="s">
        <v>86</v>
      </c>
      <c r="AY240" s="18" t="s">
        <v>251</v>
      </c>
      <c r="BE240" s="254">
        <f>IF(N240="základní",J240,0)</f>
        <v>0</v>
      </c>
      <c r="BF240" s="254">
        <f>IF(N240="snížená",J240,0)</f>
        <v>0</v>
      </c>
      <c r="BG240" s="254">
        <f>IF(N240="zákl. přenesená",J240,0)</f>
        <v>0</v>
      </c>
      <c r="BH240" s="254">
        <f>IF(N240="sníž. přenesená",J240,0)</f>
        <v>0</v>
      </c>
      <c r="BI240" s="254">
        <f>IF(N240="nulová",J240,0)</f>
        <v>0</v>
      </c>
      <c r="BJ240" s="18" t="s">
        <v>84</v>
      </c>
      <c r="BK240" s="254">
        <f>ROUND(I240*H240,2)</f>
        <v>0</v>
      </c>
      <c r="BL240" s="18" t="s">
        <v>344</v>
      </c>
      <c r="BM240" s="253" t="s">
        <v>3732</v>
      </c>
    </row>
    <row r="241" s="2" customFormat="1" ht="14.4" customHeight="1">
      <c r="A241" s="39"/>
      <c r="B241" s="40"/>
      <c r="C241" s="288" t="s">
        <v>781</v>
      </c>
      <c r="D241" s="288" t="s">
        <v>295</v>
      </c>
      <c r="E241" s="289" t="s">
        <v>3733</v>
      </c>
      <c r="F241" s="290" t="s">
        <v>3734</v>
      </c>
      <c r="G241" s="291" t="s">
        <v>369</v>
      </c>
      <c r="H241" s="292">
        <v>37</v>
      </c>
      <c r="I241" s="293"/>
      <c r="J241" s="292">
        <f>ROUND(I241*H241,2)</f>
        <v>0</v>
      </c>
      <c r="K241" s="290" t="s">
        <v>257</v>
      </c>
      <c r="L241" s="294"/>
      <c r="M241" s="295" t="s">
        <v>1</v>
      </c>
      <c r="N241" s="296" t="s">
        <v>41</v>
      </c>
      <c r="O241" s="92"/>
      <c r="P241" s="251">
        <f>O241*H241</f>
        <v>0</v>
      </c>
      <c r="Q241" s="251">
        <v>4.0000000000000003E-05</v>
      </c>
      <c r="R241" s="251">
        <f>Q241*H241</f>
        <v>0.0014800000000000002</v>
      </c>
      <c r="S241" s="251">
        <v>0</v>
      </c>
      <c r="T241" s="252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53" t="s">
        <v>447</v>
      </c>
      <c r="AT241" s="253" t="s">
        <v>295</v>
      </c>
      <c r="AU241" s="253" t="s">
        <v>86</v>
      </c>
      <c r="AY241" s="18" t="s">
        <v>251</v>
      </c>
      <c r="BE241" s="254">
        <f>IF(N241="základní",J241,0)</f>
        <v>0</v>
      </c>
      <c r="BF241" s="254">
        <f>IF(N241="snížená",J241,0)</f>
        <v>0</v>
      </c>
      <c r="BG241" s="254">
        <f>IF(N241="zákl. přenesená",J241,0)</f>
        <v>0</v>
      </c>
      <c r="BH241" s="254">
        <f>IF(N241="sníž. přenesená",J241,0)</f>
        <v>0</v>
      </c>
      <c r="BI241" s="254">
        <f>IF(N241="nulová",J241,0)</f>
        <v>0</v>
      </c>
      <c r="BJ241" s="18" t="s">
        <v>84</v>
      </c>
      <c r="BK241" s="254">
        <f>ROUND(I241*H241,2)</f>
        <v>0</v>
      </c>
      <c r="BL241" s="18" t="s">
        <v>344</v>
      </c>
      <c r="BM241" s="253" t="s">
        <v>3735</v>
      </c>
    </row>
    <row r="242" s="2" customFormat="1" ht="14.4" customHeight="1">
      <c r="A242" s="39"/>
      <c r="B242" s="40"/>
      <c r="C242" s="288" t="s">
        <v>786</v>
      </c>
      <c r="D242" s="288" t="s">
        <v>295</v>
      </c>
      <c r="E242" s="289" t="s">
        <v>3736</v>
      </c>
      <c r="F242" s="290" t="s">
        <v>3737</v>
      </c>
      <c r="G242" s="291" t="s">
        <v>369</v>
      </c>
      <c r="H242" s="292">
        <v>37</v>
      </c>
      <c r="I242" s="293"/>
      <c r="J242" s="292">
        <f>ROUND(I242*H242,2)</f>
        <v>0</v>
      </c>
      <c r="K242" s="290" t="s">
        <v>257</v>
      </c>
      <c r="L242" s="294"/>
      <c r="M242" s="295" t="s">
        <v>1</v>
      </c>
      <c r="N242" s="296" t="s">
        <v>41</v>
      </c>
      <c r="O242" s="92"/>
      <c r="P242" s="251">
        <f>O242*H242</f>
        <v>0</v>
      </c>
      <c r="Q242" s="251">
        <v>3.0000000000000001E-05</v>
      </c>
      <c r="R242" s="251">
        <f>Q242*H242</f>
        <v>0.0011100000000000001</v>
      </c>
      <c r="S242" s="251">
        <v>0</v>
      </c>
      <c r="T242" s="252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53" t="s">
        <v>447</v>
      </c>
      <c r="AT242" s="253" t="s">
        <v>295</v>
      </c>
      <c r="AU242" s="253" t="s">
        <v>86</v>
      </c>
      <c r="AY242" s="18" t="s">
        <v>251</v>
      </c>
      <c r="BE242" s="254">
        <f>IF(N242="základní",J242,0)</f>
        <v>0</v>
      </c>
      <c r="BF242" s="254">
        <f>IF(N242="snížená",J242,0)</f>
        <v>0</v>
      </c>
      <c r="BG242" s="254">
        <f>IF(N242="zákl. přenesená",J242,0)</f>
        <v>0</v>
      </c>
      <c r="BH242" s="254">
        <f>IF(N242="sníž. přenesená",J242,0)</f>
        <v>0</v>
      </c>
      <c r="BI242" s="254">
        <f>IF(N242="nulová",J242,0)</f>
        <v>0</v>
      </c>
      <c r="BJ242" s="18" t="s">
        <v>84</v>
      </c>
      <c r="BK242" s="254">
        <f>ROUND(I242*H242,2)</f>
        <v>0</v>
      </c>
      <c r="BL242" s="18" t="s">
        <v>344</v>
      </c>
      <c r="BM242" s="253" t="s">
        <v>3738</v>
      </c>
    </row>
    <row r="243" s="2" customFormat="1" ht="14.4" customHeight="1">
      <c r="A243" s="39"/>
      <c r="B243" s="40"/>
      <c r="C243" s="288" t="s">
        <v>790</v>
      </c>
      <c r="D243" s="288" t="s">
        <v>295</v>
      </c>
      <c r="E243" s="289" t="s">
        <v>3739</v>
      </c>
      <c r="F243" s="290" t="s">
        <v>3740</v>
      </c>
      <c r="G243" s="291" t="s">
        <v>369</v>
      </c>
      <c r="H243" s="292">
        <v>37</v>
      </c>
      <c r="I243" s="293"/>
      <c r="J243" s="292">
        <f>ROUND(I243*H243,2)</f>
        <v>0</v>
      </c>
      <c r="K243" s="290" t="s">
        <v>257</v>
      </c>
      <c r="L243" s="294"/>
      <c r="M243" s="295" t="s">
        <v>1</v>
      </c>
      <c r="N243" s="296" t="s">
        <v>41</v>
      </c>
      <c r="O243" s="92"/>
      <c r="P243" s="251">
        <f>O243*H243</f>
        <v>0</v>
      </c>
      <c r="Q243" s="251">
        <v>1.0000000000000001E-05</v>
      </c>
      <c r="R243" s="251">
        <f>Q243*H243</f>
        <v>0.00037000000000000005</v>
      </c>
      <c r="S243" s="251">
        <v>0</v>
      </c>
      <c r="T243" s="252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53" t="s">
        <v>447</v>
      </c>
      <c r="AT243" s="253" t="s">
        <v>295</v>
      </c>
      <c r="AU243" s="253" t="s">
        <v>86</v>
      </c>
      <c r="AY243" s="18" t="s">
        <v>251</v>
      </c>
      <c r="BE243" s="254">
        <f>IF(N243="základní",J243,0)</f>
        <v>0</v>
      </c>
      <c r="BF243" s="254">
        <f>IF(N243="snížená",J243,0)</f>
        <v>0</v>
      </c>
      <c r="BG243" s="254">
        <f>IF(N243="zákl. přenesená",J243,0)</f>
        <v>0</v>
      </c>
      <c r="BH243" s="254">
        <f>IF(N243="sníž. přenesená",J243,0)</f>
        <v>0</v>
      </c>
      <c r="BI243" s="254">
        <f>IF(N243="nulová",J243,0)</f>
        <v>0</v>
      </c>
      <c r="BJ243" s="18" t="s">
        <v>84</v>
      </c>
      <c r="BK243" s="254">
        <f>ROUND(I243*H243,2)</f>
        <v>0</v>
      </c>
      <c r="BL243" s="18" t="s">
        <v>344</v>
      </c>
      <c r="BM243" s="253" t="s">
        <v>3741</v>
      </c>
    </row>
    <row r="244" s="2" customFormat="1" ht="19.8" customHeight="1">
      <c r="A244" s="39"/>
      <c r="B244" s="40"/>
      <c r="C244" s="243" t="s">
        <v>794</v>
      </c>
      <c r="D244" s="243" t="s">
        <v>253</v>
      </c>
      <c r="E244" s="244" t="s">
        <v>3742</v>
      </c>
      <c r="F244" s="245" t="s">
        <v>3743</v>
      </c>
      <c r="G244" s="246" t="s">
        <v>369</v>
      </c>
      <c r="H244" s="247">
        <v>2</v>
      </c>
      <c r="I244" s="248"/>
      <c r="J244" s="247">
        <f>ROUND(I244*H244,2)</f>
        <v>0</v>
      </c>
      <c r="K244" s="245" t="s">
        <v>257</v>
      </c>
      <c r="L244" s="45"/>
      <c r="M244" s="249" t="s">
        <v>1</v>
      </c>
      <c r="N244" s="250" t="s">
        <v>41</v>
      </c>
      <c r="O244" s="92"/>
      <c r="P244" s="251">
        <f>O244*H244</f>
        <v>0</v>
      </c>
      <c r="Q244" s="251">
        <v>0</v>
      </c>
      <c r="R244" s="251">
        <f>Q244*H244</f>
        <v>0</v>
      </c>
      <c r="S244" s="251">
        <v>0</v>
      </c>
      <c r="T244" s="252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53" t="s">
        <v>344</v>
      </c>
      <c r="AT244" s="253" t="s">
        <v>253</v>
      </c>
      <c r="AU244" s="253" t="s">
        <v>86</v>
      </c>
      <c r="AY244" s="18" t="s">
        <v>251</v>
      </c>
      <c r="BE244" s="254">
        <f>IF(N244="základní",J244,0)</f>
        <v>0</v>
      </c>
      <c r="BF244" s="254">
        <f>IF(N244="snížená",J244,0)</f>
        <v>0</v>
      </c>
      <c r="BG244" s="254">
        <f>IF(N244="zákl. přenesená",J244,0)</f>
        <v>0</v>
      </c>
      <c r="BH244" s="254">
        <f>IF(N244="sníž. přenesená",J244,0)</f>
        <v>0</v>
      </c>
      <c r="BI244" s="254">
        <f>IF(N244="nulová",J244,0)</f>
        <v>0</v>
      </c>
      <c r="BJ244" s="18" t="s">
        <v>84</v>
      </c>
      <c r="BK244" s="254">
        <f>ROUND(I244*H244,2)</f>
        <v>0</v>
      </c>
      <c r="BL244" s="18" t="s">
        <v>344</v>
      </c>
      <c r="BM244" s="253" t="s">
        <v>3744</v>
      </c>
    </row>
    <row r="245" s="2" customFormat="1" ht="14.4" customHeight="1">
      <c r="A245" s="39"/>
      <c r="B245" s="40"/>
      <c r="C245" s="288" t="s">
        <v>798</v>
      </c>
      <c r="D245" s="288" t="s">
        <v>295</v>
      </c>
      <c r="E245" s="289" t="s">
        <v>3745</v>
      </c>
      <c r="F245" s="290" t="s">
        <v>3746</v>
      </c>
      <c r="G245" s="291" t="s">
        <v>369</v>
      </c>
      <c r="H245" s="292">
        <v>2</v>
      </c>
      <c r="I245" s="293"/>
      <c r="J245" s="292">
        <f>ROUND(I245*H245,2)</f>
        <v>0</v>
      </c>
      <c r="K245" s="290" t="s">
        <v>257</v>
      </c>
      <c r="L245" s="294"/>
      <c r="M245" s="295" t="s">
        <v>1</v>
      </c>
      <c r="N245" s="296" t="s">
        <v>41</v>
      </c>
      <c r="O245" s="92"/>
      <c r="P245" s="251">
        <f>O245*H245</f>
        <v>0</v>
      </c>
      <c r="Q245" s="251">
        <v>4.0000000000000003E-05</v>
      </c>
      <c r="R245" s="251">
        <f>Q245*H245</f>
        <v>8.0000000000000007E-05</v>
      </c>
      <c r="S245" s="251">
        <v>0</v>
      </c>
      <c r="T245" s="252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53" t="s">
        <v>447</v>
      </c>
      <c r="AT245" s="253" t="s">
        <v>295</v>
      </c>
      <c r="AU245" s="253" t="s">
        <v>86</v>
      </c>
      <c r="AY245" s="18" t="s">
        <v>251</v>
      </c>
      <c r="BE245" s="254">
        <f>IF(N245="základní",J245,0)</f>
        <v>0</v>
      </c>
      <c r="BF245" s="254">
        <f>IF(N245="snížená",J245,0)</f>
        <v>0</v>
      </c>
      <c r="BG245" s="254">
        <f>IF(N245="zákl. přenesená",J245,0)</f>
        <v>0</v>
      </c>
      <c r="BH245" s="254">
        <f>IF(N245="sníž. přenesená",J245,0)</f>
        <v>0</v>
      </c>
      <c r="BI245" s="254">
        <f>IF(N245="nulová",J245,0)</f>
        <v>0</v>
      </c>
      <c r="BJ245" s="18" t="s">
        <v>84</v>
      </c>
      <c r="BK245" s="254">
        <f>ROUND(I245*H245,2)</f>
        <v>0</v>
      </c>
      <c r="BL245" s="18" t="s">
        <v>344</v>
      </c>
      <c r="BM245" s="253" t="s">
        <v>3747</v>
      </c>
    </row>
    <row r="246" s="2" customFormat="1" ht="14.4" customHeight="1">
      <c r="A246" s="39"/>
      <c r="B246" s="40"/>
      <c r="C246" s="288" t="s">
        <v>805</v>
      </c>
      <c r="D246" s="288" t="s">
        <v>295</v>
      </c>
      <c r="E246" s="289" t="s">
        <v>3748</v>
      </c>
      <c r="F246" s="290" t="s">
        <v>3749</v>
      </c>
      <c r="G246" s="291" t="s">
        <v>369</v>
      </c>
      <c r="H246" s="292">
        <v>2</v>
      </c>
      <c r="I246" s="293"/>
      <c r="J246" s="292">
        <f>ROUND(I246*H246,2)</f>
        <v>0</v>
      </c>
      <c r="K246" s="290" t="s">
        <v>257</v>
      </c>
      <c r="L246" s="294"/>
      <c r="M246" s="295" t="s">
        <v>1</v>
      </c>
      <c r="N246" s="296" t="s">
        <v>41</v>
      </c>
      <c r="O246" s="92"/>
      <c r="P246" s="251">
        <f>O246*H246</f>
        <v>0</v>
      </c>
      <c r="Q246" s="251">
        <v>0</v>
      </c>
      <c r="R246" s="251">
        <f>Q246*H246</f>
        <v>0</v>
      </c>
      <c r="S246" s="251">
        <v>0</v>
      </c>
      <c r="T246" s="252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53" t="s">
        <v>447</v>
      </c>
      <c r="AT246" s="253" t="s">
        <v>295</v>
      </c>
      <c r="AU246" s="253" t="s">
        <v>86</v>
      </c>
      <c r="AY246" s="18" t="s">
        <v>251</v>
      </c>
      <c r="BE246" s="254">
        <f>IF(N246="základní",J246,0)</f>
        <v>0</v>
      </c>
      <c r="BF246" s="254">
        <f>IF(N246="snížená",J246,0)</f>
        <v>0</v>
      </c>
      <c r="BG246" s="254">
        <f>IF(N246="zákl. přenesená",J246,0)</f>
        <v>0</v>
      </c>
      <c r="BH246" s="254">
        <f>IF(N246="sníž. přenesená",J246,0)</f>
        <v>0</v>
      </c>
      <c r="BI246" s="254">
        <f>IF(N246="nulová",J246,0)</f>
        <v>0</v>
      </c>
      <c r="BJ246" s="18" t="s">
        <v>84</v>
      </c>
      <c r="BK246" s="254">
        <f>ROUND(I246*H246,2)</f>
        <v>0</v>
      </c>
      <c r="BL246" s="18" t="s">
        <v>344</v>
      </c>
      <c r="BM246" s="253" t="s">
        <v>3750</v>
      </c>
    </row>
    <row r="247" s="2" customFormat="1" ht="14.4" customHeight="1">
      <c r="A247" s="39"/>
      <c r="B247" s="40"/>
      <c r="C247" s="288" t="s">
        <v>811</v>
      </c>
      <c r="D247" s="288" t="s">
        <v>295</v>
      </c>
      <c r="E247" s="289" t="s">
        <v>3751</v>
      </c>
      <c r="F247" s="290" t="s">
        <v>3752</v>
      </c>
      <c r="G247" s="291" t="s">
        <v>369</v>
      </c>
      <c r="H247" s="292">
        <v>2</v>
      </c>
      <c r="I247" s="293"/>
      <c r="J247" s="292">
        <f>ROUND(I247*H247,2)</f>
        <v>0</v>
      </c>
      <c r="K247" s="290" t="s">
        <v>257</v>
      </c>
      <c r="L247" s="294"/>
      <c r="M247" s="295" t="s">
        <v>1</v>
      </c>
      <c r="N247" s="296" t="s">
        <v>41</v>
      </c>
      <c r="O247" s="92"/>
      <c r="P247" s="251">
        <f>O247*H247</f>
        <v>0</v>
      </c>
      <c r="Q247" s="251">
        <v>3.0000000000000001E-05</v>
      </c>
      <c r="R247" s="251">
        <f>Q247*H247</f>
        <v>6.0000000000000002E-05</v>
      </c>
      <c r="S247" s="251">
        <v>0</v>
      </c>
      <c r="T247" s="252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53" t="s">
        <v>447</v>
      </c>
      <c r="AT247" s="253" t="s">
        <v>295</v>
      </c>
      <c r="AU247" s="253" t="s">
        <v>86</v>
      </c>
      <c r="AY247" s="18" t="s">
        <v>251</v>
      </c>
      <c r="BE247" s="254">
        <f>IF(N247="základní",J247,0)</f>
        <v>0</v>
      </c>
      <c r="BF247" s="254">
        <f>IF(N247="snížená",J247,0)</f>
        <v>0</v>
      </c>
      <c r="BG247" s="254">
        <f>IF(N247="zákl. přenesená",J247,0)</f>
        <v>0</v>
      </c>
      <c r="BH247" s="254">
        <f>IF(N247="sníž. přenesená",J247,0)</f>
        <v>0</v>
      </c>
      <c r="BI247" s="254">
        <f>IF(N247="nulová",J247,0)</f>
        <v>0</v>
      </c>
      <c r="BJ247" s="18" t="s">
        <v>84</v>
      </c>
      <c r="BK247" s="254">
        <f>ROUND(I247*H247,2)</f>
        <v>0</v>
      </c>
      <c r="BL247" s="18" t="s">
        <v>344</v>
      </c>
      <c r="BM247" s="253" t="s">
        <v>3753</v>
      </c>
    </row>
    <row r="248" s="2" customFormat="1" ht="14.4" customHeight="1">
      <c r="A248" s="39"/>
      <c r="B248" s="40"/>
      <c r="C248" s="288" t="s">
        <v>815</v>
      </c>
      <c r="D248" s="288" t="s">
        <v>295</v>
      </c>
      <c r="E248" s="289" t="s">
        <v>3739</v>
      </c>
      <c r="F248" s="290" t="s">
        <v>3740</v>
      </c>
      <c r="G248" s="291" t="s">
        <v>369</v>
      </c>
      <c r="H248" s="292">
        <v>2</v>
      </c>
      <c r="I248" s="293"/>
      <c r="J248" s="292">
        <f>ROUND(I248*H248,2)</f>
        <v>0</v>
      </c>
      <c r="K248" s="290" t="s">
        <v>257</v>
      </c>
      <c r="L248" s="294"/>
      <c r="M248" s="295" t="s">
        <v>1</v>
      </c>
      <c r="N248" s="296" t="s">
        <v>41</v>
      </c>
      <c r="O248" s="92"/>
      <c r="P248" s="251">
        <f>O248*H248</f>
        <v>0</v>
      </c>
      <c r="Q248" s="251">
        <v>1.0000000000000001E-05</v>
      </c>
      <c r="R248" s="251">
        <f>Q248*H248</f>
        <v>2.0000000000000002E-05</v>
      </c>
      <c r="S248" s="251">
        <v>0</v>
      </c>
      <c r="T248" s="252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53" t="s">
        <v>447</v>
      </c>
      <c r="AT248" s="253" t="s">
        <v>295</v>
      </c>
      <c r="AU248" s="253" t="s">
        <v>86</v>
      </c>
      <c r="AY248" s="18" t="s">
        <v>251</v>
      </c>
      <c r="BE248" s="254">
        <f>IF(N248="základní",J248,0)</f>
        <v>0</v>
      </c>
      <c r="BF248" s="254">
        <f>IF(N248="snížená",J248,0)</f>
        <v>0</v>
      </c>
      <c r="BG248" s="254">
        <f>IF(N248="zákl. přenesená",J248,0)</f>
        <v>0</v>
      </c>
      <c r="BH248" s="254">
        <f>IF(N248="sníž. přenesená",J248,0)</f>
        <v>0</v>
      </c>
      <c r="BI248" s="254">
        <f>IF(N248="nulová",J248,0)</f>
        <v>0</v>
      </c>
      <c r="BJ248" s="18" t="s">
        <v>84</v>
      </c>
      <c r="BK248" s="254">
        <f>ROUND(I248*H248,2)</f>
        <v>0</v>
      </c>
      <c r="BL248" s="18" t="s">
        <v>344</v>
      </c>
      <c r="BM248" s="253" t="s">
        <v>3754</v>
      </c>
    </row>
    <row r="249" s="2" customFormat="1" ht="22.2" customHeight="1">
      <c r="A249" s="39"/>
      <c r="B249" s="40"/>
      <c r="C249" s="243" t="s">
        <v>820</v>
      </c>
      <c r="D249" s="243" t="s">
        <v>253</v>
      </c>
      <c r="E249" s="244" t="s">
        <v>3755</v>
      </c>
      <c r="F249" s="245" t="s">
        <v>3756</v>
      </c>
      <c r="G249" s="246" t="s">
        <v>369</v>
      </c>
      <c r="H249" s="247">
        <v>39</v>
      </c>
      <c r="I249" s="248"/>
      <c r="J249" s="247">
        <f>ROUND(I249*H249,2)</f>
        <v>0</v>
      </c>
      <c r="K249" s="245" t="s">
        <v>257</v>
      </c>
      <c r="L249" s="45"/>
      <c r="M249" s="249" t="s">
        <v>1</v>
      </c>
      <c r="N249" s="250" t="s">
        <v>41</v>
      </c>
      <c r="O249" s="92"/>
      <c r="P249" s="251">
        <f>O249*H249</f>
        <v>0</v>
      </c>
      <c r="Q249" s="251">
        <v>0</v>
      </c>
      <c r="R249" s="251">
        <f>Q249*H249</f>
        <v>0</v>
      </c>
      <c r="S249" s="251">
        <v>0</v>
      </c>
      <c r="T249" s="252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53" t="s">
        <v>344</v>
      </c>
      <c r="AT249" s="253" t="s">
        <v>253</v>
      </c>
      <c r="AU249" s="253" t="s">
        <v>86</v>
      </c>
      <c r="AY249" s="18" t="s">
        <v>251</v>
      </c>
      <c r="BE249" s="254">
        <f>IF(N249="základní",J249,0)</f>
        <v>0</v>
      </c>
      <c r="BF249" s="254">
        <f>IF(N249="snížená",J249,0)</f>
        <v>0</v>
      </c>
      <c r="BG249" s="254">
        <f>IF(N249="zákl. přenesená",J249,0)</f>
        <v>0</v>
      </c>
      <c r="BH249" s="254">
        <f>IF(N249="sníž. přenesená",J249,0)</f>
        <v>0</v>
      </c>
      <c r="BI249" s="254">
        <f>IF(N249="nulová",J249,0)</f>
        <v>0</v>
      </c>
      <c r="BJ249" s="18" t="s">
        <v>84</v>
      </c>
      <c r="BK249" s="254">
        <f>ROUND(I249*H249,2)</f>
        <v>0</v>
      </c>
      <c r="BL249" s="18" t="s">
        <v>344</v>
      </c>
      <c r="BM249" s="253" t="s">
        <v>3757</v>
      </c>
    </row>
    <row r="250" s="2" customFormat="1" ht="14.4" customHeight="1">
      <c r="A250" s="39"/>
      <c r="B250" s="40"/>
      <c r="C250" s="288" t="s">
        <v>826</v>
      </c>
      <c r="D250" s="288" t="s">
        <v>295</v>
      </c>
      <c r="E250" s="289" t="s">
        <v>3758</v>
      </c>
      <c r="F250" s="290" t="s">
        <v>3759</v>
      </c>
      <c r="G250" s="291" t="s">
        <v>369</v>
      </c>
      <c r="H250" s="292">
        <v>39</v>
      </c>
      <c r="I250" s="293"/>
      <c r="J250" s="292">
        <f>ROUND(I250*H250,2)</f>
        <v>0</v>
      </c>
      <c r="K250" s="290" t="s">
        <v>257</v>
      </c>
      <c r="L250" s="294"/>
      <c r="M250" s="295" t="s">
        <v>1</v>
      </c>
      <c r="N250" s="296" t="s">
        <v>41</v>
      </c>
      <c r="O250" s="92"/>
      <c r="P250" s="251">
        <f>O250*H250</f>
        <v>0</v>
      </c>
      <c r="Q250" s="251">
        <v>4.0000000000000003E-05</v>
      </c>
      <c r="R250" s="251">
        <f>Q250*H250</f>
        <v>0.0015600000000000002</v>
      </c>
      <c r="S250" s="251">
        <v>0</v>
      </c>
      <c r="T250" s="252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53" t="s">
        <v>447</v>
      </c>
      <c r="AT250" s="253" t="s">
        <v>295</v>
      </c>
      <c r="AU250" s="253" t="s">
        <v>86</v>
      </c>
      <c r="AY250" s="18" t="s">
        <v>251</v>
      </c>
      <c r="BE250" s="254">
        <f>IF(N250="základní",J250,0)</f>
        <v>0</v>
      </c>
      <c r="BF250" s="254">
        <f>IF(N250="snížená",J250,0)</f>
        <v>0</v>
      </c>
      <c r="BG250" s="254">
        <f>IF(N250="zákl. přenesená",J250,0)</f>
        <v>0</v>
      </c>
      <c r="BH250" s="254">
        <f>IF(N250="sníž. přenesená",J250,0)</f>
        <v>0</v>
      </c>
      <c r="BI250" s="254">
        <f>IF(N250="nulová",J250,0)</f>
        <v>0</v>
      </c>
      <c r="BJ250" s="18" t="s">
        <v>84</v>
      </c>
      <c r="BK250" s="254">
        <f>ROUND(I250*H250,2)</f>
        <v>0</v>
      </c>
      <c r="BL250" s="18" t="s">
        <v>344</v>
      </c>
      <c r="BM250" s="253" t="s">
        <v>3760</v>
      </c>
    </row>
    <row r="251" s="2" customFormat="1" ht="14.4" customHeight="1">
      <c r="A251" s="39"/>
      <c r="B251" s="40"/>
      <c r="C251" s="288" t="s">
        <v>831</v>
      </c>
      <c r="D251" s="288" t="s">
        <v>295</v>
      </c>
      <c r="E251" s="289" t="s">
        <v>3761</v>
      </c>
      <c r="F251" s="290" t="s">
        <v>3762</v>
      </c>
      <c r="G251" s="291" t="s">
        <v>369</v>
      </c>
      <c r="H251" s="292">
        <v>39</v>
      </c>
      <c r="I251" s="293"/>
      <c r="J251" s="292">
        <f>ROUND(I251*H251,2)</f>
        <v>0</v>
      </c>
      <c r="K251" s="290" t="s">
        <v>257</v>
      </c>
      <c r="L251" s="294"/>
      <c r="M251" s="295" t="s">
        <v>1</v>
      </c>
      <c r="N251" s="296" t="s">
        <v>41</v>
      </c>
      <c r="O251" s="92"/>
      <c r="P251" s="251">
        <f>O251*H251</f>
        <v>0</v>
      </c>
      <c r="Q251" s="251">
        <v>0</v>
      </c>
      <c r="R251" s="251">
        <f>Q251*H251</f>
        <v>0</v>
      </c>
      <c r="S251" s="251">
        <v>0</v>
      </c>
      <c r="T251" s="252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53" t="s">
        <v>447</v>
      </c>
      <c r="AT251" s="253" t="s">
        <v>295</v>
      </c>
      <c r="AU251" s="253" t="s">
        <v>86</v>
      </c>
      <c r="AY251" s="18" t="s">
        <v>251</v>
      </c>
      <c r="BE251" s="254">
        <f>IF(N251="základní",J251,0)</f>
        <v>0</v>
      </c>
      <c r="BF251" s="254">
        <f>IF(N251="snížená",J251,0)</f>
        <v>0</v>
      </c>
      <c r="BG251" s="254">
        <f>IF(N251="zákl. přenesená",J251,0)</f>
        <v>0</v>
      </c>
      <c r="BH251" s="254">
        <f>IF(N251="sníž. přenesená",J251,0)</f>
        <v>0</v>
      </c>
      <c r="BI251" s="254">
        <f>IF(N251="nulová",J251,0)</f>
        <v>0</v>
      </c>
      <c r="BJ251" s="18" t="s">
        <v>84</v>
      </c>
      <c r="BK251" s="254">
        <f>ROUND(I251*H251,2)</f>
        <v>0</v>
      </c>
      <c r="BL251" s="18" t="s">
        <v>344</v>
      </c>
      <c r="BM251" s="253" t="s">
        <v>3763</v>
      </c>
    </row>
    <row r="252" s="2" customFormat="1" ht="14.4" customHeight="1">
      <c r="A252" s="39"/>
      <c r="B252" s="40"/>
      <c r="C252" s="288" t="s">
        <v>835</v>
      </c>
      <c r="D252" s="288" t="s">
        <v>295</v>
      </c>
      <c r="E252" s="289" t="s">
        <v>3751</v>
      </c>
      <c r="F252" s="290" t="s">
        <v>3752</v>
      </c>
      <c r="G252" s="291" t="s">
        <v>369</v>
      </c>
      <c r="H252" s="292">
        <v>39</v>
      </c>
      <c r="I252" s="293"/>
      <c r="J252" s="292">
        <f>ROUND(I252*H252,2)</f>
        <v>0</v>
      </c>
      <c r="K252" s="290" t="s">
        <v>257</v>
      </c>
      <c r="L252" s="294"/>
      <c r="M252" s="295" t="s">
        <v>1</v>
      </c>
      <c r="N252" s="296" t="s">
        <v>41</v>
      </c>
      <c r="O252" s="92"/>
      <c r="P252" s="251">
        <f>O252*H252</f>
        <v>0</v>
      </c>
      <c r="Q252" s="251">
        <v>3.0000000000000001E-05</v>
      </c>
      <c r="R252" s="251">
        <f>Q252*H252</f>
        <v>0.00117</v>
      </c>
      <c r="S252" s="251">
        <v>0</v>
      </c>
      <c r="T252" s="252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53" t="s">
        <v>447</v>
      </c>
      <c r="AT252" s="253" t="s">
        <v>295</v>
      </c>
      <c r="AU252" s="253" t="s">
        <v>86</v>
      </c>
      <c r="AY252" s="18" t="s">
        <v>251</v>
      </c>
      <c r="BE252" s="254">
        <f>IF(N252="základní",J252,0)</f>
        <v>0</v>
      </c>
      <c r="BF252" s="254">
        <f>IF(N252="snížená",J252,0)</f>
        <v>0</v>
      </c>
      <c r="BG252" s="254">
        <f>IF(N252="zákl. přenesená",J252,0)</f>
        <v>0</v>
      </c>
      <c r="BH252" s="254">
        <f>IF(N252="sníž. přenesená",J252,0)</f>
        <v>0</v>
      </c>
      <c r="BI252" s="254">
        <f>IF(N252="nulová",J252,0)</f>
        <v>0</v>
      </c>
      <c r="BJ252" s="18" t="s">
        <v>84</v>
      </c>
      <c r="BK252" s="254">
        <f>ROUND(I252*H252,2)</f>
        <v>0</v>
      </c>
      <c r="BL252" s="18" t="s">
        <v>344</v>
      </c>
      <c r="BM252" s="253" t="s">
        <v>3764</v>
      </c>
    </row>
    <row r="253" s="2" customFormat="1" ht="14.4" customHeight="1">
      <c r="A253" s="39"/>
      <c r="B253" s="40"/>
      <c r="C253" s="288" t="s">
        <v>774</v>
      </c>
      <c r="D253" s="288" t="s">
        <v>295</v>
      </c>
      <c r="E253" s="289" t="s">
        <v>3739</v>
      </c>
      <c r="F253" s="290" t="s">
        <v>3740</v>
      </c>
      <c r="G253" s="291" t="s">
        <v>369</v>
      </c>
      <c r="H253" s="292">
        <v>39</v>
      </c>
      <c r="I253" s="293"/>
      <c r="J253" s="292">
        <f>ROUND(I253*H253,2)</f>
        <v>0</v>
      </c>
      <c r="K253" s="290" t="s">
        <v>257</v>
      </c>
      <c r="L253" s="294"/>
      <c r="M253" s="295" t="s">
        <v>1</v>
      </c>
      <c r="N253" s="296" t="s">
        <v>41</v>
      </c>
      <c r="O253" s="92"/>
      <c r="P253" s="251">
        <f>O253*H253</f>
        <v>0</v>
      </c>
      <c r="Q253" s="251">
        <v>1.0000000000000001E-05</v>
      </c>
      <c r="R253" s="251">
        <f>Q253*H253</f>
        <v>0.00039000000000000005</v>
      </c>
      <c r="S253" s="251">
        <v>0</v>
      </c>
      <c r="T253" s="252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53" t="s">
        <v>447</v>
      </c>
      <c r="AT253" s="253" t="s">
        <v>295</v>
      </c>
      <c r="AU253" s="253" t="s">
        <v>86</v>
      </c>
      <c r="AY253" s="18" t="s">
        <v>251</v>
      </c>
      <c r="BE253" s="254">
        <f>IF(N253="základní",J253,0)</f>
        <v>0</v>
      </c>
      <c r="BF253" s="254">
        <f>IF(N253="snížená",J253,0)</f>
        <v>0</v>
      </c>
      <c r="BG253" s="254">
        <f>IF(N253="zákl. přenesená",J253,0)</f>
        <v>0</v>
      </c>
      <c r="BH253" s="254">
        <f>IF(N253="sníž. přenesená",J253,0)</f>
        <v>0</v>
      </c>
      <c r="BI253" s="254">
        <f>IF(N253="nulová",J253,0)</f>
        <v>0</v>
      </c>
      <c r="BJ253" s="18" t="s">
        <v>84</v>
      </c>
      <c r="BK253" s="254">
        <f>ROUND(I253*H253,2)</f>
        <v>0</v>
      </c>
      <c r="BL253" s="18" t="s">
        <v>344</v>
      </c>
      <c r="BM253" s="253" t="s">
        <v>3765</v>
      </c>
    </row>
    <row r="254" s="2" customFormat="1" ht="14.4" customHeight="1">
      <c r="A254" s="39"/>
      <c r="B254" s="40"/>
      <c r="C254" s="243" t="s">
        <v>803</v>
      </c>
      <c r="D254" s="243" t="s">
        <v>253</v>
      </c>
      <c r="E254" s="244" t="s">
        <v>3766</v>
      </c>
      <c r="F254" s="245" t="s">
        <v>3767</v>
      </c>
      <c r="G254" s="246" t="s">
        <v>369</v>
      </c>
      <c r="H254" s="247">
        <v>1</v>
      </c>
      <c r="I254" s="248"/>
      <c r="J254" s="247">
        <f>ROUND(I254*H254,2)</f>
        <v>0</v>
      </c>
      <c r="K254" s="245" t="s">
        <v>257</v>
      </c>
      <c r="L254" s="45"/>
      <c r="M254" s="249" t="s">
        <v>1</v>
      </c>
      <c r="N254" s="250" t="s">
        <v>41</v>
      </c>
      <c r="O254" s="92"/>
      <c r="P254" s="251">
        <f>O254*H254</f>
        <v>0</v>
      </c>
      <c r="Q254" s="251">
        <v>0</v>
      </c>
      <c r="R254" s="251">
        <f>Q254*H254</f>
        <v>0</v>
      </c>
      <c r="S254" s="251">
        <v>0</v>
      </c>
      <c r="T254" s="252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53" t="s">
        <v>344</v>
      </c>
      <c r="AT254" s="253" t="s">
        <v>253</v>
      </c>
      <c r="AU254" s="253" t="s">
        <v>86</v>
      </c>
      <c r="AY254" s="18" t="s">
        <v>251</v>
      </c>
      <c r="BE254" s="254">
        <f>IF(N254="základní",J254,0)</f>
        <v>0</v>
      </c>
      <c r="BF254" s="254">
        <f>IF(N254="snížená",J254,0)</f>
        <v>0</v>
      </c>
      <c r="BG254" s="254">
        <f>IF(N254="zákl. přenesená",J254,0)</f>
        <v>0</v>
      </c>
      <c r="BH254" s="254">
        <f>IF(N254="sníž. přenesená",J254,0)</f>
        <v>0</v>
      </c>
      <c r="BI254" s="254">
        <f>IF(N254="nulová",J254,0)</f>
        <v>0</v>
      </c>
      <c r="BJ254" s="18" t="s">
        <v>84</v>
      </c>
      <c r="BK254" s="254">
        <f>ROUND(I254*H254,2)</f>
        <v>0</v>
      </c>
      <c r="BL254" s="18" t="s">
        <v>344</v>
      </c>
      <c r="BM254" s="253" t="s">
        <v>3768</v>
      </c>
    </row>
    <row r="255" s="2" customFormat="1" ht="14.4" customHeight="1">
      <c r="A255" s="39"/>
      <c r="B255" s="40"/>
      <c r="C255" s="288" t="s">
        <v>849</v>
      </c>
      <c r="D255" s="288" t="s">
        <v>295</v>
      </c>
      <c r="E255" s="289" t="s">
        <v>3769</v>
      </c>
      <c r="F255" s="290" t="s">
        <v>3770</v>
      </c>
      <c r="G255" s="291" t="s">
        <v>369</v>
      </c>
      <c r="H255" s="292">
        <v>1</v>
      </c>
      <c r="I255" s="293"/>
      <c r="J255" s="292">
        <f>ROUND(I255*H255,2)</f>
        <v>0</v>
      </c>
      <c r="K255" s="290" t="s">
        <v>257</v>
      </c>
      <c r="L255" s="294"/>
      <c r="M255" s="295" t="s">
        <v>1</v>
      </c>
      <c r="N255" s="296" t="s">
        <v>41</v>
      </c>
      <c r="O255" s="92"/>
      <c r="P255" s="251">
        <f>O255*H255</f>
        <v>0</v>
      </c>
      <c r="Q255" s="251">
        <v>4.0000000000000003E-05</v>
      </c>
      <c r="R255" s="251">
        <f>Q255*H255</f>
        <v>4.0000000000000003E-05</v>
      </c>
      <c r="S255" s="251">
        <v>0</v>
      </c>
      <c r="T255" s="252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53" t="s">
        <v>447</v>
      </c>
      <c r="AT255" s="253" t="s">
        <v>295</v>
      </c>
      <c r="AU255" s="253" t="s">
        <v>86</v>
      </c>
      <c r="AY255" s="18" t="s">
        <v>251</v>
      </c>
      <c r="BE255" s="254">
        <f>IF(N255="základní",J255,0)</f>
        <v>0</v>
      </c>
      <c r="BF255" s="254">
        <f>IF(N255="snížená",J255,0)</f>
        <v>0</v>
      </c>
      <c r="BG255" s="254">
        <f>IF(N255="zákl. přenesená",J255,0)</f>
        <v>0</v>
      </c>
      <c r="BH255" s="254">
        <f>IF(N255="sníž. přenesená",J255,0)</f>
        <v>0</v>
      </c>
      <c r="BI255" s="254">
        <f>IF(N255="nulová",J255,0)</f>
        <v>0</v>
      </c>
      <c r="BJ255" s="18" t="s">
        <v>84</v>
      </c>
      <c r="BK255" s="254">
        <f>ROUND(I255*H255,2)</f>
        <v>0</v>
      </c>
      <c r="BL255" s="18" t="s">
        <v>344</v>
      </c>
      <c r="BM255" s="253" t="s">
        <v>3771</v>
      </c>
    </row>
    <row r="256" s="2" customFormat="1" ht="14.4" customHeight="1">
      <c r="A256" s="39"/>
      <c r="B256" s="40"/>
      <c r="C256" s="288" t="s">
        <v>853</v>
      </c>
      <c r="D256" s="288" t="s">
        <v>295</v>
      </c>
      <c r="E256" s="289" t="s">
        <v>3772</v>
      </c>
      <c r="F256" s="290" t="s">
        <v>3773</v>
      </c>
      <c r="G256" s="291" t="s">
        <v>369</v>
      </c>
      <c r="H256" s="292">
        <v>1</v>
      </c>
      <c r="I256" s="293"/>
      <c r="J256" s="292">
        <f>ROUND(I256*H256,2)</f>
        <v>0</v>
      </c>
      <c r="K256" s="290" t="s">
        <v>257</v>
      </c>
      <c r="L256" s="294"/>
      <c r="M256" s="295" t="s">
        <v>1</v>
      </c>
      <c r="N256" s="296" t="s">
        <v>41</v>
      </c>
      <c r="O256" s="92"/>
      <c r="P256" s="251">
        <f>O256*H256</f>
        <v>0</v>
      </c>
      <c r="Q256" s="251">
        <v>3.0000000000000001E-05</v>
      </c>
      <c r="R256" s="251">
        <f>Q256*H256</f>
        <v>3.0000000000000001E-05</v>
      </c>
      <c r="S256" s="251">
        <v>0</v>
      </c>
      <c r="T256" s="252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53" t="s">
        <v>447</v>
      </c>
      <c r="AT256" s="253" t="s">
        <v>295</v>
      </c>
      <c r="AU256" s="253" t="s">
        <v>86</v>
      </c>
      <c r="AY256" s="18" t="s">
        <v>251</v>
      </c>
      <c r="BE256" s="254">
        <f>IF(N256="základní",J256,0)</f>
        <v>0</v>
      </c>
      <c r="BF256" s="254">
        <f>IF(N256="snížená",J256,0)</f>
        <v>0</v>
      </c>
      <c r="BG256" s="254">
        <f>IF(N256="zákl. přenesená",J256,0)</f>
        <v>0</v>
      </c>
      <c r="BH256" s="254">
        <f>IF(N256="sníž. přenesená",J256,0)</f>
        <v>0</v>
      </c>
      <c r="BI256" s="254">
        <f>IF(N256="nulová",J256,0)</f>
        <v>0</v>
      </c>
      <c r="BJ256" s="18" t="s">
        <v>84</v>
      </c>
      <c r="BK256" s="254">
        <f>ROUND(I256*H256,2)</f>
        <v>0</v>
      </c>
      <c r="BL256" s="18" t="s">
        <v>344</v>
      </c>
      <c r="BM256" s="253" t="s">
        <v>3774</v>
      </c>
    </row>
    <row r="257" s="2" customFormat="1" ht="14.4" customHeight="1">
      <c r="A257" s="39"/>
      <c r="B257" s="40"/>
      <c r="C257" s="288" t="s">
        <v>859</v>
      </c>
      <c r="D257" s="288" t="s">
        <v>295</v>
      </c>
      <c r="E257" s="289" t="s">
        <v>3739</v>
      </c>
      <c r="F257" s="290" t="s">
        <v>3740</v>
      </c>
      <c r="G257" s="291" t="s">
        <v>369</v>
      </c>
      <c r="H257" s="292">
        <v>1</v>
      </c>
      <c r="I257" s="293"/>
      <c r="J257" s="292">
        <f>ROUND(I257*H257,2)</f>
        <v>0</v>
      </c>
      <c r="K257" s="290" t="s">
        <v>257</v>
      </c>
      <c r="L257" s="294"/>
      <c r="M257" s="295" t="s">
        <v>1</v>
      </c>
      <c r="N257" s="296" t="s">
        <v>41</v>
      </c>
      <c r="O257" s="92"/>
      <c r="P257" s="251">
        <f>O257*H257</f>
        <v>0</v>
      </c>
      <c r="Q257" s="251">
        <v>1.0000000000000001E-05</v>
      </c>
      <c r="R257" s="251">
        <f>Q257*H257</f>
        <v>1.0000000000000001E-05</v>
      </c>
      <c r="S257" s="251">
        <v>0</v>
      </c>
      <c r="T257" s="252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53" t="s">
        <v>447</v>
      </c>
      <c r="AT257" s="253" t="s">
        <v>295</v>
      </c>
      <c r="AU257" s="253" t="s">
        <v>86</v>
      </c>
      <c r="AY257" s="18" t="s">
        <v>251</v>
      </c>
      <c r="BE257" s="254">
        <f>IF(N257="základní",J257,0)</f>
        <v>0</v>
      </c>
      <c r="BF257" s="254">
        <f>IF(N257="snížená",J257,0)</f>
        <v>0</v>
      </c>
      <c r="BG257" s="254">
        <f>IF(N257="zákl. přenesená",J257,0)</f>
        <v>0</v>
      </c>
      <c r="BH257" s="254">
        <f>IF(N257="sníž. přenesená",J257,0)</f>
        <v>0</v>
      </c>
      <c r="BI257" s="254">
        <f>IF(N257="nulová",J257,0)</f>
        <v>0</v>
      </c>
      <c r="BJ257" s="18" t="s">
        <v>84</v>
      </c>
      <c r="BK257" s="254">
        <f>ROUND(I257*H257,2)</f>
        <v>0</v>
      </c>
      <c r="BL257" s="18" t="s">
        <v>344</v>
      </c>
      <c r="BM257" s="253" t="s">
        <v>3775</v>
      </c>
    </row>
    <row r="258" s="2" customFormat="1" ht="14.4" customHeight="1">
      <c r="A258" s="39"/>
      <c r="B258" s="40"/>
      <c r="C258" s="243" t="s">
        <v>866</v>
      </c>
      <c r="D258" s="243" t="s">
        <v>253</v>
      </c>
      <c r="E258" s="244" t="s">
        <v>3776</v>
      </c>
      <c r="F258" s="245" t="s">
        <v>3777</v>
      </c>
      <c r="G258" s="246" t="s">
        <v>369</v>
      </c>
      <c r="H258" s="247">
        <v>10</v>
      </c>
      <c r="I258" s="248"/>
      <c r="J258" s="247">
        <f>ROUND(I258*H258,2)</f>
        <v>0</v>
      </c>
      <c r="K258" s="245" t="s">
        <v>257</v>
      </c>
      <c r="L258" s="45"/>
      <c r="M258" s="249" t="s">
        <v>1</v>
      </c>
      <c r="N258" s="250" t="s">
        <v>41</v>
      </c>
      <c r="O258" s="92"/>
      <c r="P258" s="251">
        <f>O258*H258</f>
        <v>0</v>
      </c>
      <c r="Q258" s="251">
        <v>0</v>
      </c>
      <c r="R258" s="251">
        <f>Q258*H258</f>
        <v>0</v>
      </c>
      <c r="S258" s="251">
        <v>0</v>
      </c>
      <c r="T258" s="252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53" t="s">
        <v>344</v>
      </c>
      <c r="AT258" s="253" t="s">
        <v>253</v>
      </c>
      <c r="AU258" s="253" t="s">
        <v>86</v>
      </c>
      <c r="AY258" s="18" t="s">
        <v>251</v>
      </c>
      <c r="BE258" s="254">
        <f>IF(N258="základní",J258,0)</f>
        <v>0</v>
      </c>
      <c r="BF258" s="254">
        <f>IF(N258="snížená",J258,0)</f>
        <v>0</v>
      </c>
      <c r="BG258" s="254">
        <f>IF(N258="zákl. přenesená",J258,0)</f>
        <v>0</v>
      </c>
      <c r="BH258" s="254">
        <f>IF(N258="sníž. přenesená",J258,0)</f>
        <v>0</v>
      </c>
      <c r="BI258" s="254">
        <f>IF(N258="nulová",J258,0)</f>
        <v>0</v>
      </c>
      <c r="BJ258" s="18" t="s">
        <v>84</v>
      </c>
      <c r="BK258" s="254">
        <f>ROUND(I258*H258,2)</f>
        <v>0</v>
      </c>
      <c r="BL258" s="18" t="s">
        <v>344</v>
      </c>
      <c r="BM258" s="253" t="s">
        <v>3778</v>
      </c>
    </row>
    <row r="259" s="2" customFormat="1" ht="14.4" customHeight="1">
      <c r="A259" s="39"/>
      <c r="B259" s="40"/>
      <c r="C259" s="288" t="s">
        <v>872</v>
      </c>
      <c r="D259" s="288" t="s">
        <v>295</v>
      </c>
      <c r="E259" s="289" t="s">
        <v>3779</v>
      </c>
      <c r="F259" s="290" t="s">
        <v>3780</v>
      </c>
      <c r="G259" s="291" t="s">
        <v>369</v>
      </c>
      <c r="H259" s="292">
        <v>10</v>
      </c>
      <c r="I259" s="293"/>
      <c r="J259" s="292">
        <f>ROUND(I259*H259,2)</f>
        <v>0</v>
      </c>
      <c r="K259" s="290" t="s">
        <v>257</v>
      </c>
      <c r="L259" s="294"/>
      <c r="M259" s="295" t="s">
        <v>1</v>
      </c>
      <c r="N259" s="296" t="s">
        <v>41</v>
      </c>
      <c r="O259" s="92"/>
      <c r="P259" s="251">
        <f>O259*H259</f>
        <v>0</v>
      </c>
      <c r="Q259" s="251">
        <v>4.0000000000000003E-05</v>
      </c>
      <c r="R259" s="251">
        <f>Q259*H259</f>
        <v>0.00040000000000000002</v>
      </c>
      <c r="S259" s="251">
        <v>0</v>
      </c>
      <c r="T259" s="252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53" t="s">
        <v>447</v>
      </c>
      <c r="AT259" s="253" t="s">
        <v>295</v>
      </c>
      <c r="AU259" s="253" t="s">
        <v>86</v>
      </c>
      <c r="AY259" s="18" t="s">
        <v>251</v>
      </c>
      <c r="BE259" s="254">
        <f>IF(N259="základní",J259,0)</f>
        <v>0</v>
      </c>
      <c r="BF259" s="254">
        <f>IF(N259="snížená",J259,0)</f>
        <v>0</v>
      </c>
      <c r="BG259" s="254">
        <f>IF(N259="zákl. přenesená",J259,0)</f>
        <v>0</v>
      </c>
      <c r="BH259" s="254">
        <f>IF(N259="sníž. přenesená",J259,0)</f>
        <v>0</v>
      </c>
      <c r="BI259" s="254">
        <f>IF(N259="nulová",J259,0)</f>
        <v>0</v>
      </c>
      <c r="BJ259" s="18" t="s">
        <v>84</v>
      </c>
      <c r="BK259" s="254">
        <f>ROUND(I259*H259,2)</f>
        <v>0</v>
      </c>
      <c r="BL259" s="18" t="s">
        <v>344</v>
      </c>
      <c r="BM259" s="253" t="s">
        <v>3781</v>
      </c>
    </row>
    <row r="260" s="2" customFormat="1" ht="14.4" customHeight="1">
      <c r="A260" s="39"/>
      <c r="B260" s="40"/>
      <c r="C260" s="288" t="s">
        <v>888</v>
      </c>
      <c r="D260" s="288" t="s">
        <v>295</v>
      </c>
      <c r="E260" s="289" t="s">
        <v>3736</v>
      </c>
      <c r="F260" s="290" t="s">
        <v>3737</v>
      </c>
      <c r="G260" s="291" t="s">
        <v>369</v>
      </c>
      <c r="H260" s="292">
        <v>10</v>
      </c>
      <c r="I260" s="293"/>
      <c r="J260" s="292">
        <f>ROUND(I260*H260,2)</f>
        <v>0</v>
      </c>
      <c r="K260" s="290" t="s">
        <v>257</v>
      </c>
      <c r="L260" s="294"/>
      <c r="M260" s="295" t="s">
        <v>1</v>
      </c>
      <c r="N260" s="296" t="s">
        <v>41</v>
      </c>
      <c r="O260" s="92"/>
      <c r="P260" s="251">
        <f>O260*H260</f>
        <v>0</v>
      </c>
      <c r="Q260" s="251">
        <v>3.0000000000000001E-05</v>
      </c>
      <c r="R260" s="251">
        <f>Q260*H260</f>
        <v>0.00030000000000000003</v>
      </c>
      <c r="S260" s="251">
        <v>0</v>
      </c>
      <c r="T260" s="252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53" t="s">
        <v>447</v>
      </c>
      <c r="AT260" s="253" t="s">
        <v>295</v>
      </c>
      <c r="AU260" s="253" t="s">
        <v>86</v>
      </c>
      <c r="AY260" s="18" t="s">
        <v>251</v>
      </c>
      <c r="BE260" s="254">
        <f>IF(N260="základní",J260,0)</f>
        <v>0</v>
      </c>
      <c r="BF260" s="254">
        <f>IF(N260="snížená",J260,0)</f>
        <v>0</v>
      </c>
      <c r="BG260" s="254">
        <f>IF(N260="zákl. přenesená",J260,0)</f>
        <v>0</v>
      </c>
      <c r="BH260" s="254">
        <f>IF(N260="sníž. přenesená",J260,0)</f>
        <v>0</v>
      </c>
      <c r="BI260" s="254">
        <f>IF(N260="nulová",J260,0)</f>
        <v>0</v>
      </c>
      <c r="BJ260" s="18" t="s">
        <v>84</v>
      </c>
      <c r="BK260" s="254">
        <f>ROUND(I260*H260,2)</f>
        <v>0</v>
      </c>
      <c r="BL260" s="18" t="s">
        <v>344</v>
      </c>
      <c r="BM260" s="253" t="s">
        <v>3782</v>
      </c>
    </row>
    <row r="261" s="2" customFormat="1" ht="14.4" customHeight="1">
      <c r="A261" s="39"/>
      <c r="B261" s="40"/>
      <c r="C261" s="288" t="s">
        <v>895</v>
      </c>
      <c r="D261" s="288" t="s">
        <v>295</v>
      </c>
      <c r="E261" s="289" t="s">
        <v>3739</v>
      </c>
      <c r="F261" s="290" t="s">
        <v>3740</v>
      </c>
      <c r="G261" s="291" t="s">
        <v>369</v>
      </c>
      <c r="H261" s="292">
        <v>10</v>
      </c>
      <c r="I261" s="293"/>
      <c r="J261" s="292">
        <f>ROUND(I261*H261,2)</f>
        <v>0</v>
      </c>
      <c r="K261" s="290" t="s">
        <v>257</v>
      </c>
      <c r="L261" s="294"/>
      <c r="M261" s="295" t="s">
        <v>1</v>
      </c>
      <c r="N261" s="296" t="s">
        <v>41</v>
      </c>
      <c r="O261" s="92"/>
      <c r="P261" s="251">
        <f>O261*H261</f>
        <v>0</v>
      </c>
      <c r="Q261" s="251">
        <v>1.0000000000000001E-05</v>
      </c>
      <c r="R261" s="251">
        <f>Q261*H261</f>
        <v>0.00010000000000000001</v>
      </c>
      <c r="S261" s="251">
        <v>0</v>
      </c>
      <c r="T261" s="252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53" t="s">
        <v>447</v>
      </c>
      <c r="AT261" s="253" t="s">
        <v>295</v>
      </c>
      <c r="AU261" s="253" t="s">
        <v>86</v>
      </c>
      <c r="AY261" s="18" t="s">
        <v>251</v>
      </c>
      <c r="BE261" s="254">
        <f>IF(N261="základní",J261,0)</f>
        <v>0</v>
      </c>
      <c r="BF261" s="254">
        <f>IF(N261="snížená",J261,0)</f>
        <v>0</v>
      </c>
      <c r="BG261" s="254">
        <f>IF(N261="zákl. přenesená",J261,0)</f>
        <v>0</v>
      </c>
      <c r="BH261" s="254">
        <f>IF(N261="sníž. přenesená",J261,0)</f>
        <v>0</v>
      </c>
      <c r="BI261" s="254">
        <f>IF(N261="nulová",J261,0)</f>
        <v>0</v>
      </c>
      <c r="BJ261" s="18" t="s">
        <v>84</v>
      </c>
      <c r="BK261" s="254">
        <f>ROUND(I261*H261,2)</f>
        <v>0</v>
      </c>
      <c r="BL261" s="18" t="s">
        <v>344</v>
      </c>
      <c r="BM261" s="253" t="s">
        <v>3783</v>
      </c>
    </row>
    <row r="262" s="2" customFormat="1" ht="14.4" customHeight="1">
      <c r="A262" s="39"/>
      <c r="B262" s="40"/>
      <c r="C262" s="243" t="s">
        <v>902</v>
      </c>
      <c r="D262" s="243" t="s">
        <v>253</v>
      </c>
      <c r="E262" s="244" t="s">
        <v>3784</v>
      </c>
      <c r="F262" s="245" t="s">
        <v>3785</v>
      </c>
      <c r="G262" s="246" t="s">
        <v>369</v>
      </c>
      <c r="H262" s="247">
        <v>29</v>
      </c>
      <c r="I262" s="248"/>
      <c r="J262" s="247">
        <f>ROUND(I262*H262,2)</f>
        <v>0</v>
      </c>
      <c r="K262" s="245" t="s">
        <v>257</v>
      </c>
      <c r="L262" s="45"/>
      <c r="M262" s="249" t="s">
        <v>1</v>
      </c>
      <c r="N262" s="250" t="s">
        <v>41</v>
      </c>
      <c r="O262" s="92"/>
      <c r="P262" s="251">
        <f>O262*H262</f>
        <v>0</v>
      </c>
      <c r="Q262" s="251">
        <v>0</v>
      </c>
      <c r="R262" s="251">
        <f>Q262*H262</f>
        <v>0</v>
      </c>
      <c r="S262" s="251">
        <v>0</v>
      </c>
      <c r="T262" s="252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53" t="s">
        <v>344</v>
      </c>
      <c r="AT262" s="253" t="s">
        <v>253</v>
      </c>
      <c r="AU262" s="253" t="s">
        <v>86</v>
      </c>
      <c r="AY262" s="18" t="s">
        <v>251</v>
      </c>
      <c r="BE262" s="254">
        <f>IF(N262="základní",J262,0)</f>
        <v>0</v>
      </c>
      <c r="BF262" s="254">
        <f>IF(N262="snížená",J262,0)</f>
        <v>0</v>
      </c>
      <c r="BG262" s="254">
        <f>IF(N262="zákl. přenesená",J262,0)</f>
        <v>0</v>
      </c>
      <c r="BH262" s="254">
        <f>IF(N262="sníž. přenesená",J262,0)</f>
        <v>0</v>
      </c>
      <c r="BI262" s="254">
        <f>IF(N262="nulová",J262,0)</f>
        <v>0</v>
      </c>
      <c r="BJ262" s="18" t="s">
        <v>84</v>
      </c>
      <c r="BK262" s="254">
        <f>ROUND(I262*H262,2)</f>
        <v>0</v>
      </c>
      <c r="BL262" s="18" t="s">
        <v>344</v>
      </c>
      <c r="BM262" s="253" t="s">
        <v>3786</v>
      </c>
    </row>
    <row r="263" s="2" customFormat="1" ht="14.4" customHeight="1">
      <c r="A263" s="39"/>
      <c r="B263" s="40"/>
      <c r="C263" s="288" t="s">
        <v>908</v>
      </c>
      <c r="D263" s="288" t="s">
        <v>295</v>
      </c>
      <c r="E263" s="289" t="s">
        <v>3787</v>
      </c>
      <c r="F263" s="290" t="s">
        <v>3788</v>
      </c>
      <c r="G263" s="291" t="s">
        <v>369</v>
      </c>
      <c r="H263" s="292">
        <v>29</v>
      </c>
      <c r="I263" s="293"/>
      <c r="J263" s="292">
        <f>ROUND(I263*H263,2)</f>
        <v>0</v>
      </c>
      <c r="K263" s="290" t="s">
        <v>257</v>
      </c>
      <c r="L263" s="294"/>
      <c r="M263" s="295" t="s">
        <v>1</v>
      </c>
      <c r="N263" s="296" t="s">
        <v>41</v>
      </c>
      <c r="O263" s="92"/>
      <c r="P263" s="251">
        <f>O263*H263</f>
        <v>0</v>
      </c>
      <c r="Q263" s="251">
        <v>0.00050000000000000001</v>
      </c>
      <c r="R263" s="251">
        <f>Q263*H263</f>
        <v>0.014500000000000001</v>
      </c>
      <c r="S263" s="251">
        <v>0</v>
      </c>
      <c r="T263" s="252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53" t="s">
        <v>447</v>
      </c>
      <c r="AT263" s="253" t="s">
        <v>295</v>
      </c>
      <c r="AU263" s="253" t="s">
        <v>86</v>
      </c>
      <c r="AY263" s="18" t="s">
        <v>251</v>
      </c>
      <c r="BE263" s="254">
        <f>IF(N263="základní",J263,0)</f>
        <v>0</v>
      </c>
      <c r="BF263" s="254">
        <f>IF(N263="snížená",J263,0)</f>
        <v>0</v>
      </c>
      <c r="BG263" s="254">
        <f>IF(N263="zákl. přenesená",J263,0)</f>
        <v>0</v>
      </c>
      <c r="BH263" s="254">
        <f>IF(N263="sníž. přenesená",J263,0)</f>
        <v>0</v>
      </c>
      <c r="BI263" s="254">
        <f>IF(N263="nulová",J263,0)</f>
        <v>0</v>
      </c>
      <c r="BJ263" s="18" t="s">
        <v>84</v>
      </c>
      <c r="BK263" s="254">
        <f>ROUND(I263*H263,2)</f>
        <v>0</v>
      </c>
      <c r="BL263" s="18" t="s">
        <v>344</v>
      </c>
      <c r="BM263" s="253" t="s">
        <v>3789</v>
      </c>
    </row>
    <row r="264" s="2" customFormat="1" ht="14.4" customHeight="1">
      <c r="A264" s="39"/>
      <c r="B264" s="40"/>
      <c r="C264" s="243" t="s">
        <v>913</v>
      </c>
      <c r="D264" s="243" t="s">
        <v>253</v>
      </c>
      <c r="E264" s="244" t="s">
        <v>3790</v>
      </c>
      <c r="F264" s="245" t="s">
        <v>3791</v>
      </c>
      <c r="G264" s="246" t="s">
        <v>369</v>
      </c>
      <c r="H264" s="247">
        <v>1</v>
      </c>
      <c r="I264" s="248"/>
      <c r="J264" s="247">
        <f>ROUND(I264*H264,2)</f>
        <v>0</v>
      </c>
      <c r="K264" s="245" t="s">
        <v>257</v>
      </c>
      <c r="L264" s="45"/>
      <c r="M264" s="249" t="s">
        <v>1</v>
      </c>
      <c r="N264" s="250" t="s">
        <v>41</v>
      </c>
      <c r="O264" s="92"/>
      <c r="P264" s="251">
        <f>O264*H264</f>
        <v>0</v>
      </c>
      <c r="Q264" s="251">
        <v>0</v>
      </c>
      <c r="R264" s="251">
        <f>Q264*H264</f>
        <v>0</v>
      </c>
      <c r="S264" s="251">
        <v>0</v>
      </c>
      <c r="T264" s="252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53" t="s">
        <v>344</v>
      </c>
      <c r="AT264" s="253" t="s">
        <v>253</v>
      </c>
      <c r="AU264" s="253" t="s">
        <v>86</v>
      </c>
      <c r="AY264" s="18" t="s">
        <v>251</v>
      </c>
      <c r="BE264" s="254">
        <f>IF(N264="základní",J264,0)</f>
        <v>0</v>
      </c>
      <c r="BF264" s="254">
        <f>IF(N264="snížená",J264,0)</f>
        <v>0</v>
      </c>
      <c r="BG264" s="254">
        <f>IF(N264="zákl. přenesená",J264,0)</f>
        <v>0</v>
      </c>
      <c r="BH264" s="254">
        <f>IF(N264="sníž. přenesená",J264,0)</f>
        <v>0</v>
      </c>
      <c r="BI264" s="254">
        <f>IF(N264="nulová",J264,0)</f>
        <v>0</v>
      </c>
      <c r="BJ264" s="18" t="s">
        <v>84</v>
      </c>
      <c r="BK264" s="254">
        <f>ROUND(I264*H264,2)</f>
        <v>0</v>
      </c>
      <c r="BL264" s="18" t="s">
        <v>344</v>
      </c>
      <c r="BM264" s="253" t="s">
        <v>3792</v>
      </c>
    </row>
    <row r="265" s="2" customFormat="1" ht="14.4" customHeight="1">
      <c r="A265" s="39"/>
      <c r="B265" s="40"/>
      <c r="C265" s="288" t="s">
        <v>917</v>
      </c>
      <c r="D265" s="288" t="s">
        <v>295</v>
      </c>
      <c r="E265" s="289" t="s">
        <v>3793</v>
      </c>
      <c r="F265" s="290" t="s">
        <v>3794</v>
      </c>
      <c r="G265" s="291" t="s">
        <v>369</v>
      </c>
      <c r="H265" s="292">
        <v>1</v>
      </c>
      <c r="I265" s="293"/>
      <c r="J265" s="292">
        <f>ROUND(I265*H265,2)</f>
        <v>0</v>
      </c>
      <c r="K265" s="290" t="s">
        <v>257</v>
      </c>
      <c r="L265" s="294"/>
      <c r="M265" s="295" t="s">
        <v>1</v>
      </c>
      <c r="N265" s="296" t="s">
        <v>41</v>
      </c>
      <c r="O265" s="92"/>
      <c r="P265" s="251">
        <f>O265*H265</f>
        <v>0</v>
      </c>
      <c r="Q265" s="251">
        <v>0.00050000000000000001</v>
      </c>
      <c r="R265" s="251">
        <f>Q265*H265</f>
        <v>0.00050000000000000001</v>
      </c>
      <c r="S265" s="251">
        <v>0</v>
      </c>
      <c r="T265" s="252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53" t="s">
        <v>447</v>
      </c>
      <c r="AT265" s="253" t="s">
        <v>295</v>
      </c>
      <c r="AU265" s="253" t="s">
        <v>86</v>
      </c>
      <c r="AY265" s="18" t="s">
        <v>251</v>
      </c>
      <c r="BE265" s="254">
        <f>IF(N265="základní",J265,0)</f>
        <v>0</v>
      </c>
      <c r="BF265" s="254">
        <f>IF(N265="snížená",J265,0)</f>
        <v>0</v>
      </c>
      <c r="BG265" s="254">
        <f>IF(N265="zákl. přenesená",J265,0)</f>
        <v>0</v>
      </c>
      <c r="BH265" s="254">
        <f>IF(N265="sníž. přenesená",J265,0)</f>
        <v>0</v>
      </c>
      <c r="BI265" s="254">
        <f>IF(N265="nulová",J265,0)</f>
        <v>0</v>
      </c>
      <c r="BJ265" s="18" t="s">
        <v>84</v>
      </c>
      <c r="BK265" s="254">
        <f>ROUND(I265*H265,2)</f>
        <v>0</v>
      </c>
      <c r="BL265" s="18" t="s">
        <v>344</v>
      </c>
      <c r="BM265" s="253" t="s">
        <v>3795</v>
      </c>
    </row>
    <row r="266" s="2" customFormat="1" ht="14.4" customHeight="1">
      <c r="A266" s="39"/>
      <c r="B266" s="40"/>
      <c r="C266" s="243" t="s">
        <v>923</v>
      </c>
      <c r="D266" s="243" t="s">
        <v>253</v>
      </c>
      <c r="E266" s="244" t="s">
        <v>3796</v>
      </c>
      <c r="F266" s="245" t="s">
        <v>3797</v>
      </c>
      <c r="G266" s="246" t="s">
        <v>369</v>
      </c>
      <c r="H266" s="247">
        <v>19</v>
      </c>
      <c r="I266" s="248"/>
      <c r="J266" s="247">
        <f>ROUND(I266*H266,2)</f>
        <v>0</v>
      </c>
      <c r="K266" s="245" t="s">
        <v>257</v>
      </c>
      <c r="L266" s="45"/>
      <c r="M266" s="249" t="s">
        <v>1</v>
      </c>
      <c r="N266" s="250" t="s">
        <v>41</v>
      </c>
      <c r="O266" s="92"/>
      <c r="P266" s="251">
        <f>O266*H266</f>
        <v>0</v>
      </c>
      <c r="Q266" s="251">
        <v>0</v>
      </c>
      <c r="R266" s="251">
        <f>Q266*H266</f>
        <v>0</v>
      </c>
      <c r="S266" s="251">
        <v>0</v>
      </c>
      <c r="T266" s="252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53" t="s">
        <v>344</v>
      </c>
      <c r="AT266" s="253" t="s">
        <v>253</v>
      </c>
      <c r="AU266" s="253" t="s">
        <v>86</v>
      </c>
      <c r="AY266" s="18" t="s">
        <v>251</v>
      </c>
      <c r="BE266" s="254">
        <f>IF(N266="základní",J266,0)</f>
        <v>0</v>
      </c>
      <c r="BF266" s="254">
        <f>IF(N266="snížená",J266,0)</f>
        <v>0</v>
      </c>
      <c r="BG266" s="254">
        <f>IF(N266="zákl. přenesená",J266,0)</f>
        <v>0</v>
      </c>
      <c r="BH266" s="254">
        <f>IF(N266="sníž. přenesená",J266,0)</f>
        <v>0</v>
      </c>
      <c r="BI266" s="254">
        <f>IF(N266="nulová",J266,0)</f>
        <v>0</v>
      </c>
      <c r="BJ266" s="18" t="s">
        <v>84</v>
      </c>
      <c r="BK266" s="254">
        <f>ROUND(I266*H266,2)</f>
        <v>0</v>
      </c>
      <c r="BL266" s="18" t="s">
        <v>344</v>
      </c>
      <c r="BM266" s="253" t="s">
        <v>3798</v>
      </c>
    </row>
    <row r="267" s="2" customFormat="1" ht="14.4" customHeight="1">
      <c r="A267" s="39"/>
      <c r="B267" s="40"/>
      <c r="C267" s="288" t="s">
        <v>932</v>
      </c>
      <c r="D267" s="288" t="s">
        <v>295</v>
      </c>
      <c r="E267" s="289" t="s">
        <v>3799</v>
      </c>
      <c r="F267" s="290" t="s">
        <v>3800</v>
      </c>
      <c r="G267" s="291" t="s">
        <v>369</v>
      </c>
      <c r="H267" s="292">
        <v>19</v>
      </c>
      <c r="I267" s="293"/>
      <c r="J267" s="292">
        <f>ROUND(I267*H267,2)</f>
        <v>0</v>
      </c>
      <c r="K267" s="290" t="s">
        <v>257</v>
      </c>
      <c r="L267" s="294"/>
      <c r="M267" s="295" t="s">
        <v>1</v>
      </c>
      <c r="N267" s="296" t="s">
        <v>41</v>
      </c>
      <c r="O267" s="92"/>
      <c r="P267" s="251">
        <f>O267*H267</f>
        <v>0</v>
      </c>
      <c r="Q267" s="251">
        <v>0.00011</v>
      </c>
      <c r="R267" s="251">
        <f>Q267*H267</f>
        <v>0.0020900000000000003</v>
      </c>
      <c r="S267" s="251">
        <v>0</v>
      </c>
      <c r="T267" s="252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53" t="s">
        <v>447</v>
      </c>
      <c r="AT267" s="253" t="s">
        <v>295</v>
      </c>
      <c r="AU267" s="253" t="s">
        <v>86</v>
      </c>
      <c r="AY267" s="18" t="s">
        <v>251</v>
      </c>
      <c r="BE267" s="254">
        <f>IF(N267="základní",J267,0)</f>
        <v>0</v>
      </c>
      <c r="BF267" s="254">
        <f>IF(N267="snížená",J267,0)</f>
        <v>0</v>
      </c>
      <c r="BG267" s="254">
        <f>IF(N267="zákl. přenesená",J267,0)</f>
        <v>0</v>
      </c>
      <c r="BH267" s="254">
        <f>IF(N267="sníž. přenesená",J267,0)</f>
        <v>0</v>
      </c>
      <c r="BI267" s="254">
        <f>IF(N267="nulová",J267,0)</f>
        <v>0</v>
      </c>
      <c r="BJ267" s="18" t="s">
        <v>84</v>
      </c>
      <c r="BK267" s="254">
        <f>ROUND(I267*H267,2)</f>
        <v>0</v>
      </c>
      <c r="BL267" s="18" t="s">
        <v>344</v>
      </c>
      <c r="BM267" s="253" t="s">
        <v>3801</v>
      </c>
    </row>
    <row r="268" s="2" customFormat="1" ht="19.8" customHeight="1">
      <c r="A268" s="39"/>
      <c r="B268" s="40"/>
      <c r="C268" s="243" t="s">
        <v>939</v>
      </c>
      <c r="D268" s="243" t="s">
        <v>253</v>
      </c>
      <c r="E268" s="244" t="s">
        <v>3802</v>
      </c>
      <c r="F268" s="245" t="s">
        <v>3803</v>
      </c>
      <c r="G268" s="246" t="s">
        <v>369</v>
      </c>
      <c r="H268" s="247">
        <v>50</v>
      </c>
      <c r="I268" s="248"/>
      <c r="J268" s="247">
        <f>ROUND(I268*H268,2)</f>
        <v>0</v>
      </c>
      <c r="K268" s="245" t="s">
        <v>257</v>
      </c>
      <c r="L268" s="45"/>
      <c r="M268" s="249" t="s">
        <v>1</v>
      </c>
      <c r="N268" s="250" t="s">
        <v>41</v>
      </c>
      <c r="O268" s="92"/>
      <c r="P268" s="251">
        <f>O268*H268</f>
        <v>0</v>
      </c>
      <c r="Q268" s="251">
        <v>0</v>
      </c>
      <c r="R268" s="251">
        <f>Q268*H268</f>
        <v>0</v>
      </c>
      <c r="S268" s="251">
        <v>4.8000000000000001E-05</v>
      </c>
      <c r="T268" s="252">
        <f>S268*H268</f>
        <v>0.0024000000000000002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53" t="s">
        <v>344</v>
      </c>
      <c r="AT268" s="253" t="s">
        <v>253</v>
      </c>
      <c r="AU268" s="253" t="s">
        <v>86</v>
      </c>
      <c r="AY268" s="18" t="s">
        <v>251</v>
      </c>
      <c r="BE268" s="254">
        <f>IF(N268="základní",J268,0)</f>
        <v>0</v>
      </c>
      <c r="BF268" s="254">
        <f>IF(N268="snížená",J268,0)</f>
        <v>0</v>
      </c>
      <c r="BG268" s="254">
        <f>IF(N268="zákl. přenesená",J268,0)</f>
        <v>0</v>
      </c>
      <c r="BH268" s="254">
        <f>IF(N268="sníž. přenesená",J268,0)</f>
        <v>0</v>
      </c>
      <c r="BI268" s="254">
        <f>IF(N268="nulová",J268,0)</f>
        <v>0</v>
      </c>
      <c r="BJ268" s="18" t="s">
        <v>84</v>
      </c>
      <c r="BK268" s="254">
        <f>ROUND(I268*H268,2)</f>
        <v>0</v>
      </c>
      <c r="BL268" s="18" t="s">
        <v>344</v>
      </c>
      <c r="BM268" s="253" t="s">
        <v>3804</v>
      </c>
    </row>
    <row r="269" s="2" customFormat="1" ht="19.8" customHeight="1">
      <c r="A269" s="39"/>
      <c r="B269" s="40"/>
      <c r="C269" s="243" t="s">
        <v>945</v>
      </c>
      <c r="D269" s="243" t="s">
        <v>253</v>
      </c>
      <c r="E269" s="244" t="s">
        <v>3805</v>
      </c>
      <c r="F269" s="245" t="s">
        <v>3806</v>
      </c>
      <c r="G269" s="246" t="s">
        <v>369</v>
      </c>
      <c r="H269" s="247">
        <v>187</v>
      </c>
      <c r="I269" s="248"/>
      <c r="J269" s="247">
        <f>ROUND(I269*H269,2)</f>
        <v>0</v>
      </c>
      <c r="K269" s="245" t="s">
        <v>257</v>
      </c>
      <c r="L269" s="45"/>
      <c r="M269" s="249" t="s">
        <v>1</v>
      </c>
      <c r="N269" s="250" t="s">
        <v>41</v>
      </c>
      <c r="O269" s="92"/>
      <c r="P269" s="251">
        <f>O269*H269</f>
        <v>0</v>
      </c>
      <c r="Q269" s="251">
        <v>0</v>
      </c>
      <c r="R269" s="251">
        <f>Q269*H269</f>
        <v>0</v>
      </c>
      <c r="S269" s="251">
        <v>0</v>
      </c>
      <c r="T269" s="252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53" t="s">
        <v>344</v>
      </c>
      <c r="AT269" s="253" t="s">
        <v>253</v>
      </c>
      <c r="AU269" s="253" t="s">
        <v>86</v>
      </c>
      <c r="AY269" s="18" t="s">
        <v>251</v>
      </c>
      <c r="BE269" s="254">
        <f>IF(N269="základní",J269,0)</f>
        <v>0</v>
      </c>
      <c r="BF269" s="254">
        <f>IF(N269="snížená",J269,0)</f>
        <v>0</v>
      </c>
      <c r="BG269" s="254">
        <f>IF(N269="zákl. přenesená",J269,0)</f>
        <v>0</v>
      </c>
      <c r="BH269" s="254">
        <f>IF(N269="sníž. přenesená",J269,0)</f>
        <v>0</v>
      </c>
      <c r="BI269" s="254">
        <f>IF(N269="nulová",J269,0)</f>
        <v>0</v>
      </c>
      <c r="BJ269" s="18" t="s">
        <v>84</v>
      </c>
      <c r="BK269" s="254">
        <f>ROUND(I269*H269,2)</f>
        <v>0</v>
      </c>
      <c r="BL269" s="18" t="s">
        <v>344</v>
      </c>
      <c r="BM269" s="253" t="s">
        <v>3807</v>
      </c>
    </row>
    <row r="270" s="2" customFormat="1" ht="14.4" customHeight="1">
      <c r="A270" s="39"/>
      <c r="B270" s="40"/>
      <c r="C270" s="288" t="s">
        <v>951</v>
      </c>
      <c r="D270" s="288" t="s">
        <v>295</v>
      </c>
      <c r="E270" s="289" t="s">
        <v>3808</v>
      </c>
      <c r="F270" s="290" t="s">
        <v>3809</v>
      </c>
      <c r="G270" s="291" t="s">
        <v>369</v>
      </c>
      <c r="H270" s="292">
        <v>187</v>
      </c>
      <c r="I270" s="293"/>
      <c r="J270" s="292">
        <f>ROUND(I270*H270,2)</f>
        <v>0</v>
      </c>
      <c r="K270" s="290" t="s">
        <v>257</v>
      </c>
      <c r="L270" s="294"/>
      <c r="M270" s="295" t="s">
        <v>1</v>
      </c>
      <c r="N270" s="296" t="s">
        <v>41</v>
      </c>
      <c r="O270" s="92"/>
      <c r="P270" s="251">
        <f>O270*H270</f>
        <v>0</v>
      </c>
      <c r="Q270" s="251">
        <v>6.0000000000000002E-05</v>
      </c>
      <c r="R270" s="251">
        <f>Q270*H270</f>
        <v>0.011220000000000001</v>
      </c>
      <c r="S270" s="251">
        <v>0</v>
      </c>
      <c r="T270" s="252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53" t="s">
        <v>447</v>
      </c>
      <c r="AT270" s="253" t="s">
        <v>295</v>
      </c>
      <c r="AU270" s="253" t="s">
        <v>86</v>
      </c>
      <c r="AY270" s="18" t="s">
        <v>251</v>
      </c>
      <c r="BE270" s="254">
        <f>IF(N270="základní",J270,0)</f>
        <v>0</v>
      </c>
      <c r="BF270" s="254">
        <f>IF(N270="snížená",J270,0)</f>
        <v>0</v>
      </c>
      <c r="BG270" s="254">
        <f>IF(N270="zákl. přenesená",J270,0)</f>
        <v>0</v>
      </c>
      <c r="BH270" s="254">
        <f>IF(N270="sníž. přenesená",J270,0)</f>
        <v>0</v>
      </c>
      <c r="BI270" s="254">
        <f>IF(N270="nulová",J270,0)</f>
        <v>0</v>
      </c>
      <c r="BJ270" s="18" t="s">
        <v>84</v>
      </c>
      <c r="BK270" s="254">
        <f>ROUND(I270*H270,2)</f>
        <v>0</v>
      </c>
      <c r="BL270" s="18" t="s">
        <v>344</v>
      </c>
      <c r="BM270" s="253" t="s">
        <v>3810</v>
      </c>
    </row>
    <row r="271" s="2" customFormat="1" ht="14.4" customHeight="1">
      <c r="A271" s="39"/>
      <c r="B271" s="40"/>
      <c r="C271" s="288" t="s">
        <v>956</v>
      </c>
      <c r="D271" s="288" t="s">
        <v>295</v>
      </c>
      <c r="E271" s="289" t="s">
        <v>3739</v>
      </c>
      <c r="F271" s="290" t="s">
        <v>3740</v>
      </c>
      <c r="G271" s="291" t="s">
        <v>369</v>
      </c>
      <c r="H271" s="292">
        <v>30</v>
      </c>
      <c r="I271" s="293"/>
      <c r="J271" s="292">
        <f>ROUND(I271*H271,2)</f>
        <v>0</v>
      </c>
      <c r="K271" s="290" t="s">
        <v>257</v>
      </c>
      <c r="L271" s="294"/>
      <c r="M271" s="295" t="s">
        <v>1</v>
      </c>
      <c r="N271" s="296" t="s">
        <v>41</v>
      </c>
      <c r="O271" s="92"/>
      <c r="P271" s="251">
        <f>O271*H271</f>
        <v>0</v>
      </c>
      <c r="Q271" s="251">
        <v>1.0000000000000001E-05</v>
      </c>
      <c r="R271" s="251">
        <f>Q271*H271</f>
        <v>0.00030000000000000003</v>
      </c>
      <c r="S271" s="251">
        <v>0</v>
      </c>
      <c r="T271" s="252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53" t="s">
        <v>447</v>
      </c>
      <c r="AT271" s="253" t="s">
        <v>295</v>
      </c>
      <c r="AU271" s="253" t="s">
        <v>86</v>
      </c>
      <c r="AY271" s="18" t="s">
        <v>251</v>
      </c>
      <c r="BE271" s="254">
        <f>IF(N271="základní",J271,0)</f>
        <v>0</v>
      </c>
      <c r="BF271" s="254">
        <f>IF(N271="snížená",J271,0)</f>
        <v>0</v>
      </c>
      <c r="BG271" s="254">
        <f>IF(N271="zákl. přenesená",J271,0)</f>
        <v>0</v>
      </c>
      <c r="BH271" s="254">
        <f>IF(N271="sníž. přenesená",J271,0)</f>
        <v>0</v>
      </c>
      <c r="BI271" s="254">
        <f>IF(N271="nulová",J271,0)</f>
        <v>0</v>
      </c>
      <c r="BJ271" s="18" t="s">
        <v>84</v>
      </c>
      <c r="BK271" s="254">
        <f>ROUND(I271*H271,2)</f>
        <v>0</v>
      </c>
      <c r="BL271" s="18" t="s">
        <v>344</v>
      </c>
      <c r="BM271" s="253" t="s">
        <v>3811</v>
      </c>
    </row>
    <row r="272" s="2" customFormat="1" ht="14.4" customHeight="1">
      <c r="A272" s="39"/>
      <c r="B272" s="40"/>
      <c r="C272" s="288" t="s">
        <v>961</v>
      </c>
      <c r="D272" s="288" t="s">
        <v>295</v>
      </c>
      <c r="E272" s="289" t="s">
        <v>3812</v>
      </c>
      <c r="F272" s="290" t="s">
        <v>3813</v>
      </c>
      <c r="G272" s="291" t="s">
        <v>369</v>
      </c>
      <c r="H272" s="292">
        <v>68</v>
      </c>
      <c r="I272" s="293"/>
      <c r="J272" s="292">
        <f>ROUND(I272*H272,2)</f>
        <v>0</v>
      </c>
      <c r="K272" s="290" t="s">
        <v>257</v>
      </c>
      <c r="L272" s="294"/>
      <c r="M272" s="295" t="s">
        <v>1</v>
      </c>
      <c r="N272" s="296" t="s">
        <v>41</v>
      </c>
      <c r="O272" s="92"/>
      <c r="P272" s="251">
        <f>O272*H272</f>
        <v>0</v>
      </c>
      <c r="Q272" s="251">
        <v>2.0000000000000002E-05</v>
      </c>
      <c r="R272" s="251">
        <f>Q272*H272</f>
        <v>0.0013600000000000001</v>
      </c>
      <c r="S272" s="251">
        <v>0</v>
      </c>
      <c r="T272" s="252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53" t="s">
        <v>447</v>
      </c>
      <c r="AT272" s="253" t="s">
        <v>295</v>
      </c>
      <c r="AU272" s="253" t="s">
        <v>86</v>
      </c>
      <c r="AY272" s="18" t="s">
        <v>251</v>
      </c>
      <c r="BE272" s="254">
        <f>IF(N272="základní",J272,0)</f>
        <v>0</v>
      </c>
      <c r="BF272" s="254">
        <f>IF(N272="snížená",J272,0)</f>
        <v>0</v>
      </c>
      <c r="BG272" s="254">
        <f>IF(N272="zákl. přenesená",J272,0)</f>
        <v>0</v>
      </c>
      <c r="BH272" s="254">
        <f>IF(N272="sníž. přenesená",J272,0)</f>
        <v>0</v>
      </c>
      <c r="BI272" s="254">
        <f>IF(N272="nulová",J272,0)</f>
        <v>0</v>
      </c>
      <c r="BJ272" s="18" t="s">
        <v>84</v>
      </c>
      <c r="BK272" s="254">
        <f>ROUND(I272*H272,2)</f>
        <v>0</v>
      </c>
      <c r="BL272" s="18" t="s">
        <v>344</v>
      </c>
      <c r="BM272" s="253" t="s">
        <v>3814</v>
      </c>
    </row>
    <row r="273" s="2" customFormat="1" ht="14.4" customHeight="1">
      <c r="A273" s="39"/>
      <c r="B273" s="40"/>
      <c r="C273" s="288" t="s">
        <v>966</v>
      </c>
      <c r="D273" s="288" t="s">
        <v>295</v>
      </c>
      <c r="E273" s="289" t="s">
        <v>3815</v>
      </c>
      <c r="F273" s="290" t="s">
        <v>3816</v>
      </c>
      <c r="G273" s="291" t="s">
        <v>369</v>
      </c>
      <c r="H273" s="292">
        <v>1</v>
      </c>
      <c r="I273" s="293"/>
      <c r="J273" s="292">
        <f>ROUND(I273*H273,2)</f>
        <v>0</v>
      </c>
      <c r="K273" s="290" t="s">
        <v>257</v>
      </c>
      <c r="L273" s="294"/>
      <c r="M273" s="295" t="s">
        <v>1</v>
      </c>
      <c r="N273" s="296" t="s">
        <v>41</v>
      </c>
      <c r="O273" s="92"/>
      <c r="P273" s="251">
        <f>O273*H273</f>
        <v>0</v>
      </c>
      <c r="Q273" s="251">
        <v>3.0000000000000001E-05</v>
      </c>
      <c r="R273" s="251">
        <f>Q273*H273</f>
        <v>3.0000000000000001E-05</v>
      </c>
      <c r="S273" s="251">
        <v>0</v>
      </c>
      <c r="T273" s="252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53" t="s">
        <v>447</v>
      </c>
      <c r="AT273" s="253" t="s">
        <v>295</v>
      </c>
      <c r="AU273" s="253" t="s">
        <v>86</v>
      </c>
      <c r="AY273" s="18" t="s">
        <v>251</v>
      </c>
      <c r="BE273" s="254">
        <f>IF(N273="základní",J273,0)</f>
        <v>0</v>
      </c>
      <c r="BF273" s="254">
        <f>IF(N273="snížená",J273,0)</f>
        <v>0</v>
      </c>
      <c r="BG273" s="254">
        <f>IF(N273="zákl. přenesená",J273,0)</f>
        <v>0</v>
      </c>
      <c r="BH273" s="254">
        <f>IF(N273="sníž. přenesená",J273,0)</f>
        <v>0</v>
      </c>
      <c r="BI273" s="254">
        <f>IF(N273="nulová",J273,0)</f>
        <v>0</v>
      </c>
      <c r="BJ273" s="18" t="s">
        <v>84</v>
      </c>
      <c r="BK273" s="254">
        <f>ROUND(I273*H273,2)</f>
        <v>0</v>
      </c>
      <c r="BL273" s="18" t="s">
        <v>344</v>
      </c>
      <c r="BM273" s="253" t="s">
        <v>3817</v>
      </c>
    </row>
    <row r="274" s="2" customFormat="1" ht="14.4" customHeight="1">
      <c r="A274" s="39"/>
      <c r="B274" s="40"/>
      <c r="C274" s="288" t="s">
        <v>971</v>
      </c>
      <c r="D274" s="288" t="s">
        <v>295</v>
      </c>
      <c r="E274" s="289" t="s">
        <v>3818</v>
      </c>
      <c r="F274" s="290" t="s">
        <v>3819</v>
      </c>
      <c r="G274" s="291" t="s">
        <v>369</v>
      </c>
      <c r="H274" s="292">
        <v>16</v>
      </c>
      <c r="I274" s="293"/>
      <c r="J274" s="292">
        <f>ROUND(I274*H274,2)</f>
        <v>0</v>
      </c>
      <c r="K274" s="290" t="s">
        <v>257</v>
      </c>
      <c r="L274" s="294"/>
      <c r="M274" s="295" t="s">
        <v>1</v>
      </c>
      <c r="N274" s="296" t="s">
        <v>41</v>
      </c>
      <c r="O274" s="92"/>
      <c r="P274" s="251">
        <f>O274*H274</f>
        <v>0</v>
      </c>
      <c r="Q274" s="251">
        <v>4.0000000000000003E-05</v>
      </c>
      <c r="R274" s="251">
        <f>Q274*H274</f>
        <v>0.00064000000000000005</v>
      </c>
      <c r="S274" s="251">
        <v>0</v>
      </c>
      <c r="T274" s="252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53" t="s">
        <v>447</v>
      </c>
      <c r="AT274" s="253" t="s">
        <v>295</v>
      </c>
      <c r="AU274" s="253" t="s">
        <v>86</v>
      </c>
      <c r="AY274" s="18" t="s">
        <v>251</v>
      </c>
      <c r="BE274" s="254">
        <f>IF(N274="základní",J274,0)</f>
        <v>0</v>
      </c>
      <c r="BF274" s="254">
        <f>IF(N274="snížená",J274,0)</f>
        <v>0</v>
      </c>
      <c r="BG274" s="254">
        <f>IF(N274="zákl. přenesená",J274,0)</f>
        <v>0</v>
      </c>
      <c r="BH274" s="254">
        <f>IF(N274="sníž. přenesená",J274,0)</f>
        <v>0</v>
      </c>
      <c r="BI274" s="254">
        <f>IF(N274="nulová",J274,0)</f>
        <v>0</v>
      </c>
      <c r="BJ274" s="18" t="s">
        <v>84</v>
      </c>
      <c r="BK274" s="254">
        <f>ROUND(I274*H274,2)</f>
        <v>0</v>
      </c>
      <c r="BL274" s="18" t="s">
        <v>344</v>
      </c>
      <c r="BM274" s="253" t="s">
        <v>3820</v>
      </c>
    </row>
    <row r="275" s="2" customFormat="1" ht="19.8" customHeight="1">
      <c r="A275" s="39"/>
      <c r="B275" s="40"/>
      <c r="C275" s="243" t="s">
        <v>977</v>
      </c>
      <c r="D275" s="243" t="s">
        <v>253</v>
      </c>
      <c r="E275" s="244" t="s">
        <v>3821</v>
      </c>
      <c r="F275" s="245" t="s">
        <v>3822</v>
      </c>
      <c r="G275" s="246" t="s">
        <v>369</v>
      </c>
      <c r="H275" s="247">
        <v>46</v>
      </c>
      <c r="I275" s="248"/>
      <c r="J275" s="247">
        <f>ROUND(I275*H275,2)</f>
        <v>0</v>
      </c>
      <c r="K275" s="245" t="s">
        <v>257</v>
      </c>
      <c r="L275" s="45"/>
      <c r="M275" s="249" t="s">
        <v>1</v>
      </c>
      <c r="N275" s="250" t="s">
        <v>41</v>
      </c>
      <c r="O275" s="92"/>
      <c r="P275" s="251">
        <f>O275*H275</f>
        <v>0</v>
      </c>
      <c r="Q275" s="251">
        <v>0</v>
      </c>
      <c r="R275" s="251">
        <f>Q275*H275</f>
        <v>0</v>
      </c>
      <c r="S275" s="251">
        <v>0</v>
      </c>
      <c r="T275" s="252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53" t="s">
        <v>344</v>
      </c>
      <c r="AT275" s="253" t="s">
        <v>253</v>
      </c>
      <c r="AU275" s="253" t="s">
        <v>86</v>
      </c>
      <c r="AY275" s="18" t="s">
        <v>251</v>
      </c>
      <c r="BE275" s="254">
        <f>IF(N275="základní",J275,0)</f>
        <v>0</v>
      </c>
      <c r="BF275" s="254">
        <f>IF(N275="snížená",J275,0)</f>
        <v>0</v>
      </c>
      <c r="BG275" s="254">
        <f>IF(N275="zákl. přenesená",J275,0)</f>
        <v>0</v>
      </c>
      <c r="BH275" s="254">
        <f>IF(N275="sníž. přenesená",J275,0)</f>
        <v>0</v>
      </c>
      <c r="BI275" s="254">
        <f>IF(N275="nulová",J275,0)</f>
        <v>0</v>
      </c>
      <c r="BJ275" s="18" t="s">
        <v>84</v>
      </c>
      <c r="BK275" s="254">
        <f>ROUND(I275*H275,2)</f>
        <v>0</v>
      </c>
      <c r="BL275" s="18" t="s">
        <v>344</v>
      </c>
      <c r="BM275" s="253" t="s">
        <v>3823</v>
      </c>
    </row>
    <row r="276" s="2" customFormat="1" ht="19.8" customHeight="1">
      <c r="A276" s="39"/>
      <c r="B276" s="40"/>
      <c r="C276" s="288" t="s">
        <v>981</v>
      </c>
      <c r="D276" s="288" t="s">
        <v>295</v>
      </c>
      <c r="E276" s="289" t="s">
        <v>3824</v>
      </c>
      <c r="F276" s="290" t="s">
        <v>3825</v>
      </c>
      <c r="G276" s="291" t="s">
        <v>369</v>
      </c>
      <c r="H276" s="292">
        <v>46</v>
      </c>
      <c r="I276" s="293"/>
      <c r="J276" s="292">
        <f>ROUND(I276*H276,2)</f>
        <v>0</v>
      </c>
      <c r="K276" s="290" t="s">
        <v>257</v>
      </c>
      <c r="L276" s="294"/>
      <c r="M276" s="295" t="s">
        <v>1</v>
      </c>
      <c r="N276" s="296" t="s">
        <v>41</v>
      </c>
      <c r="O276" s="92"/>
      <c r="P276" s="251">
        <f>O276*H276</f>
        <v>0</v>
      </c>
      <c r="Q276" s="251">
        <v>6.9999999999999994E-05</v>
      </c>
      <c r="R276" s="251">
        <f>Q276*H276</f>
        <v>0.0032199999999999998</v>
      </c>
      <c r="S276" s="251">
        <v>0</v>
      </c>
      <c r="T276" s="252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53" t="s">
        <v>447</v>
      </c>
      <c r="AT276" s="253" t="s">
        <v>295</v>
      </c>
      <c r="AU276" s="253" t="s">
        <v>86</v>
      </c>
      <c r="AY276" s="18" t="s">
        <v>251</v>
      </c>
      <c r="BE276" s="254">
        <f>IF(N276="základní",J276,0)</f>
        <v>0</v>
      </c>
      <c r="BF276" s="254">
        <f>IF(N276="snížená",J276,0)</f>
        <v>0</v>
      </c>
      <c r="BG276" s="254">
        <f>IF(N276="zákl. přenesená",J276,0)</f>
        <v>0</v>
      </c>
      <c r="BH276" s="254">
        <f>IF(N276="sníž. přenesená",J276,0)</f>
        <v>0</v>
      </c>
      <c r="BI276" s="254">
        <f>IF(N276="nulová",J276,0)</f>
        <v>0</v>
      </c>
      <c r="BJ276" s="18" t="s">
        <v>84</v>
      </c>
      <c r="BK276" s="254">
        <f>ROUND(I276*H276,2)</f>
        <v>0</v>
      </c>
      <c r="BL276" s="18" t="s">
        <v>344</v>
      </c>
      <c r="BM276" s="253" t="s">
        <v>3826</v>
      </c>
    </row>
    <row r="277" s="2" customFormat="1" ht="22.2" customHeight="1">
      <c r="A277" s="39"/>
      <c r="B277" s="40"/>
      <c r="C277" s="243" t="s">
        <v>987</v>
      </c>
      <c r="D277" s="243" t="s">
        <v>253</v>
      </c>
      <c r="E277" s="244" t="s">
        <v>3827</v>
      </c>
      <c r="F277" s="245" t="s">
        <v>3828</v>
      </c>
      <c r="G277" s="246" t="s">
        <v>369</v>
      </c>
      <c r="H277" s="247">
        <v>53</v>
      </c>
      <c r="I277" s="248"/>
      <c r="J277" s="247">
        <f>ROUND(I277*H277,2)</f>
        <v>0</v>
      </c>
      <c r="K277" s="245" t="s">
        <v>257</v>
      </c>
      <c r="L277" s="45"/>
      <c r="M277" s="249" t="s">
        <v>1</v>
      </c>
      <c r="N277" s="250" t="s">
        <v>41</v>
      </c>
      <c r="O277" s="92"/>
      <c r="P277" s="251">
        <f>O277*H277</f>
        <v>0</v>
      </c>
      <c r="Q277" s="251">
        <v>0</v>
      </c>
      <c r="R277" s="251">
        <f>Q277*H277</f>
        <v>0</v>
      </c>
      <c r="S277" s="251">
        <v>0</v>
      </c>
      <c r="T277" s="252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53" t="s">
        <v>344</v>
      </c>
      <c r="AT277" s="253" t="s">
        <v>253</v>
      </c>
      <c r="AU277" s="253" t="s">
        <v>86</v>
      </c>
      <c r="AY277" s="18" t="s">
        <v>251</v>
      </c>
      <c r="BE277" s="254">
        <f>IF(N277="základní",J277,0)</f>
        <v>0</v>
      </c>
      <c r="BF277" s="254">
        <f>IF(N277="snížená",J277,0)</f>
        <v>0</v>
      </c>
      <c r="BG277" s="254">
        <f>IF(N277="zákl. přenesená",J277,0)</f>
        <v>0</v>
      </c>
      <c r="BH277" s="254">
        <f>IF(N277="sníž. přenesená",J277,0)</f>
        <v>0</v>
      </c>
      <c r="BI277" s="254">
        <f>IF(N277="nulová",J277,0)</f>
        <v>0</v>
      </c>
      <c r="BJ277" s="18" t="s">
        <v>84</v>
      </c>
      <c r="BK277" s="254">
        <f>ROUND(I277*H277,2)</f>
        <v>0</v>
      </c>
      <c r="BL277" s="18" t="s">
        <v>344</v>
      </c>
      <c r="BM277" s="253" t="s">
        <v>3829</v>
      </c>
    </row>
    <row r="278" s="2" customFormat="1" ht="14.4" customHeight="1">
      <c r="A278" s="39"/>
      <c r="B278" s="40"/>
      <c r="C278" s="288" t="s">
        <v>997</v>
      </c>
      <c r="D278" s="288" t="s">
        <v>295</v>
      </c>
      <c r="E278" s="289" t="s">
        <v>3830</v>
      </c>
      <c r="F278" s="290" t="s">
        <v>3831</v>
      </c>
      <c r="G278" s="291" t="s">
        <v>369</v>
      </c>
      <c r="H278" s="292">
        <v>53</v>
      </c>
      <c r="I278" s="293"/>
      <c r="J278" s="292">
        <f>ROUND(I278*H278,2)</f>
        <v>0</v>
      </c>
      <c r="K278" s="290" t="s">
        <v>257</v>
      </c>
      <c r="L278" s="294"/>
      <c r="M278" s="295" t="s">
        <v>1</v>
      </c>
      <c r="N278" s="296" t="s">
        <v>41</v>
      </c>
      <c r="O278" s="92"/>
      <c r="P278" s="251">
        <f>O278*H278</f>
        <v>0</v>
      </c>
      <c r="Q278" s="251">
        <v>0.00010000000000000001</v>
      </c>
      <c r="R278" s="251">
        <f>Q278*H278</f>
        <v>0.0053</v>
      </c>
      <c r="S278" s="251">
        <v>0</v>
      </c>
      <c r="T278" s="252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53" t="s">
        <v>447</v>
      </c>
      <c r="AT278" s="253" t="s">
        <v>295</v>
      </c>
      <c r="AU278" s="253" t="s">
        <v>86</v>
      </c>
      <c r="AY278" s="18" t="s">
        <v>251</v>
      </c>
      <c r="BE278" s="254">
        <f>IF(N278="základní",J278,0)</f>
        <v>0</v>
      </c>
      <c r="BF278" s="254">
        <f>IF(N278="snížená",J278,0)</f>
        <v>0</v>
      </c>
      <c r="BG278" s="254">
        <f>IF(N278="zákl. přenesená",J278,0)</f>
        <v>0</v>
      </c>
      <c r="BH278" s="254">
        <f>IF(N278="sníž. přenesená",J278,0)</f>
        <v>0</v>
      </c>
      <c r="BI278" s="254">
        <f>IF(N278="nulová",J278,0)</f>
        <v>0</v>
      </c>
      <c r="BJ278" s="18" t="s">
        <v>84</v>
      </c>
      <c r="BK278" s="254">
        <f>ROUND(I278*H278,2)</f>
        <v>0</v>
      </c>
      <c r="BL278" s="18" t="s">
        <v>344</v>
      </c>
      <c r="BM278" s="253" t="s">
        <v>3832</v>
      </c>
    </row>
    <row r="279" s="2" customFormat="1" ht="14.4" customHeight="1">
      <c r="A279" s="39"/>
      <c r="B279" s="40"/>
      <c r="C279" s="243" t="s">
        <v>1002</v>
      </c>
      <c r="D279" s="243" t="s">
        <v>253</v>
      </c>
      <c r="E279" s="244" t="s">
        <v>3833</v>
      </c>
      <c r="F279" s="245" t="s">
        <v>3834</v>
      </c>
      <c r="G279" s="246" t="s">
        <v>369</v>
      </c>
      <c r="H279" s="247">
        <v>2</v>
      </c>
      <c r="I279" s="248"/>
      <c r="J279" s="247">
        <f>ROUND(I279*H279,2)</f>
        <v>0</v>
      </c>
      <c r="K279" s="245" t="s">
        <v>257</v>
      </c>
      <c r="L279" s="45"/>
      <c r="M279" s="249" t="s">
        <v>1</v>
      </c>
      <c r="N279" s="250" t="s">
        <v>41</v>
      </c>
      <c r="O279" s="92"/>
      <c r="P279" s="251">
        <f>O279*H279</f>
        <v>0</v>
      </c>
      <c r="Q279" s="251">
        <v>0</v>
      </c>
      <c r="R279" s="251">
        <f>Q279*H279</f>
        <v>0</v>
      </c>
      <c r="S279" s="251">
        <v>0</v>
      </c>
      <c r="T279" s="252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53" t="s">
        <v>344</v>
      </c>
      <c r="AT279" s="253" t="s">
        <v>253</v>
      </c>
      <c r="AU279" s="253" t="s">
        <v>86</v>
      </c>
      <c r="AY279" s="18" t="s">
        <v>251</v>
      </c>
      <c r="BE279" s="254">
        <f>IF(N279="základní",J279,0)</f>
        <v>0</v>
      </c>
      <c r="BF279" s="254">
        <f>IF(N279="snížená",J279,0)</f>
        <v>0</v>
      </c>
      <c r="BG279" s="254">
        <f>IF(N279="zákl. přenesená",J279,0)</f>
        <v>0</v>
      </c>
      <c r="BH279" s="254">
        <f>IF(N279="sníž. přenesená",J279,0)</f>
        <v>0</v>
      </c>
      <c r="BI279" s="254">
        <f>IF(N279="nulová",J279,0)</f>
        <v>0</v>
      </c>
      <c r="BJ279" s="18" t="s">
        <v>84</v>
      </c>
      <c r="BK279" s="254">
        <f>ROUND(I279*H279,2)</f>
        <v>0</v>
      </c>
      <c r="BL279" s="18" t="s">
        <v>344</v>
      </c>
      <c r="BM279" s="253" t="s">
        <v>3835</v>
      </c>
    </row>
    <row r="280" s="2" customFormat="1" ht="14.4" customHeight="1">
      <c r="A280" s="39"/>
      <c r="B280" s="40"/>
      <c r="C280" s="288" t="s">
        <v>1007</v>
      </c>
      <c r="D280" s="288" t="s">
        <v>295</v>
      </c>
      <c r="E280" s="289" t="s">
        <v>3836</v>
      </c>
      <c r="F280" s="290" t="s">
        <v>3837</v>
      </c>
      <c r="G280" s="291" t="s">
        <v>369</v>
      </c>
      <c r="H280" s="292">
        <v>2</v>
      </c>
      <c r="I280" s="293"/>
      <c r="J280" s="292">
        <f>ROUND(I280*H280,2)</f>
        <v>0</v>
      </c>
      <c r="K280" s="290" t="s">
        <v>257</v>
      </c>
      <c r="L280" s="294"/>
      <c r="M280" s="295" t="s">
        <v>1</v>
      </c>
      <c r="N280" s="296" t="s">
        <v>41</v>
      </c>
      <c r="O280" s="92"/>
      <c r="P280" s="251">
        <f>O280*H280</f>
        <v>0</v>
      </c>
      <c r="Q280" s="251">
        <v>0.00029</v>
      </c>
      <c r="R280" s="251">
        <f>Q280*H280</f>
        <v>0.00058</v>
      </c>
      <c r="S280" s="251">
        <v>0</v>
      </c>
      <c r="T280" s="252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53" t="s">
        <v>447</v>
      </c>
      <c r="AT280" s="253" t="s">
        <v>295</v>
      </c>
      <c r="AU280" s="253" t="s">
        <v>86</v>
      </c>
      <c r="AY280" s="18" t="s">
        <v>251</v>
      </c>
      <c r="BE280" s="254">
        <f>IF(N280="základní",J280,0)</f>
        <v>0</v>
      </c>
      <c r="BF280" s="254">
        <f>IF(N280="snížená",J280,0)</f>
        <v>0</v>
      </c>
      <c r="BG280" s="254">
        <f>IF(N280="zákl. přenesená",J280,0)</f>
        <v>0</v>
      </c>
      <c r="BH280" s="254">
        <f>IF(N280="sníž. přenesená",J280,0)</f>
        <v>0</v>
      </c>
      <c r="BI280" s="254">
        <f>IF(N280="nulová",J280,0)</f>
        <v>0</v>
      </c>
      <c r="BJ280" s="18" t="s">
        <v>84</v>
      </c>
      <c r="BK280" s="254">
        <f>ROUND(I280*H280,2)</f>
        <v>0</v>
      </c>
      <c r="BL280" s="18" t="s">
        <v>344</v>
      </c>
      <c r="BM280" s="253" t="s">
        <v>3838</v>
      </c>
    </row>
    <row r="281" s="2" customFormat="1" ht="14.4" customHeight="1">
      <c r="A281" s="39"/>
      <c r="B281" s="40"/>
      <c r="C281" s="243" t="s">
        <v>1011</v>
      </c>
      <c r="D281" s="243" t="s">
        <v>253</v>
      </c>
      <c r="E281" s="244" t="s">
        <v>3839</v>
      </c>
      <c r="F281" s="245" t="s">
        <v>3840</v>
      </c>
      <c r="G281" s="246" t="s">
        <v>369</v>
      </c>
      <c r="H281" s="247">
        <v>2</v>
      </c>
      <c r="I281" s="248"/>
      <c r="J281" s="247">
        <f>ROUND(I281*H281,2)</f>
        <v>0</v>
      </c>
      <c r="K281" s="245" t="s">
        <v>257</v>
      </c>
      <c r="L281" s="45"/>
      <c r="M281" s="249" t="s">
        <v>1</v>
      </c>
      <c r="N281" s="250" t="s">
        <v>41</v>
      </c>
      <c r="O281" s="92"/>
      <c r="P281" s="251">
        <f>O281*H281</f>
        <v>0</v>
      </c>
      <c r="Q281" s="251">
        <v>0</v>
      </c>
      <c r="R281" s="251">
        <f>Q281*H281</f>
        <v>0</v>
      </c>
      <c r="S281" s="251">
        <v>0</v>
      </c>
      <c r="T281" s="252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53" t="s">
        <v>344</v>
      </c>
      <c r="AT281" s="253" t="s">
        <v>253</v>
      </c>
      <c r="AU281" s="253" t="s">
        <v>86</v>
      </c>
      <c r="AY281" s="18" t="s">
        <v>251</v>
      </c>
      <c r="BE281" s="254">
        <f>IF(N281="základní",J281,0)</f>
        <v>0</v>
      </c>
      <c r="BF281" s="254">
        <f>IF(N281="snížená",J281,0)</f>
        <v>0</v>
      </c>
      <c r="BG281" s="254">
        <f>IF(N281="zákl. přenesená",J281,0)</f>
        <v>0</v>
      </c>
      <c r="BH281" s="254">
        <f>IF(N281="sníž. přenesená",J281,0)</f>
        <v>0</v>
      </c>
      <c r="BI281" s="254">
        <f>IF(N281="nulová",J281,0)</f>
        <v>0</v>
      </c>
      <c r="BJ281" s="18" t="s">
        <v>84</v>
      </c>
      <c r="BK281" s="254">
        <f>ROUND(I281*H281,2)</f>
        <v>0</v>
      </c>
      <c r="BL281" s="18" t="s">
        <v>344</v>
      </c>
      <c r="BM281" s="253" t="s">
        <v>3841</v>
      </c>
    </row>
    <row r="282" s="2" customFormat="1" ht="14.4" customHeight="1">
      <c r="A282" s="39"/>
      <c r="B282" s="40"/>
      <c r="C282" s="288" t="s">
        <v>1016</v>
      </c>
      <c r="D282" s="288" t="s">
        <v>295</v>
      </c>
      <c r="E282" s="289" t="s">
        <v>3842</v>
      </c>
      <c r="F282" s="290" t="s">
        <v>3843</v>
      </c>
      <c r="G282" s="291" t="s">
        <v>369</v>
      </c>
      <c r="H282" s="292">
        <v>2</v>
      </c>
      <c r="I282" s="293"/>
      <c r="J282" s="292">
        <f>ROUND(I282*H282,2)</f>
        <v>0</v>
      </c>
      <c r="K282" s="290" t="s">
        <v>257</v>
      </c>
      <c r="L282" s="294"/>
      <c r="M282" s="295" t="s">
        <v>1</v>
      </c>
      <c r="N282" s="296" t="s">
        <v>41</v>
      </c>
      <c r="O282" s="92"/>
      <c r="P282" s="251">
        <f>O282*H282</f>
        <v>0</v>
      </c>
      <c r="Q282" s="251">
        <v>0.00036000000000000002</v>
      </c>
      <c r="R282" s="251">
        <f>Q282*H282</f>
        <v>0.00072000000000000005</v>
      </c>
      <c r="S282" s="251">
        <v>0</v>
      </c>
      <c r="T282" s="252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53" t="s">
        <v>447</v>
      </c>
      <c r="AT282" s="253" t="s">
        <v>295</v>
      </c>
      <c r="AU282" s="253" t="s">
        <v>86</v>
      </c>
      <c r="AY282" s="18" t="s">
        <v>251</v>
      </c>
      <c r="BE282" s="254">
        <f>IF(N282="základní",J282,0)</f>
        <v>0</v>
      </c>
      <c r="BF282" s="254">
        <f>IF(N282="snížená",J282,0)</f>
        <v>0</v>
      </c>
      <c r="BG282" s="254">
        <f>IF(N282="zákl. přenesená",J282,0)</f>
        <v>0</v>
      </c>
      <c r="BH282" s="254">
        <f>IF(N282="sníž. přenesená",J282,0)</f>
        <v>0</v>
      </c>
      <c r="BI282" s="254">
        <f>IF(N282="nulová",J282,0)</f>
        <v>0</v>
      </c>
      <c r="BJ282" s="18" t="s">
        <v>84</v>
      </c>
      <c r="BK282" s="254">
        <f>ROUND(I282*H282,2)</f>
        <v>0</v>
      </c>
      <c r="BL282" s="18" t="s">
        <v>344</v>
      </c>
      <c r="BM282" s="253" t="s">
        <v>3844</v>
      </c>
    </row>
    <row r="283" s="2" customFormat="1" ht="14.4" customHeight="1">
      <c r="A283" s="39"/>
      <c r="B283" s="40"/>
      <c r="C283" s="243" t="s">
        <v>1022</v>
      </c>
      <c r="D283" s="243" t="s">
        <v>253</v>
      </c>
      <c r="E283" s="244" t="s">
        <v>3845</v>
      </c>
      <c r="F283" s="245" t="s">
        <v>3846</v>
      </c>
      <c r="G283" s="246" t="s">
        <v>369</v>
      </c>
      <c r="H283" s="247">
        <v>90</v>
      </c>
      <c r="I283" s="248"/>
      <c r="J283" s="247">
        <f>ROUND(I283*H283,2)</f>
        <v>0</v>
      </c>
      <c r="K283" s="245" t="s">
        <v>1</v>
      </c>
      <c r="L283" s="45"/>
      <c r="M283" s="249" t="s">
        <v>1</v>
      </c>
      <c r="N283" s="250" t="s">
        <v>41</v>
      </c>
      <c r="O283" s="92"/>
      <c r="P283" s="251">
        <f>O283*H283</f>
        <v>0</v>
      </c>
      <c r="Q283" s="251">
        <v>0</v>
      </c>
      <c r="R283" s="251">
        <f>Q283*H283</f>
        <v>0</v>
      </c>
      <c r="S283" s="251">
        <v>0</v>
      </c>
      <c r="T283" s="252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53" t="s">
        <v>344</v>
      </c>
      <c r="AT283" s="253" t="s">
        <v>253</v>
      </c>
      <c r="AU283" s="253" t="s">
        <v>86</v>
      </c>
      <c r="AY283" s="18" t="s">
        <v>251</v>
      </c>
      <c r="BE283" s="254">
        <f>IF(N283="základní",J283,0)</f>
        <v>0</v>
      </c>
      <c r="BF283" s="254">
        <f>IF(N283="snížená",J283,0)</f>
        <v>0</v>
      </c>
      <c r="BG283" s="254">
        <f>IF(N283="zákl. přenesená",J283,0)</f>
        <v>0</v>
      </c>
      <c r="BH283" s="254">
        <f>IF(N283="sníž. přenesená",J283,0)</f>
        <v>0</v>
      </c>
      <c r="BI283" s="254">
        <f>IF(N283="nulová",J283,0)</f>
        <v>0</v>
      </c>
      <c r="BJ283" s="18" t="s">
        <v>84</v>
      </c>
      <c r="BK283" s="254">
        <f>ROUND(I283*H283,2)</f>
        <v>0</v>
      </c>
      <c r="BL283" s="18" t="s">
        <v>344</v>
      </c>
      <c r="BM283" s="253" t="s">
        <v>3847</v>
      </c>
    </row>
    <row r="284" s="2" customFormat="1" ht="14.4" customHeight="1">
      <c r="A284" s="39"/>
      <c r="B284" s="40"/>
      <c r="C284" s="288" t="s">
        <v>1029</v>
      </c>
      <c r="D284" s="288" t="s">
        <v>295</v>
      </c>
      <c r="E284" s="289" t="s">
        <v>3848</v>
      </c>
      <c r="F284" s="290" t="s">
        <v>3849</v>
      </c>
      <c r="G284" s="291" t="s">
        <v>369</v>
      </c>
      <c r="H284" s="292">
        <v>9</v>
      </c>
      <c r="I284" s="293"/>
      <c r="J284" s="292">
        <f>ROUND(I284*H284,2)</f>
        <v>0</v>
      </c>
      <c r="K284" s="290" t="s">
        <v>1</v>
      </c>
      <c r="L284" s="294"/>
      <c r="M284" s="295" t="s">
        <v>1</v>
      </c>
      <c r="N284" s="296" t="s">
        <v>41</v>
      </c>
      <c r="O284" s="92"/>
      <c r="P284" s="251">
        <f>O284*H284</f>
        <v>0</v>
      </c>
      <c r="Q284" s="251">
        <v>1.0000000000000001E-05</v>
      </c>
      <c r="R284" s="251">
        <f>Q284*H284</f>
        <v>9.0000000000000006E-05</v>
      </c>
      <c r="S284" s="251">
        <v>0</v>
      </c>
      <c r="T284" s="252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53" t="s">
        <v>447</v>
      </c>
      <c r="AT284" s="253" t="s">
        <v>295</v>
      </c>
      <c r="AU284" s="253" t="s">
        <v>86</v>
      </c>
      <c r="AY284" s="18" t="s">
        <v>251</v>
      </c>
      <c r="BE284" s="254">
        <f>IF(N284="základní",J284,0)</f>
        <v>0</v>
      </c>
      <c r="BF284" s="254">
        <f>IF(N284="snížená",J284,0)</f>
        <v>0</v>
      </c>
      <c r="BG284" s="254">
        <f>IF(N284="zákl. přenesená",J284,0)</f>
        <v>0</v>
      </c>
      <c r="BH284" s="254">
        <f>IF(N284="sníž. přenesená",J284,0)</f>
        <v>0</v>
      </c>
      <c r="BI284" s="254">
        <f>IF(N284="nulová",J284,0)</f>
        <v>0</v>
      </c>
      <c r="BJ284" s="18" t="s">
        <v>84</v>
      </c>
      <c r="BK284" s="254">
        <f>ROUND(I284*H284,2)</f>
        <v>0</v>
      </c>
      <c r="BL284" s="18" t="s">
        <v>344</v>
      </c>
      <c r="BM284" s="253" t="s">
        <v>3850</v>
      </c>
    </row>
    <row r="285" s="2" customFormat="1" ht="14.4" customHeight="1">
      <c r="A285" s="39"/>
      <c r="B285" s="40"/>
      <c r="C285" s="288" t="s">
        <v>1033</v>
      </c>
      <c r="D285" s="288" t="s">
        <v>295</v>
      </c>
      <c r="E285" s="289" t="s">
        <v>3851</v>
      </c>
      <c r="F285" s="290" t="s">
        <v>3852</v>
      </c>
      <c r="G285" s="291" t="s">
        <v>369</v>
      </c>
      <c r="H285" s="292">
        <v>3</v>
      </c>
      <c r="I285" s="293"/>
      <c r="J285" s="292">
        <f>ROUND(I285*H285,2)</f>
        <v>0</v>
      </c>
      <c r="K285" s="290" t="s">
        <v>1</v>
      </c>
      <c r="L285" s="294"/>
      <c r="M285" s="295" t="s">
        <v>1</v>
      </c>
      <c r="N285" s="296" t="s">
        <v>41</v>
      </c>
      <c r="O285" s="92"/>
      <c r="P285" s="251">
        <f>O285*H285</f>
        <v>0</v>
      </c>
      <c r="Q285" s="251">
        <v>0</v>
      </c>
      <c r="R285" s="251">
        <f>Q285*H285</f>
        <v>0</v>
      </c>
      <c r="S285" s="251">
        <v>0</v>
      </c>
      <c r="T285" s="252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53" t="s">
        <v>447</v>
      </c>
      <c r="AT285" s="253" t="s">
        <v>295</v>
      </c>
      <c r="AU285" s="253" t="s">
        <v>86</v>
      </c>
      <c r="AY285" s="18" t="s">
        <v>251</v>
      </c>
      <c r="BE285" s="254">
        <f>IF(N285="základní",J285,0)</f>
        <v>0</v>
      </c>
      <c r="BF285" s="254">
        <f>IF(N285="snížená",J285,0)</f>
        <v>0</v>
      </c>
      <c r="BG285" s="254">
        <f>IF(N285="zákl. přenesená",J285,0)</f>
        <v>0</v>
      </c>
      <c r="BH285" s="254">
        <f>IF(N285="sníž. přenesená",J285,0)</f>
        <v>0</v>
      </c>
      <c r="BI285" s="254">
        <f>IF(N285="nulová",J285,0)</f>
        <v>0</v>
      </c>
      <c r="BJ285" s="18" t="s">
        <v>84</v>
      </c>
      <c r="BK285" s="254">
        <f>ROUND(I285*H285,2)</f>
        <v>0</v>
      </c>
      <c r="BL285" s="18" t="s">
        <v>344</v>
      </c>
      <c r="BM285" s="253" t="s">
        <v>3853</v>
      </c>
    </row>
    <row r="286" s="2" customFormat="1" ht="14.4" customHeight="1">
      <c r="A286" s="39"/>
      <c r="B286" s="40"/>
      <c r="C286" s="288" t="s">
        <v>1037</v>
      </c>
      <c r="D286" s="288" t="s">
        <v>295</v>
      </c>
      <c r="E286" s="289" t="s">
        <v>3854</v>
      </c>
      <c r="F286" s="290" t="s">
        <v>3855</v>
      </c>
      <c r="G286" s="291" t="s">
        <v>369</v>
      </c>
      <c r="H286" s="292">
        <v>6</v>
      </c>
      <c r="I286" s="293"/>
      <c r="J286" s="292">
        <f>ROUND(I286*H286,2)</f>
        <v>0</v>
      </c>
      <c r="K286" s="290" t="s">
        <v>1</v>
      </c>
      <c r="L286" s="294"/>
      <c r="M286" s="295" t="s">
        <v>1</v>
      </c>
      <c r="N286" s="296" t="s">
        <v>41</v>
      </c>
      <c r="O286" s="92"/>
      <c r="P286" s="251">
        <f>O286*H286</f>
        <v>0</v>
      </c>
      <c r="Q286" s="251">
        <v>0</v>
      </c>
      <c r="R286" s="251">
        <f>Q286*H286</f>
        <v>0</v>
      </c>
      <c r="S286" s="251">
        <v>0</v>
      </c>
      <c r="T286" s="252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53" t="s">
        <v>447</v>
      </c>
      <c r="AT286" s="253" t="s">
        <v>295</v>
      </c>
      <c r="AU286" s="253" t="s">
        <v>86</v>
      </c>
      <c r="AY286" s="18" t="s">
        <v>251</v>
      </c>
      <c r="BE286" s="254">
        <f>IF(N286="základní",J286,0)</f>
        <v>0</v>
      </c>
      <c r="BF286" s="254">
        <f>IF(N286="snížená",J286,0)</f>
        <v>0</v>
      </c>
      <c r="BG286" s="254">
        <f>IF(N286="zákl. přenesená",J286,0)</f>
        <v>0</v>
      </c>
      <c r="BH286" s="254">
        <f>IF(N286="sníž. přenesená",J286,0)</f>
        <v>0</v>
      </c>
      <c r="BI286" s="254">
        <f>IF(N286="nulová",J286,0)</f>
        <v>0</v>
      </c>
      <c r="BJ286" s="18" t="s">
        <v>84</v>
      </c>
      <c r="BK286" s="254">
        <f>ROUND(I286*H286,2)</f>
        <v>0</v>
      </c>
      <c r="BL286" s="18" t="s">
        <v>344</v>
      </c>
      <c r="BM286" s="253" t="s">
        <v>3856</v>
      </c>
    </row>
    <row r="287" s="2" customFormat="1" ht="14.4" customHeight="1">
      <c r="A287" s="39"/>
      <c r="B287" s="40"/>
      <c r="C287" s="288" t="s">
        <v>1042</v>
      </c>
      <c r="D287" s="288" t="s">
        <v>295</v>
      </c>
      <c r="E287" s="289" t="s">
        <v>3857</v>
      </c>
      <c r="F287" s="290" t="s">
        <v>3858</v>
      </c>
      <c r="G287" s="291" t="s">
        <v>369</v>
      </c>
      <c r="H287" s="292">
        <v>57</v>
      </c>
      <c r="I287" s="293"/>
      <c r="J287" s="292">
        <f>ROUND(I287*H287,2)</f>
        <v>0</v>
      </c>
      <c r="K287" s="290" t="s">
        <v>1</v>
      </c>
      <c r="L287" s="294"/>
      <c r="M287" s="295" t="s">
        <v>1</v>
      </c>
      <c r="N287" s="296" t="s">
        <v>41</v>
      </c>
      <c r="O287" s="92"/>
      <c r="P287" s="251">
        <f>O287*H287</f>
        <v>0</v>
      </c>
      <c r="Q287" s="251">
        <v>0</v>
      </c>
      <c r="R287" s="251">
        <f>Q287*H287</f>
        <v>0</v>
      </c>
      <c r="S287" s="251">
        <v>0</v>
      </c>
      <c r="T287" s="252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53" t="s">
        <v>447</v>
      </c>
      <c r="AT287" s="253" t="s">
        <v>295</v>
      </c>
      <c r="AU287" s="253" t="s">
        <v>86</v>
      </c>
      <c r="AY287" s="18" t="s">
        <v>251</v>
      </c>
      <c r="BE287" s="254">
        <f>IF(N287="základní",J287,0)</f>
        <v>0</v>
      </c>
      <c r="BF287" s="254">
        <f>IF(N287="snížená",J287,0)</f>
        <v>0</v>
      </c>
      <c r="BG287" s="254">
        <f>IF(N287="zákl. přenesená",J287,0)</f>
        <v>0</v>
      </c>
      <c r="BH287" s="254">
        <f>IF(N287="sníž. přenesená",J287,0)</f>
        <v>0</v>
      </c>
      <c r="BI287" s="254">
        <f>IF(N287="nulová",J287,0)</f>
        <v>0</v>
      </c>
      <c r="BJ287" s="18" t="s">
        <v>84</v>
      </c>
      <c r="BK287" s="254">
        <f>ROUND(I287*H287,2)</f>
        <v>0</v>
      </c>
      <c r="BL287" s="18" t="s">
        <v>344</v>
      </c>
      <c r="BM287" s="253" t="s">
        <v>3859</v>
      </c>
    </row>
    <row r="288" s="2" customFormat="1" ht="14.4" customHeight="1">
      <c r="A288" s="39"/>
      <c r="B288" s="40"/>
      <c r="C288" s="288" t="s">
        <v>1047</v>
      </c>
      <c r="D288" s="288" t="s">
        <v>295</v>
      </c>
      <c r="E288" s="289" t="s">
        <v>3860</v>
      </c>
      <c r="F288" s="290" t="s">
        <v>3861</v>
      </c>
      <c r="G288" s="291" t="s">
        <v>369</v>
      </c>
      <c r="H288" s="292">
        <v>3</v>
      </c>
      <c r="I288" s="293"/>
      <c r="J288" s="292">
        <f>ROUND(I288*H288,2)</f>
        <v>0</v>
      </c>
      <c r="K288" s="290" t="s">
        <v>1</v>
      </c>
      <c r="L288" s="294"/>
      <c r="M288" s="295" t="s">
        <v>1</v>
      </c>
      <c r="N288" s="296" t="s">
        <v>41</v>
      </c>
      <c r="O288" s="92"/>
      <c r="P288" s="251">
        <f>O288*H288</f>
        <v>0</v>
      </c>
      <c r="Q288" s="251">
        <v>0</v>
      </c>
      <c r="R288" s="251">
        <f>Q288*H288</f>
        <v>0</v>
      </c>
      <c r="S288" s="251">
        <v>0</v>
      </c>
      <c r="T288" s="252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53" t="s">
        <v>447</v>
      </c>
      <c r="AT288" s="253" t="s">
        <v>295</v>
      </c>
      <c r="AU288" s="253" t="s">
        <v>86</v>
      </c>
      <c r="AY288" s="18" t="s">
        <v>251</v>
      </c>
      <c r="BE288" s="254">
        <f>IF(N288="základní",J288,0)</f>
        <v>0</v>
      </c>
      <c r="BF288" s="254">
        <f>IF(N288="snížená",J288,0)</f>
        <v>0</v>
      </c>
      <c r="BG288" s="254">
        <f>IF(N288="zákl. přenesená",J288,0)</f>
        <v>0</v>
      </c>
      <c r="BH288" s="254">
        <f>IF(N288="sníž. přenesená",J288,0)</f>
        <v>0</v>
      </c>
      <c r="BI288" s="254">
        <f>IF(N288="nulová",J288,0)</f>
        <v>0</v>
      </c>
      <c r="BJ288" s="18" t="s">
        <v>84</v>
      </c>
      <c r="BK288" s="254">
        <f>ROUND(I288*H288,2)</f>
        <v>0</v>
      </c>
      <c r="BL288" s="18" t="s">
        <v>344</v>
      </c>
      <c r="BM288" s="253" t="s">
        <v>3862</v>
      </c>
    </row>
    <row r="289" s="2" customFormat="1" ht="14.4" customHeight="1">
      <c r="A289" s="39"/>
      <c r="B289" s="40"/>
      <c r="C289" s="288" t="s">
        <v>1054</v>
      </c>
      <c r="D289" s="288" t="s">
        <v>295</v>
      </c>
      <c r="E289" s="289" t="s">
        <v>3863</v>
      </c>
      <c r="F289" s="290" t="s">
        <v>3864</v>
      </c>
      <c r="G289" s="291" t="s">
        <v>369</v>
      </c>
      <c r="H289" s="292">
        <v>6</v>
      </c>
      <c r="I289" s="293"/>
      <c r="J289" s="292">
        <f>ROUND(I289*H289,2)</f>
        <v>0</v>
      </c>
      <c r="K289" s="290" t="s">
        <v>1</v>
      </c>
      <c r="L289" s="294"/>
      <c r="M289" s="295" t="s">
        <v>1</v>
      </c>
      <c r="N289" s="296" t="s">
        <v>41</v>
      </c>
      <c r="O289" s="92"/>
      <c r="P289" s="251">
        <f>O289*H289</f>
        <v>0</v>
      </c>
      <c r="Q289" s="251">
        <v>0</v>
      </c>
      <c r="R289" s="251">
        <f>Q289*H289</f>
        <v>0</v>
      </c>
      <c r="S289" s="251">
        <v>0</v>
      </c>
      <c r="T289" s="252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53" t="s">
        <v>447</v>
      </c>
      <c r="AT289" s="253" t="s">
        <v>295</v>
      </c>
      <c r="AU289" s="253" t="s">
        <v>86</v>
      </c>
      <c r="AY289" s="18" t="s">
        <v>251</v>
      </c>
      <c r="BE289" s="254">
        <f>IF(N289="základní",J289,0)</f>
        <v>0</v>
      </c>
      <c r="BF289" s="254">
        <f>IF(N289="snížená",J289,0)</f>
        <v>0</v>
      </c>
      <c r="BG289" s="254">
        <f>IF(N289="zákl. přenesená",J289,0)</f>
        <v>0</v>
      </c>
      <c r="BH289" s="254">
        <f>IF(N289="sníž. přenesená",J289,0)</f>
        <v>0</v>
      </c>
      <c r="BI289" s="254">
        <f>IF(N289="nulová",J289,0)</f>
        <v>0</v>
      </c>
      <c r="BJ289" s="18" t="s">
        <v>84</v>
      </c>
      <c r="BK289" s="254">
        <f>ROUND(I289*H289,2)</f>
        <v>0</v>
      </c>
      <c r="BL289" s="18" t="s">
        <v>344</v>
      </c>
      <c r="BM289" s="253" t="s">
        <v>3865</v>
      </c>
    </row>
    <row r="290" s="2" customFormat="1" ht="14.4" customHeight="1">
      <c r="A290" s="39"/>
      <c r="B290" s="40"/>
      <c r="C290" s="288" t="s">
        <v>1063</v>
      </c>
      <c r="D290" s="288" t="s">
        <v>295</v>
      </c>
      <c r="E290" s="289" t="s">
        <v>3866</v>
      </c>
      <c r="F290" s="290" t="s">
        <v>3867</v>
      </c>
      <c r="G290" s="291" t="s">
        <v>369</v>
      </c>
      <c r="H290" s="292">
        <v>3</v>
      </c>
      <c r="I290" s="293"/>
      <c r="J290" s="292">
        <f>ROUND(I290*H290,2)</f>
        <v>0</v>
      </c>
      <c r="K290" s="290" t="s">
        <v>1</v>
      </c>
      <c r="L290" s="294"/>
      <c r="M290" s="295" t="s">
        <v>1</v>
      </c>
      <c r="N290" s="296" t="s">
        <v>41</v>
      </c>
      <c r="O290" s="92"/>
      <c r="P290" s="251">
        <f>O290*H290</f>
        <v>0</v>
      </c>
      <c r="Q290" s="251">
        <v>0</v>
      </c>
      <c r="R290" s="251">
        <f>Q290*H290</f>
        <v>0</v>
      </c>
      <c r="S290" s="251">
        <v>0</v>
      </c>
      <c r="T290" s="252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53" t="s">
        <v>447</v>
      </c>
      <c r="AT290" s="253" t="s">
        <v>295</v>
      </c>
      <c r="AU290" s="253" t="s">
        <v>86</v>
      </c>
      <c r="AY290" s="18" t="s">
        <v>251</v>
      </c>
      <c r="BE290" s="254">
        <f>IF(N290="základní",J290,0)</f>
        <v>0</v>
      </c>
      <c r="BF290" s="254">
        <f>IF(N290="snížená",J290,0)</f>
        <v>0</v>
      </c>
      <c r="BG290" s="254">
        <f>IF(N290="zákl. přenesená",J290,0)</f>
        <v>0</v>
      </c>
      <c r="BH290" s="254">
        <f>IF(N290="sníž. přenesená",J290,0)</f>
        <v>0</v>
      </c>
      <c r="BI290" s="254">
        <f>IF(N290="nulová",J290,0)</f>
        <v>0</v>
      </c>
      <c r="BJ290" s="18" t="s">
        <v>84</v>
      </c>
      <c r="BK290" s="254">
        <f>ROUND(I290*H290,2)</f>
        <v>0</v>
      </c>
      <c r="BL290" s="18" t="s">
        <v>344</v>
      </c>
      <c r="BM290" s="253" t="s">
        <v>3868</v>
      </c>
    </row>
    <row r="291" s="2" customFormat="1" ht="14.4" customHeight="1">
      <c r="A291" s="39"/>
      <c r="B291" s="40"/>
      <c r="C291" s="243" t="s">
        <v>1068</v>
      </c>
      <c r="D291" s="243" t="s">
        <v>253</v>
      </c>
      <c r="E291" s="244" t="s">
        <v>3869</v>
      </c>
      <c r="F291" s="245" t="s">
        <v>3870</v>
      </c>
      <c r="G291" s="246" t="s">
        <v>369</v>
      </c>
      <c r="H291" s="247">
        <v>3</v>
      </c>
      <c r="I291" s="248"/>
      <c r="J291" s="247">
        <f>ROUND(I291*H291,2)</f>
        <v>0</v>
      </c>
      <c r="K291" s="245" t="s">
        <v>257</v>
      </c>
      <c r="L291" s="45"/>
      <c r="M291" s="249" t="s">
        <v>1</v>
      </c>
      <c r="N291" s="250" t="s">
        <v>41</v>
      </c>
      <c r="O291" s="92"/>
      <c r="P291" s="251">
        <f>O291*H291</f>
        <v>0</v>
      </c>
      <c r="Q291" s="251">
        <v>0</v>
      </c>
      <c r="R291" s="251">
        <f>Q291*H291</f>
        <v>0</v>
      </c>
      <c r="S291" s="251">
        <v>0</v>
      </c>
      <c r="T291" s="252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53" t="s">
        <v>344</v>
      </c>
      <c r="AT291" s="253" t="s">
        <v>253</v>
      </c>
      <c r="AU291" s="253" t="s">
        <v>86</v>
      </c>
      <c r="AY291" s="18" t="s">
        <v>251</v>
      </c>
      <c r="BE291" s="254">
        <f>IF(N291="základní",J291,0)</f>
        <v>0</v>
      </c>
      <c r="BF291" s="254">
        <f>IF(N291="snížená",J291,0)</f>
        <v>0</v>
      </c>
      <c r="BG291" s="254">
        <f>IF(N291="zákl. přenesená",J291,0)</f>
        <v>0</v>
      </c>
      <c r="BH291" s="254">
        <f>IF(N291="sníž. přenesená",J291,0)</f>
        <v>0</v>
      </c>
      <c r="BI291" s="254">
        <f>IF(N291="nulová",J291,0)</f>
        <v>0</v>
      </c>
      <c r="BJ291" s="18" t="s">
        <v>84</v>
      </c>
      <c r="BK291" s="254">
        <f>ROUND(I291*H291,2)</f>
        <v>0</v>
      </c>
      <c r="BL291" s="18" t="s">
        <v>344</v>
      </c>
      <c r="BM291" s="253" t="s">
        <v>3871</v>
      </c>
    </row>
    <row r="292" s="2" customFormat="1" ht="14.4" customHeight="1">
      <c r="A292" s="39"/>
      <c r="B292" s="40"/>
      <c r="C292" s="288" t="s">
        <v>1076</v>
      </c>
      <c r="D292" s="288" t="s">
        <v>295</v>
      </c>
      <c r="E292" s="289" t="s">
        <v>3872</v>
      </c>
      <c r="F292" s="290" t="s">
        <v>3873</v>
      </c>
      <c r="G292" s="291" t="s">
        <v>369</v>
      </c>
      <c r="H292" s="292">
        <v>3</v>
      </c>
      <c r="I292" s="293"/>
      <c r="J292" s="292">
        <f>ROUND(I292*H292,2)</f>
        <v>0</v>
      </c>
      <c r="K292" s="290" t="s">
        <v>257</v>
      </c>
      <c r="L292" s="294"/>
      <c r="M292" s="295" t="s">
        <v>1</v>
      </c>
      <c r="N292" s="296" t="s">
        <v>41</v>
      </c>
      <c r="O292" s="92"/>
      <c r="P292" s="251">
        <f>O292*H292</f>
        <v>0</v>
      </c>
      <c r="Q292" s="251">
        <v>0.00012999999999999999</v>
      </c>
      <c r="R292" s="251">
        <f>Q292*H292</f>
        <v>0.00038999999999999994</v>
      </c>
      <c r="S292" s="251">
        <v>0</v>
      </c>
      <c r="T292" s="252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53" t="s">
        <v>447</v>
      </c>
      <c r="AT292" s="253" t="s">
        <v>295</v>
      </c>
      <c r="AU292" s="253" t="s">
        <v>86</v>
      </c>
      <c r="AY292" s="18" t="s">
        <v>251</v>
      </c>
      <c r="BE292" s="254">
        <f>IF(N292="základní",J292,0)</f>
        <v>0</v>
      </c>
      <c r="BF292" s="254">
        <f>IF(N292="snížená",J292,0)</f>
        <v>0</v>
      </c>
      <c r="BG292" s="254">
        <f>IF(N292="zákl. přenesená",J292,0)</f>
        <v>0</v>
      </c>
      <c r="BH292" s="254">
        <f>IF(N292="sníž. přenesená",J292,0)</f>
        <v>0</v>
      </c>
      <c r="BI292" s="254">
        <f>IF(N292="nulová",J292,0)</f>
        <v>0</v>
      </c>
      <c r="BJ292" s="18" t="s">
        <v>84</v>
      </c>
      <c r="BK292" s="254">
        <f>ROUND(I292*H292,2)</f>
        <v>0</v>
      </c>
      <c r="BL292" s="18" t="s">
        <v>344</v>
      </c>
      <c r="BM292" s="253" t="s">
        <v>3874</v>
      </c>
    </row>
    <row r="293" s="2" customFormat="1" ht="19.8" customHeight="1">
      <c r="A293" s="39"/>
      <c r="B293" s="40"/>
      <c r="C293" s="243" t="s">
        <v>1084</v>
      </c>
      <c r="D293" s="243" t="s">
        <v>253</v>
      </c>
      <c r="E293" s="244" t="s">
        <v>3875</v>
      </c>
      <c r="F293" s="245" t="s">
        <v>3876</v>
      </c>
      <c r="G293" s="246" t="s">
        <v>369</v>
      </c>
      <c r="H293" s="247">
        <v>3</v>
      </c>
      <c r="I293" s="248"/>
      <c r="J293" s="247">
        <f>ROUND(I293*H293,2)</f>
        <v>0</v>
      </c>
      <c r="K293" s="245" t="s">
        <v>257</v>
      </c>
      <c r="L293" s="45"/>
      <c r="M293" s="249" t="s">
        <v>1</v>
      </c>
      <c r="N293" s="250" t="s">
        <v>41</v>
      </c>
      <c r="O293" s="92"/>
      <c r="P293" s="251">
        <f>O293*H293</f>
        <v>0</v>
      </c>
      <c r="Q293" s="251">
        <v>0</v>
      </c>
      <c r="R293" s="251">
        <f>Q293*H293</f>
        <v>0</v>
      </c>
      <c r="S293" s="251">
        <v>0</v>
      </c>
      <c r="T293" s="252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53" t="s">
        <v>344</v>
      </c>
      <c r="AT293" s="253" t="s">
        <v>253</v>
      </c>
      <c r="AU293" s="253" t="s">
        <v>86</v>
      </c>
      <c r="AY293" s="18" t="s">
        <v>251</v>
      </c>
      <c r="BE293" s="254">
        <f>IF(N293="základní",J293,0)</f>
        <v>0</v>
      </c>
      <c r="BF293" s="254">
        <f>IF(N293="snížená",J293,0)</f>
        <v>0</v>
      </c>
      <c r="BG293" s="254">
        <f>IF(N293="zákl. přenesená",J293,0)</f>
        <v>0</v>
      </c>
      <c r="BH293" s="254">
        <f>IF(N293="sníž. přenesená",J293,0)</f>
        <v>0</v>
      </c>
      <c r="BI293" s="254">
        <f>IF(N293="nulová",J293,0)</f>
        <v>0</v>
      </c>
      <c r="BJ293" s="18" t="s">
        <v>84</v>
      </c>
      <c r="BK293" s="254">
        <f>ROUND(I293*H293,2)</f>
        <v>0</v>
      </c>
      <c r="BL293" s="18" t="s">
        <v>344</v>
      </c>
      <c r="BM293" s="253" t="s">
        <v>3877</v>
      </c>
    </row>
    <row r="294" s="2" customFormat="1" ht="14.4" customHeight="1">
      <c r="A294" s="39"/>
      <c r="B294" s="40"/>
      <c r="C294" s="288" t="s">
        <v>1098</v>
      </c>
      <c r="D294" s="288" t="s">
        <v>295</v>
      </c>
      <c r="E294" s="289" t="s">
        <v>3878</v>
      </c>
      <c r="F294" s="290" t="s">
        <v>3879</v>
      </c>
      <c r="G294" s="291" t="s">
        <v>369</v>
      </c>
      <c r="H294" s="292">
        <v>3</v>
      </c>
      <c r="I294" s="293"/>
      <c r="J294" s="292">
        <f>ROUND(I294*H294,2)</f>
        <v>0</v>
      </c>
      <c r="K294" s="290" t="s">
        <v>1</v>
      </c>
      <c r="L294" s="294"/>
      <c r="M294" s="295" t="s">
        <v>1</v>
      </c>
      <c r="N294" s="296" t="s">
        <v>41</v>
      </c>
      <c r="O294" s="92"/>
      <c r="P294" s="251">
        <f>O294*H294</f>
        <v>0</v>
      </c>
      <c r="Q294" s="251">
        <v>0.00080000000000000004</v>
      </c>
      <c r="R294" s="251">
        <f>Q294*H294</f>
        <v>0.0024000000000000002</v>
      </c>
      <c r="S294" s="251">
        <v>0</v>
      </c>
      <c r="T294" s="252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53" t="s">
        <v>447</v>
      </c>
      <c r="AT294" s="253" t="s">
        <v>295</v>
      </c>
      <c r="AU294" s="253" t="s">
        <v>86</v>
      </c>
      <c r="AY294" s="18" t="s">
        <v>251</v>
      </c>
      <c r="BE294" s="254">
        <f>IF(N294="základní",J294,0)</f>
        <v>0</v>
      </c>
      <c r="BF294" s="254">
        <f>IF(N294="snížená",J294,0)</f>
        <v>0</v>
      </c>
      <c r="BG294" s="254">
        <f>IF(N294="zákl. přenesená",J294,0)</f>
        <v>0</v>
      </c>
      <c r="BH294" s="254">
        <f>IF(N294="sníž. přenesená",J294,0)</f>
        <v>0</v>
      </c>
      <c r="BI294" s="254">
        <f>IF(N294="nulová",J294,0)</f>
        <v>0</v>
      </c>
      <c r="BJ294" s="18" t="s">
        <v>84</v>
      </c>
      <c r="BK294" s="254">
        <f>ROUND(I294*H294,2)</f>
        <v>0</v>
      </c>
      <c r="BL294" s="18" t="s">
        <v>344</v>
      </c>
      <c r="BM294" s="253" t="s">
        <v>3880</v>
      </c>
    </row>
    <row r="295" s="2" customFormat="1" ht="22.2" customHeight="1">
      <c r="A295" s="39"/>
      <c r="B295" s="40"/>
      <c r="C295" s="243" t="s">
        <v>1118</v>
      </c>
      <c r="D295" s="243" t="s">
        <v>253</v>
      </c>
      <c r="E295" s="244" t="s">
        <v>3881</v>
      </c>
      <c r="F295" s="245" t="s">
        <v>3882</v>
      </c>
      <c r="G295" s="246" t="s">
        <v>369</v>
      </c>
      <c r="H295" s="247">
        <v>240</v>
      </c>
      <c r="I295" s="248"/>
      <c r="J295" s="247">
        <f>ROUND(I295*H295,2)</f>
        <v>0</v>
      </c>
      <c r="K295" s="245" t="s">
        <v>257</v>
      </c>
      <c r="L295" s="45"/>
      <c r="M295" s="249" t="s">
        <v>1</v>
      </c>
      <c r="N295" s="250" t="s">
        <v>41</v>
      </c>
      <c r="O295" s="92"/>
      <c r="P295" s="251">
        <f>O295*H295</f>
        <v>0</v>
      </c>
      <c r="Q295" s="251">
        <v>0</v>
      </c>
      <c r="R295" s="251">
        <f>Q295*H295</f>
        <v>0</v>
      </c>
      <c r="S295" s="251">
        <v>0.001</v>
      </c>
      <c r="T295" s="252">
        <f>S295*H295</f>
        <v>0.23999999999999999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53" t="s">
        <v>344</v>
      </c>
      <c r="AT295" s="253" t="s">
        <v>253</v>
      </c>
      <c r="AU295" s="253" t="s">
        <v>86</v>
      </c>
      <c r="AY295" s="18" t="s">
        <v>251</v>
      </c>
      <c r="BE295" s="254">
        <f>IF(N295="základní",J295,0)</f>
        <v>0</v>
      </c>
      <c r="BF295" s="254">
        <f>IF(N295="snížená",J295,0)</f>
        <v>0</v>
      </c>
      <c r="BG295" s="254">
        <f>IF(N295="zákl. přenesená",J295,0)</f>
        <v>0</v>
      </c>
      <c r="BH295" s="254">
        <f>IF(N295="sníž. přenesená",J295,0)</f>
        <v>0</v>
      </c>
      <c r="BI295" s="254">
        <f>IF(N295="nulová",J295,0)</f>
        <v>0</v>
      </c>
      <c r="BJ295" s="18" t="s">
        <v>84</v>
      </c>
      <c r="BK295" s="254">
        <f>ROUND(I295*H295,2)</f>
        <v>0</v>
      </c>
      <c r="BL295" s="18" t="s">
        <v>344</v>
      </c>
      <c r="BM295" s="253" t="s">
        <v>3883</v>
      </c>
    </row>
    <row r="296" s="2" customFormat="1" ht="14.4" customHeight="1">
      <c r="A296" s="39"/>
      <c r="B296" s="40"/>
      <c r="C296" s="243" t="s">
        <v>1125</v>
      </c>
      <c r="D296" s="243" t="s">
        <v>253</v>
      </c>
      <c r="E296" s="244" t="s">
        <v>3884</v>
      </c>
      <c r="F296" s="245" t="s">
        <v>3885</v>
      </c>
      <c r="G296" s="246" t="s">
        <v>369</v>
      </c>
      <c r="H296" s="247">
        <v>32</v>
      </c>
      <c r="I296" s="248"/>
      <c r="J296" s="247">
        <f>ROUND(I296*H296,2)</f>
        <v>0</v>
      </c>
      <c r="K296" s="245" t="s">
        <v>257</v>
      </c>
      <c r="L296" s="45"/>
      <c r="M296" s="249" t="s">
        <v>1</v>
      </c>
      <c r="N296" s="250" t="s">
        <v>41</v>
      </c>
      <c r="O296" s="92"/>
      <c r="P296" s="251">
        <f>O296*H296</f>
        <v>0</v>
      </c>
      <c r="Q296" s="251">
        <v>0</v>
      </c>
      <c r="R296" s="251">
        <f>Q296*H296</f>
        <v>0</v>
      </c>
      <c r="S296" s="251">
        <v>0</v>
      </c>
      <c r="T296" s="252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53" t="s">
        <v>344</v>
      </c>
      <c r="AT296" s="253" t="s">
        <v>253</v>
      </c>
      <c r="AU296" s="253" t="s">
        <v>86</v>
      </c>
      <c r="AY296" s="18" t="s">
        <v>251</v>
      </c>
      <c r="BE296" s="254">
        <f>IF(N296="základní",J296,0)</f>
        <v>0</v>
      </c>
      <c r="BF296" s="254">
        <f>IF(N296="snížená",J296,0)</f>
        <v>0</v>
      </c>
      <c r="BG296" s="254">
        <f>IF(N296="zákl. přenesená",J296,0)</f>
        <v>0</v>
      </c>
      <c r="BH296" s="254">
        <f>IF(N296="sníž. přenesená",J296,0)</f>
        <v>0</v>
      </c>
      <c r="BI296" s="254">
        <f>IF(N296="nulová",J296,0)</f>
        <v>0</v>
      </c>
      <c r="BJ296" s="18" t="s">
        <v>84</v>
      </c>
      <c r="BK296" s="254">
        <f>ROUND(I296*H296,2)</f>
        <v>0</v>
      </c>
      <c r="BL296" s="18" t="s">
        <v>344</v>
      </c>
      <c r="BM296" s="253" t="s">
        <v>3886</v>
      </c>
    </row>
    <row r="297" s="2" customFormat="1" ht="14.4" customHeight="1">
      <c r="A297" s="39"/>
      <c r="B297" s="40"/>
      <c r="C297" s="288" t="s">
        <v>1135</v>
      </c>
      <c r="D297" s="288" t="s">
        <v>295</v>
      </c>
      <c r="E297" s="289" t="s">
        <v>3887</v>
      </c>
      <c r="F297" s="290" t="s">
        <v>3888</v>
      </c>
      <c r="G297" s="291" t="s">
        <v>369</v>
      </c>
      <c r="H297" s="292">
        <v>32</v>
      </c>
      <c r="I297" s="293"/>
      <c r="J297" s="292">
        <f>ROUND(I297*H297,2)</f>
        <v>0</v>
      </c>
      <c r="K297" s="290" t="s">
        <v>1</v>
      </c>
      <c r="L297" s="294"/>
      <c r="M297" s="295" t="s">
        <v>1</v>
      </c>
      <c r="N297" s="296" t="s">
        <v>41</v>
      </c>
      <c r="O297" s="92"/>
      <c r="P297" s="251">
        <f>O297*H297</f>
        <v>0</v>
      </c>
      <c r="Q297" s="251">
        <v>0</v>
      </c>
      <c r="R297" s="251">
        <f>Q297*H297</f>
        <v>0</v>
      </c>
      <c r="S297" s="251">
        <v>0</v>
      </c>
      <c r="T297" s="252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53" t="s">
        <v>447</v>
      </c>
      <c r="AT297" s="253" t="s">
        <v>295</v>
      </c>
      <c r="AU297" s="253" t="s">
        <v>86</v>
      </c>
      <c r="AY297" s="18" t="s">
        <v>251</v>
      </c>
      <c r="BE297" s="254">
        <f>IF(N297="základní",J297,0)</f>
        <v>0</v>
      </c>
      <c r="BF297" s="254">
        <f>IF(N297="snížená",J297,0)</f>
        <v>0</v>
      </c>
      <c r="BG297" s="254">
        <f>IF(N297="zákl. přenesená",J297,0)</f>
        <v>0</v>
      </c>
      <c r="BH297" s="254">
        <f>IF(N297="sníž. přenesená",J297,0)</f>
        <v>0</v>
      </c>
      <c r="BI297" s="254">
        <f>IF(N297="nulová",J297,0)</f>
        <v>0</v>
      </c>
      <c r="BJ297" s="18" t="s">
        <v>84</v>
      </c>
      <c r="BK297" s="254">
        <f>ROUND(I297*H297,2)</f>
        <v>0</v>
      </c>
      <c r="BL297" s="18" t="s">
        <v>344</v>
      </c>
      <c r="BM297" s="253" t="s">
        <v>3889</v>
      </c>
    </row>
    <row r="298" s="2" customFormat="1" ht="19.8" customHeight="1">
      <c r="A298" s="39"/>
      <c r="B298" s="40"/>
      <c r="C298" s="243" t="s">
        <v>1140</v>
      </c>
      <c r="D298" s="243" t="s">
        <v>253</v>
      </c>
      <c r="E298" s="244" t="s">
        <v>3890</v>
      </c>
      <c r="F298" s="245" t="s">
        <v>3891</v>
      </c>
      <c r="G298" s="246" t="s">
        <v>369</v>
      </c>
      <c r="H298" s="247">
        <v>106</v>
      </c>
      <c r="I298" s="248"/>
      <c r="J298" s="247">
        <f>ROUND(I298*H298,2)</f>
        <v>0</v>
      </c>
      <c r="K298" s="245" t="s">
        <v>257</v>
      </c>
      <c r="L298" s="45"/>
      <c r="M298" s="249" t="s">
        <v>1</v>
      </c>
      <c r="N298" s="250" t="s">
        <v>41</v>
      </c>
      <c r="O298" s="92"/>
      <c r="P298" s="251">
        <f>O298*H298</f>
        <v>0</v>
      </c>
      <c r="Q298" s="251">
        <v>0</v>
      </c>
      <c r="R298" s="251">
        <f>Q298*H298</f>
        <v>0</v>
      </c>
      <c r="S298" s="251">
        <v>0</v>
      </c>
      <c r="T298" s="252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53" t="s">
        <v>344</v>
      </c>
      <c r="AT298" s="253" t="s">
        <v>253</v>
      </c>
      <c r="AU298" s="253" t="s">
        <v>86</v>
      </c>
      <c r="AY298" s="18" t="s">
        <v>251</v>
      </c>
      <c r="BE298" s="254">
        <f>IF(N298="základní",J298,0)</f>
        <v>0</v>
      </c>
      <c r="BF298" s="254">
        <f>IF(N298="snížená",J298,0)</f>
        <v>0</v>
      </c>
      <c r="BG298" s="254">
        <f>IF(N298="zákl. přenesená",J298,0)</f>
        <v>0</v>
      </c>
      <c r="BH298" s="254">
        <f>IF(N298="sníž. přenesená",J298,0)</f>
        <v>0</v>
      </c>
      <c r="BI298" s="254">
        <f>IF(N298="nulová",J298,0)</f>
        <v>0</v>
      </c>
      <c r="BJ298" s="18" t="s">
        <v>84</v>
      </c>
      <c r="BK298" s="254">
        <f>ROUND(I298*H298,2)</f>
        <v>0</v>
      </c>
      <c r="BL298" s="18" t="s">
        <v>344</v>
      </c>
      <c r="BM298" s="253" t="s">
        <v>3892</v>
      </c>
    </row>
    <row r="299" s="2" customFormat="1" ht="19.8" customHeight="1">
      <c r="A299" s="39"/>
      <c r="B299" s="40"/>
      <c r="C299" s="288" t="s">
        <v>1145</v>
      </c>
      <c r="D299" s="288" t="s">
        <v>295</v>
      </c>
      <c r="E299" s="289" t="s">
        <v>3893</v>
      </c>
      <c r="F299" s="290" t="s">
        <v>3894</v>
      </c>
      <c r="G299" s="291" t="s">
        <v>369</v>
      </c>
      <c r="H299" s="292">
        <v>57</v>
      </c>
      <c r="I299" s="293"/>
      <c r="J299" s="292">
        <f>ROUND(I299*H299,2)</f>
        <v>0</v>
      </c>
      <c r="K299" s="290" t="s">
        <v>1</v>
      </c>
      <c r="L299" s="294"/>
      <c r="M299" s="295" t="s">
        <v>1</v>
      </c>
      <c r="N299" s="296" t="s">
        <v>41</v>
      </c>
      <c r="O299" s="92"/>
      <c r="P299" s="251">
        <f>O299*H299</f>
        <v>0</v>
      </c>
      <c r="Q299" s="251">
        <v>0.043999999999999997</v>
      </c>
      <c r="R299" s="251">
        <f>Q299*H299</f>
        <v>2.508</v>
      </c>
      <c r="S299" s="251">
        <v>0</v>
      </c>
      <c r="T299" s="252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53" t="s">
        <v>447</v>
      </c>
      <c r="AT299" s="253" t="s">
        <v>295</v>
      </c>
      <c r="AU299" s="253" t="s">
        <v>86</v>
      </c>
      <c r="AY299" s="18" t="s">
        <v>251</v>
      </c>
      <c r="BE299" s="254">
        <f>IF(N299="základní",J299,0)</f>
        <v>0</v>
      </c>
      <c r="BF299" s="254">
        <f>IF(N299="snížená",J299,0)</f>
        <v>0</v>
      </c>
      <c r="BG299" s="254">
        <f>IF(N299="zákl. přenesená",J299,0)</f>
        <v>0</v>
      </c>
      <c r="BH299" s="254">
        <f>IF(N299="sníž. přenesená",J299,0)</f>
        <v>0</v>
      </c>
      <c r="BI299" s="254">
        <f>IF(N299="nulová",J299,0)</f>
        <v>0</v>
      </c>
      <c r="BJ299" s="18" t="s">
        <v>84</v>
      </c>
      <c r="BK299" s="254">
        <f>ROUND(I299*H299,2)</f>
        <v>0</v>
      </c>
      <c r="BL299" s="18" t="s">
        <v>344</v>
      </c>
      <c r="BM299" s="253" t="s">
        <v>3895</v>
      </c>
    </row>
    <row r="300" s="2" customFormat="1" ht="14.4" customHeight="1">
      <c r="A300" s="39"/>
      <c r="B300" s="40"/>
      <c r="C300" s="288" t="s">
        <v>1148</v>
      </c>
      <c r="D300" s="288" t="s">
        <v>295</v>
      </c>
      <c r="E300" s="289" t="s">
        <v>3896</v>
      </c>
      <c r="F300" s="290" t="s">
        <v>3897</v>
      </c>
      <c r="G300" s="291" t="s">
        <v>369</v>
      </c>
      <c r="H300" s="292">
        <v>7</v>
      </c>
      <c r="I300" s="293"/>
      <c r="J300" s="292">
        <f>ROUND(I300*H300,2)</f>
        <v>0</v>
      </c>
      <c r="K300" s="290" t="s">
        <v>1</v>
      </c>
      <c r="L300" s="294"/>
      <c r="M300" s="295" t="s">
        <v>1</v>
      </c>
      <c r="N300" s="296" t="s">
        <v>41</v>
      </c>
      <c r="O300" s="92"/>
      <c r="P300" s="251">
        <f>O300*H300</f>
        <v>0</v>
      </c>
      <c r="Q300" s="251">
        <v>0.0050000000000000001</v>
      </c>
      <c r="R300" s="251">
        <f>Q300*H300</f>
        <v>0.035000000000000003</v>
      </c>
      <c r="S300" s="251">
        <v>0</v>
      </c>
      <c r="T300" s="252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53" t="s">
        <v>447</v>
      </c>
      <c r="AT300" s="253" t="s">
        <v>295</v>
      </c>
      <c r="AU300" s="253" t="s">
        <v>86</v>
      </c>
      <c r="AY300" s="18" t="s">
        <v>251</v>
      </c>
      <c r="BE300" s="254">
        <f>IF(N300="základní",J300,0)</f>
        <v>0</v>
      </c>
      <c r="BF300" s="254">
        <f>IF(N300="snížená",J300,0)</f>
        <v>0</v>
      </c>
      <c r="BG300" s="254">
        <f>IF(N300="zákl. přenesená",J300,0)</f>
        <v>0</v>
      </c>
      <c r="BH300" s="254">
        <f>IF(N300="sníž. přenesená",J300,0)</f>
        <v>0</v>
      </c>
      <c r="BI300" s="254">
        <f>IF(N300="nulová",J300,0)</f>
        <v>0</v>
      </c>
      <c r="BJ300" s="18" t="s">
        <v>84</v>
      </c>
      <c r="BK300" s="254">
        <f>ROUND(I300*H300,2)</f>
        <v>0</v>
      </c>
      <c r="BL300" s="18" t="s">
        <v>344</v>
      </c>
      <c r="BM300" s="253" t="s">
        <v>3898</v>
      </c>
    </row>
    <row r="301" s="2" customFormat="1" ht="19.8" customHeight="1">
      <c r="A301" s="39"/>
      <c r="B301" s="40"/>
      <c r="C301" s="288" t="s">
        <v>1154</v>
      </c>
      <c r="D301" s="288" t="s">
        <v>295</v>
      </c>
      <c r="E301" s="289" t="s">
        <v>3899</v>
      </c>
      <c r="F301" s="290" t="s">
        <v>3900</v>
      </c>
      <c r="G301" s="291" t="s">
        <v>369</v>
      </c>
      <c r="H301" s="292">
        <v>34</v>
      </c>
      <c r="I301" s="293"/>
      <c r="J301" s="292">
        <f>ROUND(I301*H301,2)</f>
        <v>0</v>
      </c>
      <c r="K301" s="290" t="s">
        <v>1</v>
      </c>
      <c r="L301" s="294"/>
      <c r="M301" s="295" t="s">
        <v>1</v>
      </c>
      <c r="N301" s="296" t="s">
        <v>41</v>
      </c>
      <c r="O301" s="92"/>
      <c r="P301" s="251">
        <f>O301*H301</f>
        <v>0</v>
      </c>
      <c r="Q301" s="251">
        <v>0.0050000000000000001</v>
      </c>
      <c r="R301" s="251">
        <f>Q301*H301</f>
        <v>0.17000000000000001</v>
      </c>
      <c r="S301" s="251">
        <v>0</v>
      </c>
      <c r="T301" s="252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53" t="s">
        <v>447</v>
      </c>
      <c r="AT301" s="253" t="s">
        <v>295</v>
      </c>
      <c r="AU301" s="253" t="s">
        <v>86</v>
      </c>
      <c r="AY301" s="18" t="s">
        <v>251</v>
      </c>
      <c r="BE301" s="254">
        <f>IF(N301="základní",J301,0)</f>
        <v>0</v>
      </c>
      <c r="BF301" s="254">
        <f>IF(N301="snížená",J301,0)</f>
        <v>0</v>
      </c>
      <c r="BG301" s="254">
        <f>IF(N301="zákl. přenesená",J301,0)</f>
        <v>0</v>
      </c>
      <c r="BH301" s="254">
        <f>IF(N301="sníž. přenesená",J301,0)</f>
        <v>0</v>
      </c>
      <c r="BI301" s="254">
        <f>IF(N301="nulová",J301,0)</f>
        <v>0</v>
      </c>
      <c r="BJ301" s="18" t="s">
        <v>84</v>
      </c>
      <c r="BK301" s="254">
        <f>ROUND(I301*H301,2)</f>
        <v>0</v>
      </c>
      <c r="BL301" s="18" t="s">
        <v>344</v>
      </c>
      <c r="BM301" s="253" t="s">
        <v>3901</v>
      </c>
    </row>
    <row r="302" s="2" customFormat="1" ht="14.4" customHeight="1">
      <c r="A302" s="39"/>
      <c r="B302" s="40"/>
      <c r="C302" s="288" t="s">
        <v>1159</v>
      </c>
      <c r="D302" s="288" t="s">
        <v>295</v>
      </c>
      <c r="E302" s="289" t="s">
        <v>3902</v>
      </c>
      <c r="F302" s="290" t="s">
        <v>3903</v>
      </c>
      <c r="G302" s="291" t="s">
        <v>369</v>
      </c>
      <c r="H302" s="292">
        <v>8</v>
      </c>
      <c r="I302" s="293"/>
      <c r="J302" s="292">
        <f>ROUND(I302*H302,2)</f>
        <v>0</v>
      </c>
      <c r="K302" s="290" t="s">
        <v>1</v>
      </c>
      <c r="L302" s="294"/>
      <c r="M302" s="295" t="s">
        <v>1</v>
      </c>
      <c r="N302" s="296" t="s">
        <v>41</v>
      </c>
      <c r="O302" s="92"/>
      <c r="P302" s="251">
        <f>O302*H302</f>
        <v>0</v>
      </c>
      <c r="Q302" s="251">
        <v>0.0040000000000000001</v>
      </c>
      <c r="R302" s="251">
        <f>Q302*H302</f>
        <v>0.032000000000000001</v>
      </c>
      <c r="S302" s="251">
        <v>0</v>
      </c>
      <c r="T302" s="252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53" t="s">
        <v>447</v>
      </c>
      <c r="AT302" s="253" t="s">
        <v>295</v>
      </c>
      <c r="AU302" s="253" t="s">
        <v>86</v>
      </c>
      <c r="AY302" s="18" t="s">
        <v>251</v>
      </c>
      <c r="BE302" s="254">
        <f>IF(N302="základní",J302,0)</f>
        <v>0</v>
      </c>
      <c r="BF302" s="254">
        <f>IF(N302="snížená",J302,0)</f>
        <v>0</v>
      </c>
      <c r="BG302" s="254">
        <f>IF(N302="zákl. přenesená",J302,0)</f>
        <v>0</v>
      </c>
      <c r="BH302" s="254">
        <f>IF(N302="sníž. přenesená",J302,0)</f>
        <v>0</v>
      </c>
      <c r="BI302" s="254">
        <f>IF(N302="nulová",J302,0)</f>
        <v>0</v>
      </c>
      <c r="BJ302" s="18" t="s">
        <v>84</v>
      </c>
      <c r="BK302" s="254">
        <f>ROUND(I302*H302,2)</f>
        <v>0</v>
      </c>
      <c r="BL302" s="18" t="s">
        <v>344</v>
      </c>
      <c r="BM302" s="253" t="s">
        <v>3904</v>
      </c>
    </row>
    <row r="303" s="2" customFormat="1" ht="19.8" customHeight="1">
      <c r="A303" s="39"/>
      <c r="B303" s="40"/>
      <c r="C303" s="288" t="s">
        <v>1163</v>
      </c>
      <c r="D303" s="288" t="s">
        <v>295</v>
      </c>
      <c r="E303" s="289" t="s">
        <v>3905</v>
      </c>
      <c r="F303" s="290" t="s">
        <v>3906</v>
      </c>
      <c r="G303" s="291" t="s">
        <v>369</v>
      </c>
      <c r="H303" s="292">
        <v>26</v>
      </c>
      <c r="I303" s="293"/>
      <c r="J303" s="292">
        <f>ROUND(I303*H303,2)</f>
        <v>0</v>
      </c>
      <c r="K303" s="290" t="s">
        <v>1</v>
      </c>
      <c r="L303" s="294"/>
      <c r="M303" s="295" t="s">
        <v>1</v>
      </c>
      <c r="N303" s="296" t="s">
        <v>41</v>
      </c>
      <c r="O303" s="92"/>
      <c r="P303" s="251">
        <f>O303*H303</f>
        <v>0</v>
      </c>
      <c r="Q303" s="251">
        <v>0.002</v>
      </c>
      <c r="R303" s="251">
        <f>Q303*H303</f>
        <v>0.052000000000000005</v>
      </c>
      <c r="S303" s="251">
        <v>0</v>
      </c>
      <c r="T303" s="252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53" t="s">
        <v>447</v>
      </c>
      <c r="AT303" s="253" t="s">
        <v>295</v>
      </c>
      <c r="AU303" s="253" t="s">
        <v>86</v>
      </c>
      <c r="AY303" s="18" t="s">
        <v>251</v>
      </c>
      <c r="BE303" s="254">
        <f>IF(N303="základní",J303,0)</f>
        <v>0</v>
      </c>
      <c r="BF303" s="254">
        <f>IF(N303="snížená",J303,0)</f>
        <v>0</v>
      </c>
      <c r="BG303" s="254">
        <f>IF(N303="zákl. přenesená",J303,0)</f>
        <v>0</v>
      </c>
      <c r="BH303" s="254">
        <f>IF(N303="sníž. přenesená",J303,0)</f>
        <v>0</v>
      </c>
      <c r="BI303" s="254">
        <f>IF(N303="nulová",J303,0)</f>
        <v>0</v>
      </c>
      <c r="BJ303" s="18" t="s">
        <v>84</v>
      </c>
      <c r="BK303" s="254">
        <f>ROUND(I303*H303,2)</f>
        <v>0</v>
      </c>
      <c r="BL303" s="18" t="s">
        <v>344</v>
      </c>
      <c r="BM303" s="253" t="s">
        <v>3907</v>
      </c>
    </row>
    <row r="304" s="2" customFormat="1" ht="19.8" customHeight="1">
      <c r="A304" s="39"/>
      <c r="B304" s="40"/>
      <c r="C304" s="288" t="s">
        <v>1169</v>
      </c>
      <c r="D304" s="288" t="s">
        <v>295</v>
      </c>
      <c r="E304" s="289" t="s">
        <v>3908</v>
      </c>
      <c r="F304" s="290" t="s">
        <v>3909</v>
      </c>
      <c r="G304" s="291" t="s">
        <v>369</v>
      </c>
      <c r="H304" s="292">
        <v>13</v>
      </c>
      <c r="I304" s="293"/>
      <c r="J304" s="292">
        <f>ROUND(I304*H304,2)</f>
        <v>0</v>
      </c>
      <c r="K304" s="290" t="s">
        <v>1</v>
      </c>
      <c r="L304" s="294"/>
      <c r="M304" s="295" t="s">
        <v>1</v>
      </c>
      <c r="N304" s="296" t="s">
        <v>41</v>
      </c>
      <c r="O304" s="92"/>
      <c r="P304" s="251">
        <f>O304*H304</f>
        <v>0</v>
      </c>
      <c r="Q304" s="251">
        <v>0.002</v>
      </c>
      <c r="R304" s="251">
        <f>Q304*H304</f>
        <v>0.026000000000000002</v>
      </c>
      <c r="S304" s="251">
        <v>0</v>
      </c>
      <c r="T304" s="252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53" t="s">
        <v>447</v>
      </c>
      <c r="AT304" s="253" t="s">
        <v>295</v>
      </c>
      <c r="AU304" s="253" t="s">
        <v>86</v>
      </c>
      <c r="AY304" s="18" t="s">
        <v>251</v>
      </c>
      <c r="BE304" s="254">
        <f>IF(N304="základní",J304,0)</f>
        <v>0</v>
      </c>
      <c r="BF304" s="254">
        <f>IF(N304="snížená",J304,0)</f>
        <v>0</v>
      </c>
      <c r="BG304" s="254">
        <f>IF(N304="zákl. přenesená",J304,0)</f>
        <v>0</v>
      </c>
      <c r="BH304" s="254">
        <f>IF(N304="sníž. přenesená",J304,0)</f>
        <v>0</v>
      </c>
      <c r="BI304" s="254">
        <f>IF(N304="nulová",J304,0)</f>
        <v>0</v>
      </c>
      <c r="BJ304" s="18" t="s">
        <v>84</v>
      </c>
      <c r="BK304" s="254">
        <f>ROUND(I304*H304,2)</f>
        <v>0</v>
      </c>
      <c r="BL304" s="18" t="s">
        <v>344</v>
      </c>
      <c r="BM304" s="253" t="s">
        <v>3910</v>
      </c>
    </row>
    <row r="305" s="2" customFormat="1" ht="14.4" customHeight="1">
      <c r="A305" s="39"/>
      <c r="B305" s="40"/>
      <c r="C305" s="243" t="s">
        <v>1175</v>
      </c>
      <c r="D305" s="243" t="s">
        <v>253</v>
      </c>
      <c r="E305" s="244" t="s">
        <v>3911</v>
      </c>
      <c r="F305" s="245" t="s">
        <v>3912</v>
      </c>
      <c r="G305" s="246" t="s">
        <v>369</v>
      </c>
      <c r="H305" s="247">
        <v>18</v>
      </c>
      <c r="I305" s="248"/>
      <c r="J305" s="247">
        <f>ROUND(I305*H305,2)</f>
        <v>0</v>
      </c>
      <c r="K305" s="245" t="s">
        <v>257</v>
      </c>
      <c r="L305" s="45"/>
      <c r="M305" s="249" t="s">
        <v>1</v>
      </c>
      <c r="N305" s="250" t="s">
        <v>41</v>
      </c>
      <c r="O305" s="92"/>
      <c r="P305" s="251">
        <f>O305*H305</f>
        <v>0</v>
      </c>
      <c r="Q305" s="251">
        <v>0</v>
      </c>
      <c r="R305" s="251">
        <f>Q305*H305</f>
        <v>0</v>
      </c>
      <c r="S305" s="251">
        <v>0</v>
      </c>
      <c r="T305" s="252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53" t="s">
        <v>344</v>
      </c>
      <c r="AT305" s="253" t="s">
        <v>253</v>
      </c>
      <c r="AU305" s="253" t="s">
        <v>86</v>
      </c>
      <c r="AY305" s="18" t="s">
        <v>251</v>
      </c>
      <c r="BE305" s="254">
        <f>IF(N305="základní",J305,0)</f>
        <v>0</v>
      </c>
      <c r="BF305" s="254">
        <f>IF(N305="snížená",J305,0)</f>
        <v>0</v>
      </c>
      <c r="BG305" s="254">
        <f>IF(N305="zákl. přenesená",J305,0)</f>
        <v>0</v>
      </c>
      <c r="BH305" s="254">
        <f>IF(N305="sníž. přenesená",J305,0)</f>
        <v>0</v>
      </c>
      <c r="BI305" s="254">
        <f>IF(N305="nulová",J305,0)</f>
        <v>0</v>
      </c>
      <c r="BJ305" s="18" t="s">
        <v>84</v>
      </c>
      <c r="BK305" s="254">
        <f>ROUND(I305*H305,2)</f>
        <v>0</v>
      </c>
      <c r="BL305" s="18" t="s">
        <v>344</v>
      </c>
      <c r="BM305" s="253" t="s">
        <v>3913</v>
      </c>
    </row>
    <row r="306" s="2" customFormat="1" ht="19.8" customHeight="1">
      <c r="A306" s="39"/>
      <c r="B306" s="40"/>
      <c r="C306" s="288" t="s">
        <v>1182</v>
      </c>
      <c r="D306" s="288" t="s">
        <v>295</v>
      </c>
      <c r="E306" s="289" t="s">
        <v>3914</v>
      </c>
      <c r="F306" s="290" t="s">
        <v>3915</v>
      </c>
      <c r="G306" s="291" t="s">
        <v>369</v>
      </c>
      <c r="H306" s="292">
        <v>18</v>
      </c>
      <c r="I306" s="293"/>
      <c r="J306" s="292">
        <f>ROUND(I306*H306,2)</f>
        <v>0</v>
      </c>
      <c r="K306" s="290" t="s">
        <v>1</v>
      </c>
      <c r="L306" s="294"/>
      <c r="M306" s="295" t="s">
        <v>1</v>
      </c>
      <c r="N306" s="296" t="s">
        <v>41</v>
      </c>
      <c r="O306" s="92"/>
      <c r="P306" s="251">
        <f>O306*H306</f>
        <v>0</v>
      </c>
      <c r="Q306" s="251">
        <v>0</v>
      </c>
      <c r="R306" s="251">
        <f>Q306*H306</f>
        <v>0</v>
      </c>
      <c r="S306" s="251">
        <v>0</v>
      </c>
      <c r="T306" s="252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53" t="s">
        <v>447</v>
      </c>
      <c r="AT306" s="253" t="s">
        <v>295</v>
      </c>
      <c r="AU306" s="253" t="s">
        <v>86</v>
      </c>
      <c r="AY306" s="18" t="s">
        <v>251</v>
      </c>
      <c r="BE306" s="254">
        <f>IF(N306="základní",J306,0)</f>
        <v>0</v>
      </c>
      <c r="BF306" s="254">
        <f>IF(N306="snížená",J306,0)</f>
        <v>0</v>
      </c>
      <c r="BG306" s="254">
        <f>IF(N306="zákl. přenesená",J306,0)</f>
        <v>0</v>
      </c>
      <c r="BH306" s="254">
        <f>IF(N306="sníž. přenesená",J306,0)</f>
        <v>0</v>
      </c>
      <c r="BI306" s="254">
        <f>IF(N306="nulová",J306,0)</f>
        <v>0</v>
      </c>
      <c r="BJ306" s="18" t="s">
        <v>84</v>
      </c>
      <c r="BK306" s="254">
        <f>ROUND(I306*H306,2)</f>
        <v>0</v>
      </c>
      <c r="BL306" s="18" t="s">
        <v>344</v>
      </c>
      <c r="BM306" s="253" t="s">
        <v>3916</v>
      </c>
    </row>
    <row r="307" s="2" customFormat="1" ht="14.4" customHeight="1">
      <c r="A307" s="39"/>
      <c r="B307" s="40"/>
      <c r="C307" s="243" t="s">
        <v>1187</v>
      </c>
      <c r="D307" s="243" t="s">
        <v>253</v>
      </c>
      <c r="E307" s="244" t="s">
        <v>3917</v>
      </c>
      <c r="F307" s="245" t="s">
        <v>3918</v>
      </c>
      <c r="G307" s="246" t="s">
        <v>369</v>
      </c>
      <c r="H307" s="247">
        <v>121</v>
      </c>
      <c r="I307" s="248"/>
      <c r="J307" s="247">
        <f>ROUND(I307*H307,2)</f>
        <v>0</v>
      </c>
      <c r="K307" s="245" t="s">
        <v>257</v>
      </c>
      <c r="L307" s="45"/>
      <c r="M307" s="249" t="s">
        <v>1</v>
      </c>
      <c r="N307" s="250" t="s">
        <v>41</v>
      </c>
      <c r="O307" s="92"/>
      <c r="P307" s="251">
        <f>O307*H307</f>
        <v>0</v>
      </c>
      <c r="Q307" s="251">
        <v>0</v>
      </c>
      <c r="R307" s="251">
        <f>Q307*H307</f>
        <v>0</v>
      </c>
      <c r="S307" s="251">
        <v>0</v>
      </c>
      <c r="T307" s="252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53" t="s">
        <v>344</v>
      </c>
      <c r="AT307" s="253" t="s">
        <v>253</v>
      </c>
      <c r="AU307" s="253" t="s">
        <v>86</v>
      </c>
      <c r="AY307" s="18" t="s">
        <v>251</v>
      </c>
      <c r="BE307" s="254">
        <f>IF(N307="základní",J307,0)</f>
        <v>0</v>
      </c>
      <c r="BF307" s="254">
        <f>IF(N307="snížená",J307,0)</f>
        <v>0</v>
      </c>
      <c r="BG307" s="254">
        <f>IF(N307="zákl. přenesená",J307,0)</f>
        <v>0</v>
      </c>
      <c r="BH307" s="254">
        <f>IF(N307="sníž. přenesená",J307,0)</f>
        <v>0</v>
      </c>
      <c r="BI307" s="254">
        <f>IF(N307="nulová",J307,0)</f>
        <v>0</v>
      </c>
      <c r="BJ307" s="18" t="s">
        <v>84</v>
      </c>
      <c r="BK307" s="254">
        <f>ROUND(I307*H307,2)</f>
        <v>0</v>
      </c>
      <c r="BL307" s="18" t="s">
        <v>344</v>
      </c>
      <c r="BM307" s="253" t="s">
        <v>3919</v>
      </c>
    </row>
    <row r="308" s="2" customFormat="1" ht="19.8" customHeight="1">
      <c r="A308" s="39"/>
      <c r="B308" s="40"/>
      <c r="C308" s="288" t="s">
        <v>1196</v>
      </c>
      <c r="D308" s="288" t="s">
        <v>295</v>
      </c>
      <c r="E308" s="289" t="s">
        <v>3920</v>
      </c>
      <c r="F308" s="290" t="s">
        <v>3921</v>
      </c>
      <c r="G308" s="291" t="s">
        <v>369</v>
      </c>
      <c r="H308" s="292">
        <v>82</v>
      </c>
      <c r="I308" s="293"/>
      <c r="J308" s="292">
        <f>ROUND(I308*H308,2)</f>
        <v>0</v>
      </c>
      <c r="K308" s="290" t="s">
        <v>1</v>
      </c>
      <c r="L308" s="294"/>
      <c r="M308" s="295" t="s">
        <v>1</v>
      </c>
      <c r="N308" s="296" t="s">
        <v>41</v>
      </c>
      <c r="O308" s="92"/>
      <c r="P308" s="251">
        <f>O308*H308</f>
        <v>0</v>
      </c>
      <c r="Q308" s="251">
        <v>0.0030000000000000001</v>
      </c>
      <c r="R308" s="251">
        <f>Q308*H308</f>
        <v>0.246</v>
      </c>
      <c r="S308" s="251">
        <v>0</v>
      </c>
      <c r="T308" s="252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53" t="s">
        <v>447</v>
      </c>
      <c r="AT308" s="253" t="s">
        <v>295</v>
      </c>
      <c r="AU308" s="253" t="s">
        <v>86</v>
      </c>
      <c r="AY308" s="18" t="s">
        <v>251</v>
      </c>
      <c r="BE308" s="254">
        <f>IF(N308="základní",J308,0)</f>
        <v>0</v>
      </c>
      <c r="BF308" s="254">
        <f>IF(N308="snížená",J308,0)</f>
        <v>0</v>
      </c>
      <c r="BG308" s="254">
        <f>IF(N308="zákl. přenesená",J308,0)</f>
        <v>0</v>
      </c>
      <c r="BH308" s="254">
        <f>IF(N308="sníž. přenesená",J308,0)</f>
        <v>0</v>
      </c>
      <c r="BI308" s="254">
        <f>IF(N308="nulová",J308,0)</f>
        <v>0</v>
      </c>
      <c r="BJ308" s="18" t="s">
        <v>84</v>
      </c>
      <c r="BK308" s="254">
        <f>ROUND(I308*H308,2)</f>
        <v>0</v>
      </c>
      <c r="BL308" s="18" t="s">
        <v>344</v>
      </c>
      <c r="BM308" s="253" t="s">
        <v>3922</v>
      </c>
    </row>
    <row r="309" s="2" customFormat="1" ht="19.8" customHeight="1">
      <c r="A309" s="39"/>
      <c r="B309" s="40"/>
      <c r="C309" s="288" t="s">
        <v>1201</v>
      </c>
      <c r="D309" s="288" t="s">
        <v>295</v>
      </c>
      <c r="E309" s="289" t="s">
        <v>3923</v>
      </c>
      <c r="F309" s="290" t="s">
        <v>3924</v>
      </c>
      <c r="G309" s="291" t="s">
        <v>369</v>
      </c>
      <c r="H309" s="292">
        <v>24</v>
      </c>
      <c r="I309" s="293"/>
      <c r="J309" s="292">
        <f>ROUND(I309*H309,2)</f>
        <v>0</v>
      </c>
      <c r="K309" s="290" t="s">
        <v>1</v>
      </c>
      <c r="L309" s="294"/>
      <c r="M309" s="295" t="s">
        <v>1</v>
      </c>
      <c r="N309" s="296" t="s">
        <v>41</v>
      </c>
      <c r="O309" s="92"/>
      <c r="P309" s="251">
        <f>O309*H309</f>
        <v>0</v>
      </c>
      <c r="Q309" s="251">
        <v>0.0030000000000000001</v>
      </c>
      <c r="R309" s="251">
        <f>Q309*H309</f>
        <v>0.072000000000000008</v>
      </c>
      <c r="S309" s="251">
        <v>0</v>
      </c>
      <c r="T309" s="252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53" t="s">
        <v>447</v>
      </c>
      <c r="AT309" s="253" t="s">
        <v>295</v>
      </c>
      <c r="AU309" s="253" t="s">
        <v>86</v>
      </c>
      <c r="AY309" s="18" t="s">
        <v>251</v>
      </c>
      <c r="BE309" s="254">
        <f>IF(N309="základní",J309,0)</f>
        <v>0</v>
      </c>
      <c r="BF309" s="254">
        <f>IF(N309="snížená",J309,0)</f>
        <v>0</v>
      </c>
      <c r="BG309" s="254">
        <f>IF(N309="zákl. přenesená",J309,0)</f>
        <v>0</v>
      </c>
      <c r="BH309" s="254">
        <f>IF(N309="sníž. přenesená",J309,0)</f>
        <v>0</v>
      </c>
      <c r="BI309" s="254">
        <f>IF(N309="nulová",J309,0)</f>
        <v>0</v>
      </c>
      <c r="BJ309" s="18" t="s">
        <v>84</v>
      </c>
      <c r="BK309" s="254">
        <f>ROUND(I309*H309,2)</f>
        <v>0</v>
      </c>
      <c r="BL309" s="18" t="s">
        <v>344</v>
      </c>
      <c r="BM309" s="253" t="s">
        <v>3925</v>
      </c>
    </row>
    <row r="310" s="2" customFormat="1" ht="19.8" customHeight="1">
      <c r="A310" s="39"/>
      <c r="B310" s="40"/>
      <c r="C310" s="288" t="s">
        <v>1207</v>
      </c>
      <c r="D310" s="288" t="s">
        <v>295</v>
      </c>
      <c r="E310" s="289" t="s">
        <v>3926</v>
      </c>
      <c r="F310" s="290" t="s">
        <v>3927</v>
      </c>
      <c r="G310" s="291" t="s">
        <v>369</v>
      </c>
      <c r="H310" s="292">
        <v>15</v>
      </c>
      <c r="I310" s="293"/>
      <c r="J310" s="292">
        <f>ROUND(I310*H310,2)</f>
        <v>0</v>
      </c>
      <c r="K310" s="290" t="s">
        <v>1</v>
      </c>
      <c r="L310" s="294"/>
      <c r="M310" s="295" t="s">
        <v>1</v>
      </c>
      <c r="N310" s="296" t="s">
        <v>41</v>
      </c>
      <c r="O310" s="92"/>
      <c r="P310" s="251">
        <f>O310*H310</f>
        <v>0</v>
      </c>
      <c r="Q310" s="251">
        <v>0.0030000000000000001</v>
      </c>
      <c r="R310" s="251">
        <f>Q310*H310</f>
        <v>0.044999999999999998</v>
      </c>
      <c r="S310" s="251">
        <v>0</v>
      </c>
      <c r="T310" s="252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53" t="s">
        <v>447</v>
      </c>
      <c r="AT310" s="253" t="s">
        <v>295</v>
      </c>
      <c r="AU310" s="253" t="s">
        <v>86</v>
      </c>
      <c r="AY310" s="18" t="s">
        <v>251</v>
      </c>
      <c r="BE310" s="254">
        <f>IF(N310="základní",J310,0)</f>
        <v>0</v>
      </c>
      <c r="BF310" s="254">
        <f>IF(N310="snížená",J310,0)</f>
        <v>0</v>
      </c>
      <c r="BG310" s="254">
        <f>IF(N310="zákl. přenesená",J310,0)</f>
        <v>0</v>
      </c>
      <c r="BH310" s="254">
        <f>IF(N310="sníž. přenesená",J310,0)</f>
        <v>0</v>
      </c>
      <c r="BI310" s="254">
        <f>IF(N310="nulová",J310,0)</f>
        <v>0</v>
      </c>
      <c r="BJ310" s="18" t="s">
        <v>84</v>
      </c>
      <c r="BK310" s="254">
        <f>ROUND(I310*H310,2)</f>
        <v>0</v>
      </c>
      <c r="BL310" s="18" t="s">
        <v>344</v>
      </c>
      <c r="BM310" s="253" t="s">
        <v>3928</v>
      </c>
    </row>
    <row r="311" s="2" customFormat="1" ht="14.4" customHeight="1">
      <c r="A311" s="39"/>
      <c r="B311" s="40"/>
      <c r="C311" s="243" t="s">
        <v>1213</v>
      </c>
      <c r="D311" s="243" t="s">
        <v>253</v>
      </c>
      <c r="E311" s="244" t="s">
        <v>3929</v>
      </c>
      <c r="F311" s="245" t="s">
        <v>3930</v>
      </c>
      <c r="G311" s="246" t="s">
        <v>369</v>
      </c>
      <c r="H311" s="247">
        <v>2</v>
      </c>
      <c r="I311" s="248"/>
      <c r="J311" s="247">
        <f>ROUND(I311*H311,2)</f>
        <v>0</v>
      </c>
      <c r="K311" s="245" t="s">
        <v>257</v>
      </c>
      <c r="L311" s="45"/>
      <c r="M311" s="249" t="s">
        <v>1</v>
      </c>
      <c r="N311" s="250" t="s">
        <v>41</v>
      </c>
      <c r="O311" s="92"/>
      <c r="P311" s="251">
        <f>O311*H311</f>
        <v>0</v>
      </c>
      <c r="Q311" s="251">
        <v>0</v>
      </c>
      <c r="R311" s="251">
        <f>Q311*H311</f>
        <v>0</v>
      </c>
      <c r="S311" s="251">
        <v>0</v>
      </c>
      <c r="T311" s="252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53" t="s">
        <v>344</v>
      </c>
      <c r="AT311" s="253" t="s">
        <v>253</v>
      </c>
      <c r="AU311" s="253" t="s">
        <v>86</v>
      </c>
      <c r="AY311" s="18" t="s">
        <v>251</v>
      </c>
      <c r="BE311" s="254">
        <f>IF(N311="základní",J311,0)</f>
        <v>0</v>
      </c>
      <c r="BF311" s="254">
        <f>IF(N311="snížená",J311,0)</f>
        <v>0</v>
      </c>
      <c r="BG311" s="254">
        <f>IF(N311="zákl. přenesená",J311,0)</f>
        <v>0</v>
      </c>
      <c r="BH311" s="254">
        <f>IF(N311="sníž. přenesená",J311,0)</f>
        <v>0</v>
      </c>
      <c r="BI311" s="254">
        <f>IF(N311="nulová",J311,0)</f>
        <v>0</v>
      </c>
      <c r="BJ311" s="18" t="s">
        <v>84</v>
      </c>
      <c r="BK311" s="254">
        <f>ROUND(I311*H311,2)</f>
        <v>0</v>
      </c>
      <c r="BL311" s="18" t="s">
        <v>344</v>
      </c>
      <c r="BM311" s="253" t="s">
        <v>3931</v>
      </c>
    </row>
    <row r="312" s="2" customFormat="1" ht="14.4" customHeight="1">
      <c r="A312" s="39"/>
      <c r="B312" s="40"/>
      <c r="C312" s="288" t="s">
        <v>1218</v>
      </c>
      <c r="D312" s="288" t="s">
        <v>295</v>
      </c>
      <c r="E312" s="289" t="s">
        <v>3932</v>
      </c>
      <c r="F312" s="290" t="s">
        <v>3933</v>
      </c>
      <c r="G312" s="291" t="s">
        <v>369</v>
      </c>
      <c r="H312" s="292">
        <v>2</v>
      </c>
      <c r="I312" s="293"/>
      <c r="J312" s="292">
        <f>ROUND(I312*H312,2)</f>
        <v>0</v>
      </c>
      <c r="K312" s="290" t="s">
        <v>257</v>
      </c>
      <c r="L312" s="294"/>
      <c r="M312" s="295" t="s">
        <v>1</v>
      </c>
      <c r="N312" s="296" t="s">
        <v>41</v>
      </c>
      <c r="O312" s="92"/>
      <c r="P312" s="251">
        <f>O312*H312</f>
        <v>0</v>
      </c>
      <c r="Q312" s="251">
        <v>0.00010000000000000001</v>
      </c>
      <c r="R312" s="251">
        <f>Q312*H312</f>
        <v>0.00020000000000000001</v>
      </c>
      <c r="S312" s="251">
        <v>0</v>
      </c>
      <c r="T312" s="252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53" t="s">
        <v>447</v>
      </c>
      <c r="AT312" s="253" t="s">
        <v>295</v>
      </c>
      <c r="AU312" s="253" t="s">
        <v>86</v>
      </c>
      <c r="AY312" s="18" t="s">
        <v>251</v>
      </c>
      <c r="BE312" s="254">
        <f>IF(N312="základní",J312,0)</f>
        <v>0</v>
      </c>
      <c r="BF312" s="254">
        <f>IF(N312="snížená",J312,0)</f>
        <v>0</v>
      </c>
      <c r="BG312" s="254">
        <f>IF(N312="zákl. přenesená",J312,0)</f>
        <v>0</v>
      </c>
      <c r="BH312" s="254">
        <f>IF(N312="sníž. přenesená",J312,0)</f>
        <v>0</v>
      </c>
      <c r="BI312" s="254">
        <f>IF(N312="nulová",J312,0)</f>
        <v>0</v>
      </c>
      <c r="BJ312" s="18" t="s">
        <v>84</v>
      </c>
      <c r="BK312" s="254">
        <f>ROUND(I312*H312,2)</f>
        <v>0</v>
      </c>
      <c r="BL312" s="18" t="s">
        <v>344</v>
      </c>
      <c r="BM312" s="253" t="s">
        <v>3934</v>
      </c>
    </row>
    <row r="313" s="2" customFormat="1" ht="14.4" customHeight="1">
      <c r="A313" s="39"/>
      <c r="B313" s="40"/>
      <c r="C313" s="243" t="s">
        <v>1245</v>
      </c>
      <c r="D313" s="243" t="s">
        <v>253</v>
      </c>
      <c r="E313" s="244" t="s">
        <v>3935</v>
      </c>
      <c r="F313" s="245" t="s">
        <v>3936</v>
      </c>
      <c r="G313" s="246" t="s">
        <v>369</v>
      </c>
      <c r="H313" s="247">
        <v>1</v>
      </c>
      <c r="I313" s="248"/>
      <c r="J313" s="247">
        <f>ROUND(I313*H313,2)</f>
        <v>0</v>
      </c>
      <c r="K313" s="245" t="s">
        <v>257</v>
      </c>
      <c r="L313" s="45"/>
      <c r="M313" s="249" t="s">
        <v>1</v>
      </c>
      <c r="N313" s="250" t="s">
        <v>41</v>
      </c>
      <c r="O313" s="92"/>
      <c r="P313" s="251">
        <f>O313*H313</f>
        <v>0</v>
      </c>
      <c r="Q313" s="251">
        <v>0</v>
      </c>
      <c r="R313" s="251">
        <f>Q313*H313</f>
        <v>0</v>
      </c>
      <c r="S313" s="251">
        <v>0</v>
      </c>
      <c r="T313" s="252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53" t="s">
        <v>344</v>
      </c>
      <c r="AT313" s="253" t="s">
        <v>253</v>
      </c>
      <c r="AU313" s="253" t="s">
        <v>86</v>
      </c>
      <c r="AY313" s="18" t="s">
        <v>251</v>
      </c>
      <c r="BE313" s="254">
        <f>IF(N313="základní",J313,0)</f>
        <v>0</v>
      </c>
      <c r="BF313" s="254">
        <f>IF(N313="snížená",J313,0)</f>
        <v>0</v>
      </c>
      <c r="BG313" s="254">
        <f>IF(N313="zákl. přenesená",J313,0)</f>
        <v>0</v>
      </c>
      <c r="BH313" s="254">
        <f>IF(N313="sníž. přenesená",J313,0)</f>
        <v>0</v>
      </c>
      <c r="BI313" s="254">
        <f>IF(N313="nulová",J313,0)</f>
        <v>0</v>
      </c>
      <c r="BJ313" s="18" t="s">
        <v>84</v>
      </c>
      <c r="BK313" s="254">
        <f>ROUND(I313*H313,2)</f>
        <v>0</v>
      </c>
      <c r="BL313" s="18" t="s">
        <v>344</v>
      </c>
      <c r="BM313" s="253" t="s">
        <v>3937</v>
      </c>
    </row>
    <row r="314" s="2" customFormat="1" ht="14.4" customHeight="1">
      <c r="A314" s="39"/>
      <c r="B314" s="40"/>
      <c r="C314" s="243" t="s">
        <v>1254</v>
      </c>
      <c r="D314" s="243" t="s">
        <v>253</v>
      </c>
      <c r="E314" s="244" t="s">
        <v>3938</v>
      </c>
      <c r="F314" s="245" t="s">
        <v>3939</v>
      </c>
      <c r="G314" s="246" t="s">
        <v>369</v>
      </c>
      <c r="H314" s="247">
        <v>8</v>
      </c>
      <c r="I314" s="248"/>
      <c r="J314" s="247">
        <f>ROUND(I314*H314,2)</f>
        <v>0</v>
      </c>
      <c r="K314" s="245" t="s">
        <v>257</v>
      </c>
      <c r="L314" s="45"/>
      <c r="M314" s="249" t="s">
        <v>1</v>
      </c>
      <c r="N314" s="250" t="s">
        <v>41</v>
      </c>
      <c r="O314" s="92"/>
      <c r="P314" s="251">
        <f>O314*H314</f>
        <v>0</v>
      </c>
      <c r="Q314" s="251">
        <v>0</v>
      </c>
      <c r="R314" s="251">
        <f>Q314*H314</f>
        <v>0</v>
      </c>
      <c r="S314" s="251">
        <v>0</v>
      </c>
      <c r="T314" s="252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53" t="s">
        <v>344</v>
      </c>
      <c r="AT314" s="253" t="s">
        <v>253</v>
      </c>
      <c r="AU314" s="253" t="s">
        <v>86</v>
      </c>
      <c r="AY314" s="18" t="s">
        <v>251</v>
      </c>
      <c r="BE314" s="254">
        <f>IF(N314="základní",J314,0)</f>
        <v>0</v>
      </c>
      <c r="BF314" s="254">
        <f>IF(N314="snížená",J314,0)</f>
        <v>0</v>
      </c>
      <c r="BG314" s="254">
        <f>IF(N314="zákl. přenesená",J314,0)</f>
        <v>0</v>
      </c>
      <c r="BH314" s="254">
        <f>IF(N314="sníž. přenesená",J314,0)</f>
        <v>0</v>
      </c>
      <c r="BI314" s="254">
        <f>IF(N314="nulová",J314,0)</f>
        <v>0</v>
      </c>
      <c r="BJ314" s="18" t="s">
        <v>84</v>
      </c>
      <c r="BK314" s="254">
        <f>ROUND(I314*H314,2)</f>
        <v>0</v>
      </c>
      <c r="BL314" s="18" t="s">
        <v>344</v>
      </c>
      <c r="BM314" s="253" t="s">
        <v>3940</v>
      </c>
    </row>
    <row r="315" s="2" customFormat="1" ht="14.4" customHeight="1">
      <c r="A315" s="39"/>
      <c r="B315" s="40"/>
      <c r="C315" s="243" t="s">
        <v>1268</v>
      </c>
      <c r="D315" s="243" t="s">
        <v>253</v>
      </c>
      <c r="E315" s="244" t="s">
        <v>3941</v>
      </c>
      <c r="F315" s="245" t="s">
        <v>3942</v>
      </c>
      <c r="G315" s="246" t="s">
        <v>406</v>
      </c>
      <c r="H315" s="247">
        <v>190</v>
      </c>
      <c r="I315" s="248"/>
      <c r="J315" s="247">
        <f>ROUND(I315*H315,2)</f>
        <v>0</v>
      </c>
      <c r="K315" s="245" t="s">
        <v>257</v>
      </c>
      <c r="L315" s="45"/>
      <c r="M315" s="249" t="s">
        <v>1</v>
      </c>
      <c r="N315" s="250" t="s">
        <v>41</v>
      </c>
      <c r="O315" s="92"/>
      <c r="P315" s="251">
        <f>O315*H315</f>
        <v>0</v>
      </c>
      <c r="Q315" s="251">
        <v>0</v>
      </c>
      <c r="R315" s="251">
        <f>Q315*H315</f>
        <v>0</v>
      </c>
      <c r="S315" s="251">
        <v>0</v>
      </c>
      <c r="T315" s="252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53" t="s">
        <v>344</v>
      </c>
      <c r="AT315" s="253" t="s">
        <v>253</v>
      </c>
      <c r="AU315" s="253" t="s">
        <v>86</v>
      </c>
      <c r="AY315" s="18" t="s">
        <v>251</v>
      </c>
      <c r="BE315" s="254">
        <f>IF(N315="základní",J315,0)</f>
        <v>0</v>
      </c>
      <c r="BF315" s="254">
        <f>IF(N315="snížená",J315,0)</f>
        <v>0</v>
      </c>
      <c r="BG315" s="254">
        <f>IF(N315="zákl. přenesená",J315,0)</f>
        <v>0</v>
      </c>
      <c r="BH315" s="254">
        <f>IF(N315="sníž. přenesená",J315,0)</f>
        <v>0</v>
      </c>
      <c r="BI315" s="254">
        <f>IF(N315="nulová",J315,0)</f>
        <v>0</v>
      </c>
      <c r="BJ315" s="18" t="s">
        <v>84</v>
      </c>
      <c r="BK315" s="254">
        <f>ROUND(I315*H315,2)</f>
        <v>0</v>
      </c>
      <c r="BL315" s="18" t="s">
        <v>344</v>
      </c>
      <c r="BM315" s="253" t="s">
        <v>3943</v>
      </c>
    </row>
    <row r="316" s="2" customFormat="1" ht="14.4" customHeight="1">
      <c r="A316" s="39"/>
      <c r="B316" s="40"/>
      <c r="C316" s="288" t="s">
        <v>1278</v>
      </c>
      <c r="D316" s="288" t="s">
        <v>295</v>
      </c>
      <c r="E316" s="289" t="s">
        <v>3944</v>
      </c>
      <c r="F316" s="290" t="s">
        <v>3945</v>
      </c>
      <c r="G316" s="291" t="s">
        <v>406</v>
      </c>
      <c r="H316" s="292">
        <v>150</v>
      </c>
      <c r="I316" s="293"/>
      <c r="J316" s="292">
        <f>ROUND(I316*H316,2)</f>
        <v>0</v>
      </c>
      <c r="K316" s="290" t="s">
        <v>1</v>
      </c>
      <c r="L316" s="294"/>
      <c r="M316" s="295" t="s">
        <v>1</v>
      </c>
      <c r="N316" s="296" t="s">
        <v>41</v>
      </c>
      <c r="O316" s="92"/>
      <c r="P316" s="251">
        <f>O316*H316</f>
        <v>0</v>
      </c>
      <c r="Q316" s="251">
        <v>0</v>
      </c>
      <c r="R316" s="251">
        <f>Q316*H316</f>
        <v>0</v>
      </c>
      <c r="S316" s="251">
        <v>0</v>
      </c>
      <c r="T316" s="252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53" t="s">
        <v>447</v>
      </c>
      <c r="AT316" s="253" t="s">
        <v>295</v>
      </c>
      <c r="AU316" s="253" t="s">
        <v>86</v>
      </c>
      <c r="AY316" s="18" t="s">
        <v>251</v>
      </c>
      <c r="BE316" s="254">
        <f>IF(N316="základní",J316,0)</f>
        <v>0</v>
      </c>
      <c r="BF316" s="254">
        <f>IF(N316="snížená",J316,0)</f>
        <v>0</v>
      </c>
      <c r="BG316" s="254">
        <f>IF(N316="zákl. přenesená",J316,0)</f>
        <v>0</v>
      </c>
      <c r="BH316" s="254">
        <f>IF(N316="sníž. přenesená",J316,0)</f>
        <v>0</v>
      </c>
      <c r="BI316" s="254">
        <f>IF(N316="nulová",J316,0)</f>
        <v>0</v>
      </c>
      <c r="BJ316" s="18" t="s">
        <v>84</v>
      </c>
      <c r="BK316" s="254">
        <f>ROUND(I316*H316,2)</f>
        <v>0</v>
      </c>
      <c r="BL316" s="18" t="s">
        <v>344</v>
      </c>
      <c r="BM316" s="253" t="s">
        <v>3946</v>
      </c>
    </row>
    <row r="317" s="2" customFormat="1" ht="14.4" customHeight="1">
      <c r="A317" s="39"/>
      <c r="B317" s="40"/>
      <c r="C317" s="288" t="s">
        <v>1287</v>
      </c>
      <c r="D317" s="288" t="s">
        <v>295</v>
      </c>
      <c r="E317" s="289" t="s">
        <v>3947</v>
      </c>
      <c r="F317" s="290" t="s">
        <v>3948</v>
      </c>
      <c r="G317" s="291" t="s">
        <v>406</v>
      </c>
      <c r="H317" s="292">
        <v>40</v>
      </c>
      <c r="I317" s="293"/>
      <c r="J317" s="292">
        <f>ROUND(I317*H317,2)</f>
        <v>0</v>
      </c>
      <c r="K317" s="290" t="s">
        <v>1</v>
      </c>
      <c r="L317" s="294"/>
      <c r="M317" s="295" t="s">
        <v>1</v>
      </c>
      <c r="N317" s="296" t="s">
        <v>41</v>
      </c>
      <c r="O317" s="92"/>
      <c r="P317" s="251">
        <f>O317*H317</f>
        <v>0</v>
      </c>
      <c r="Q317" s="251">
        <v>0</v>
      </c>
      <c r="R317" s="251">
        <f>Q317*H317</f>
        <v>0</v>
      </c>
      <c r="S317" s="251">
        <v>0</v>
      </c>
      <c r="T317" s="252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53" t="s">
        <v>447</v>
      </c>
      <c r="AT317" s="253" t="s">
        <v>295</v>
      </c>
      <c r="AU317" s="253" t="s">
        <v>86</v>
      </c>
      <c r="AY317" s="18" t="s">
        <v>251</v>
      </c>
      <c r="BE317" s="254">
        <f>IF(N317="základní",J317,0)</f>
        <v>0</v>
      </c>
      <c r="BF317" s="254">
        <f>IF(N317="snížená",J317,0)</f>
        <v>0</v>
      </c>
      <c r="BG317" s="254">
        <f>IF(N317="zákl. přenesená",J317,0)</f>
        <v>0</v>
      </c>
      <c r="BH317" s="254">
        <f>IF(N317="sníž. přenesená",J317,0)</f>
        <v>0</v>
      </c>
      <c r="BI317" s="254">
        <f>IF(N317="nulová",J317,0)</f>
        <v>0</v>
      </c>
      <c r="BJ317" s="18" t="s">
        <v>84</v>
      </c>
      <c r="BK317" s="254">
        <f>ROUND(I317*H317,2)</f>
        <v>0</v>
      </c>
      <c r="BL317" s="18" t="s">
        <v>344</v>
      </c>
      <c r="BM317" s="253" t="s">
        <v>3949</v>
      </c>
    </row>
    <row r="318" s="2" customFormat="1" ht="14.4" customHeight="1">
      <c r="A318" s="39"/>
      <c r="B318" s="40"/>
      <c r="C318" s="288" t="s">
        <v>1294</v>
      </c>
      <c r="D318" s="288" t="s">
        <v>295</v>
      </c>
      <c r="E318" s="289" t="s">
        <v>3950</v>
      </c>
      <c r="F318" s="290" t="s">
        <v>3951</v>
      </c>
      <c r="G318" s="291" t="s">
        <v>369</v>
      </c>
      <c r="H318" s="292">
        <v>150</v>
      </c>
      <c r="I318" s="293"/>
      <c r="J318" s="292">
        <f>ROUND(I318*H318,2)</f>
        <v>0</v>
      </c>
      <c r="K318" s="290" t="s">
        <v>1</v>
      </c>
      <c r="L318" s="294"/>
      <c r="M318" s="295" t="s">
        <v>1</v>
      </c>
      <c r="N318" s="296" t="s">
        <v>41</v>
      </c>
      <c r="O318" s="92"/>
      <c r="P318" s="251">
        <f>O318*H318</f>
        <v>0</v>
      </c>
      <c r="Q318" s="251">
        <v>0.00023000000000000001</v>
      </c>
      <c r="R318" s="251">
        <f>Q318*H318</f>
        <v>0.034500000000000003</v>
      </c>
      <c r="S318" s="251">
        <v>0</v>
      </c>
      <c r="T318" s="252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53" t="s">
        <v>447</v>
      </c>
      <c r="AT318" s="253" t="s">
        <v>295</v>
      </c>
      <c r="AU318" s="253" t="s">
        <v>86</v>
      </c>
      <c r="AY318" s="18" t="s">
        <v>251</v>
      </c>
      <c r="BE318" s="254">
        <f>IF(N318="základní",J318,0)</f>
        <v>0</v>
      </c>
      <c r="BF318" s="254">
        <f>IF(N318="snížená",J318,0)</f>
        <v>0</v>
      </c>
      <c r="BG318" s="254">
        <f>IF(N318="zákl. přenesená",J318,0)</f>
        <v>0</v>
      </c>
      <c r="BH318" s="254">
        <f>IF(N318="sníž. přenesená",J318,0)</f>
        <v>0</v>
      </c>
      <c r="BI318" s="254">
        <f>IF(N318="nulová",J318,0)</f>
        <v>0</v>
      </c>
      <c r="BJ318" s="18" t="s">
        <v>84</v>
      </c>
      <c r="BK318" s="254">
        <f>ROUND(I318*H318,2)</f>
        <v>0</v>
      </c>
      <c r="BL318" s="18" t="s">
        <v>344</v>
      </c>
      <c r="BM318" s="253" t="s">
        <v>3952</v>
      </c>
    </row>
    <row r="319" s="2" customFormat="1" ht="14.4" customHeight="1">
      <c r="A319" s="39"/>
      <c r="B319" s="40"/>
      <c r="C319" s="288" t="s">
        <v>1298</v>
      </c>
      <c r="D319" s="288" t="s">
        <v>295</v>
      </c>
      <c r="E319" s="289" t="s">
        <v>3953</v>
      </c>
      <c r="F319" s="290" t="s">
        <v>3954</v>
      </c>
      <c r="G319" s="291" t="s">
        <v>369</v>
      </c>
      <c r="H319" s="292">
        <v>40</v>
      </c>
      <c r="I319" s="293"/>
      <c r="J319" s="292">
        <f>ROUND(I319*H319,2)</f>
        <v>0</v>
      </c>
      <c r="K319" s="290" t="s">
        <v>1</v>
      </c>
      <c r="L319" s="294"/>
      <c r="M319" s="295" t="s">
        <v>1</v>
      </c>
      <c r="N319" s="296" t="s">
        <v>41</v>
      </c>
      <c r="O319" s="92"/>
      <c r="P319" s="251">
        <f>O319*H319</f>
        <v>0</v>
      </c>
      <c r="Q319" s="251">
        <v>0.00027</v>
      </c>
      <c r="R319" s="251">
        <f>Q319*H319</f>
        <v>0.010800000000000001</v>
      </c>
      <c r="S319" s="251">
        <v>0</v>
      </c>
      <c r="T319" s="252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53" t="s">
        <v>447</v>
      </c>
      <c r="AT319" s="253" t="s">
        <v>295</v>
      </c>
      <c r="AU319" s="253" t="s">
        <v>86</v>
      </c>
      <c r="AY319" s="18" t="s">
        <v>251</v>
      </c>
      <c r="BE319" s="254">
        <f>IF(N319="základní",J319,0)</f>
        <v>0</v>
      </c>
      <c r="BF319" s="254">
        <f>IF(N319="snížená",J319,0)</f>
        <v>0</v>
      </c>
      <c r="BG319" s="254">
        <f>IF(N319="zákl. přenesená",J319,0)</f>
        <v>0</v>
      </c>
      <c r="BH319" s="254">
        <f>IF(N319="sníž. přenesená",J319,0)</f>
        <v>0</v>
      </c>
      <c r="BI319" s="254">
        <f>IF(N319="nulová",J319,0)</f>
        <v>0</v>
      </c>
      <c r="BJ319" s="18" t="s">
        <v>84</v>
      </c>
      <c r="BK319" s="254">
        <f>ROUND(I319*H319,2)</f>
        <v>0</v>
      </c>
      <c r="BL319" s="18" t="s">
        <v>344</v>
      </c>
      <c r="BM319" s="253" t="s">
        <v>3955</v>
      </c>
    </row>
    <row r="320" s="2" customFormat="1" ht="14.4" customHeight="1">
      <c r="A320" s="39"/>
      <c r="B320" s="40"/>
      <c r="C320" s="243" t="s">
        <v>1303</v>
      </c>
      <c r="D320" s="243" t="s">
        <v>253</v>
      </c>
      <c r="E320" s="244" t="s">
        <v>3956</v>
      </c>
      <c r="F320" s="245" t="s">
        <v>3957</v>
      </c>
      <c r="G320" s="246" t="s">
        <v>406</v>
      </c>
      <c r="H320" s="247">
        <v>60</v>
      </c>
      <c r="I320" s="248"/>
      <c r="J320" s="247">
        <f>ROUND(I320*H320,2)</f>
        <v>0</v>
      </c>
      <c r="K320" s="245" t="s">
        <v>257</v>
      </c>
      <c r="L320" s="45"/>
      <c r="M320" s="249" t="s">
        <v>1</v>
      </c>
      <c r="N320" s="250" t="s">
        <v>41</v>
      </c>
      <c r="O320" s="92"/>
      <c r="P320" s="251">
        <f>O320*H320</f>
        <v>0</v>
      </c>
      <c r="Q320" s="251">
        <v>0</v>
      </c>
      <c r="R320" s="251">
        <f>Q320*H320</f>
        <v>0</v>
      </c>
      <c r="S320" s="251">
        <v>0</v>
      </c>
      <c r="T320" s="252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53" t="s">
        <v>344</v>
      </c>
      <c r="AT320" s="253" t="s">
        <v>253</v>
      </c>
      <c r="AU320" s="253" t="s">
        <v>86</v>
      </c>
      <c r="AY320" s="18" t="s">
        <v>251</v>
      </c>
      <c r="BE320" s="254">
        <f>IF(N320="základní",J320,0)</f>
        <v>0</v>
      </c>
      <c r="BF320" s="254">
        <f>IF(N320="snížená",J320,0)</f>
        <v>0</v>
      </c>
      <c r="BG320" s="254">
        <f>IF(N320="zákl. přenesená",J320,0)</f>
        <v>0</v>
      </c>
      <c r="BH320" s="254">
        <f>IF(N320="sníž. přenesená",J320,0)</f>
        <v>0</v>
      </c>
      <c r="BI320" s="254">
        <f>IF(N320="nulová",J320,0)</f>
        <v>0</v>
      </c>
      <c r="BJ320" s="18" t="s">
        <v>84</v>
      </c>
      <c r="BK320" s="254">
        <f>ROUND(I320*H320,2)</f>
        <v>0</v>
      </c>
      <c r="BL320" s="18" t="s">
        <v>344</v>
      </c>
      <c r="BM320" s="253" t="s">
        <v>3958</v>
      </c>
    </row>
    <row r="321" s="2" customFormat="1" ht="14.4" customHeight="1">
      <c r="A321" s="39"/>
      <c r="B321" s="40"/>
      <c r="C321" s="288" t="s">
        <v>1307</v>
      </c>
      <c r="D321" s="288" t="s">
        <v>295</v>
      </c>
      <c r="E321" s="289" t="s">
        <v>3959</v>
      </c>
      <c r="F321" s="290" t="s">
        <v>3960</v>
      </c>
      <c r="G321" s="291" t="s">
        <v>406</v>
      </c>
      <c r="H321" s="292">
        <v>60</v>
      </c>
      <c r="I321" s="293"/>
      <c r="J321" s="292">
        <f>ROUND(I321*H321,2)</f>
        <v>0</v>
      </c>
      <c r="K321" s="290" t="s">
        <v>1</v>
      </c>
      <c r="L321" s="294"/>
      <c r="M321" s="295" t="s">
        <v>1</v>
      </c>
      <c r="N321" s="296" t="s">
        <v>41</v>
      </c>
      <c r="O321" s="92"/>
      <c r="P321" s="251">
        <f>O321*H321</f>
        <v>0</v>
      </c>
      <c r="Q321" s="251">
        <v>0</v>
      </c>
      <c r="R321" s="251">
        <f>Q321*H321</f>
        <v>0</v>
      </c>
      <c r="S321" s="251">
        <v>0</v>
      </c>
      <c r="T321" s="252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53" t="s">
        <v>447</v>
      </c>
      <c r="AT321" s="253" t="s">
        <v>295</v>
      </c>
      <c r="AU321" s="253" t="s">
        <v>86</v>
      </c>
      <c r="AY321" s="18" t="s">
        <v>251</v>
      </c>
      <c r="BE321" s="254">
        <f>IF(N321="základní",J321,0)</f>
        <v>0</v>
      </c>
      <c r="BF321" s="254">
        <f>IF(N321="snížená",J321,0)</f>
        <v>0</v>
      </c>
      <c r="BG321" s="254">
        <f>IF(N321="zákl. přenesená",J321,0)</f>
        <v>0</v>
      </c>
      <c r="BH321" s="254">
        <f>IF(N321="sníž. přenesená",J321,0)</f>
        <v>0</v>
      </c>
      <c r="BI321" s="254">
        <f>IF(N321="nulová",J321,0)</f>
        <v>0</v>
      </c>
      <c r="BJ321" s="18" t="s">
        <v>84</v>
      </c>
      <c r="BK321" s="254">
        <f>ROUND(I321*H321,2)</f>
        <v>0</v>
      </c>
      <c r="BL321" s="18" t="s">
        <v>344</v>
      </c>
      <c r="BM321" s="253" t="s">
        <v>3961</v>
      </c>
    </row>
    <row r="322" s="2" customFormat="1" ht="14.4" customHeight="1">
      <c r="A322" s="39"/>
      <c r="B322" s="40"/>
      <c r="C322" s="288" t="s">
        <v>1310</v>
      </c>
      <c r="D322" s="288" t="s">
        <v>295</v>
      </c>
      <c r="E322" s="289" t="s">
        <v>3962</v>
      </c>
      <c r="F322" s="290" t="s">
        <v>3963</v>
      </c>
      <c r="G322" s="291" t="s">
        <v>369</v>
      </c>
      <c r="H322" s="292">
        <v>60</v>
      </c>
      <c r="I322" s="293"/>
      <c r="J322" s="292">
        <f>ROUND(I322*H322,2)</f>
        <v>0</v>
      </c>
      <c r="K322" s="290" t="s">
        <v>1</v>
      </c>
      <c r="L322" s="294"/>
      <c r="M322" s="295" t="s">
        <v>1</v>
      </c>
      <c r="N322" s="296" t="s">
        <v>41</v>
      </c>
      <c r="O322" s="92"/>
      <c r="P322" s="251">
        <f>O322*H322</f>
        <v>0</v>
      </c>
      <c r="Q322" s="251">
        <v>0</v>
      </c>
      <c r="R322" s="251">
        <f>Q322*H322</f>
        <v>0</v>
      </c>
      <c r="S322" s="251">
        <v>0</v>
      </c>
      <c r="T322" s="252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53" t="s">
        <v>447</v>
      </c>
      <c r="AT322" s="253" t="s">
        <v>295</v>
      </c>
      <c r="AU322" s="253" t="s">
        <v>86</v>
      </c>
      <c r="AY322" s="18" t="s">
        <v>251</v>
      </c>
      <c r="BE322" s="254">
        <f>IF(N322="základní",J322,0)</f>
        <v>0</v>
      </c>
      <c r="BF322" s="254">
        <f>IF(N322="snížená",J322,0)</f>
        <v>0</v>
      </c>
      <c r="BG322" s="254">
        <f>IF(N322="zákl. přenesená",J322,0)</f>
        <v>0</v>
      </c>
      <c r="BH322" s="254">
        <f>IF(N322="sníž. přenesená",J322,0)</f>
        <v>0</v>
      </c>
      <c r="BI322" s="254">
        <f>IF(N322="nulová",J322,0)</f>
        <v>0</v>
      </c>
      <c r="BJ322" s="18" t="s">
        <v>84</v>
      </c>
      <c r="BK322" s="254">
        <f>ROUND(I322*H322,2)</f>
        <v>0</v>
      </c>
      <c r="BL322" s="18" t="s">
        <v>344</v>
      </c>
      <c r="BM322" s="253" t="s">
        <v>3964</v>
      </c>
    </row>
    <row r="323" s="2" customFormat="1" ht="22.2" customHeight="1">
      <c r="A323" s="39"/>
      <c r="B323" s="40"/>
      <c r="C323" s="243" t="s">
        <v>1316</v>
      </c>
      <c r="D323" s="243" t="s">
        <v>253</v>
      </c>
      <c r="E323" s="244" t="s">
        <v>3965</v>
      </c>
      <c r="F323" s="245" t="s">
        <v>3966</v>
      </c>
      <c r="G323" s="246" t="s">
        <v>369</v>
      </c>
      <c r="H323" s="247">
        <v>28</v>
      </c>
      <c r="I323" s="248"/>
      <c r="J323" s="247">
        <f>ROUND(I323*H323,2)</f>
        <v>0</v>
      </c>
      <c r="K323" s="245" t="s">
        <v>257</v>
      </c>
      <c r="L323" s="45"/>
      <c r="M323" s="249" t="s">
        <v>1</v>
      </c>
      <c r="N323" s="250" t="s">
        <v>41</v>
      </c>
      <c r="O323" s="92"/>
      <c r="P323" s="251">
        <f>O323*H323</f>
        <v>0</v>
      </c>
      <c r="Q323" s="251">
        <v>0.00021000000000000001</v>
      </c>
      <c r="R323" s="251">
        <f>Q323*H323</f>
        <v>0.0058799999999999998</v>
      </c>
      <c r="S323" s="251">
        <v>0</v>
      </c>
      <c r="T323" s="252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53" t="s">
        <v>344</v>
      </c>
      <c r="AT323" s="253" t="s">
        <v>253</v>
      </c>
      <c r="AU323" s="253" t="s">
        <v>86</v>
      </c>
      <c r="AY323" s="18" t="s">
        <v>251</v>
      </c>
      <c r="BE323" s="254">
        <f>IF(N323="základní",J323,0)</f>
        <v>0</v>
      </c>
      <c r="BF323" s="254">
        <f>IF(N323="snížená",J323,0)</f>
        <v>0</v>
      </c>
      <c r="BG323" s="254">
        <f>IF(N323="zákl. přenesená",J323,0)</f>
        <v>0</v>
      </c>
      <c r="BH323" s="254">
        <f>IF(N323="sníž. přenesená",J323,0)</f>
        <v>0</v>
      </c>
      <c r="BI323" s="254">
        <f>IF(N323="nulová",J323,0)</f>
        <v>0</v>
      </c>
      <c r="BJ323" s="18" t="s">
        <v>84</v>
      </c>
      <c r="BK323" s="254">
        <f>ROUND(I323*H323,2)</f>
        <v>0</v>
      </c>
      <c r="BL323" s="18" t="s">
        <v>344</v>
      </c>
      <c r="BM323" s="253" t="s">
        <v>3967</v>
      </c>
    </row>
    <row r="324" s="2" customFormat="1" ht="22.2" customHeight="1">
      <c r="A324" s="39"/>
      <c r="B324" s="40"/>
      <c r="C324" s="243" t="s">
        <v>1320</v>
      </c>
      <c r="D324" s="243" t="s">
        <v>253</v>
      </c>
      <c r="E324" s="244" t="s">
        <v>3968</v>
      </c>
      <c r="F324" s="245" t="s">
        <v>3969</v>
      </c>
      <c r="G324" s="246" t="s">
        <v>369</v>
      </c>
      <c r="H324" s="247">
        <v>1</v>
      </c>
      <c r="I324" s="248"/>
      <c r="J324" s="247">
        <f>ROUND(I324*H324,2)</f>
        <v>0</v>
      </c>
      <c r="K324" s="245" t="s">
        <v>257</v>
      </c>
      <c r="L324" s="45"/>
      <c r="M324" s="249" t="s">
        <v>1</v>
      </c>
      <c r="N324" s="250" t="s">
        <v>41</v>
      </c>
      <c r="O324" s="92"/>
      <c r="P324" s="251">
        <f>O324*H324</f>
        <v>0</v>
      </c>
      <c r="Q324" s="251">
        <v>0.00051999999999999995</v>
      </c>
      <c r="R324" s="251">
        <f>Q324*H324</f>
        <v>0.00051999999999999995</v>
      </c>
      <c r="S324" s="251">
        <v>0</v>
      </c>
      <c r="T324" s="252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53" t="s">
        <v>344</v>
      </c>
      <c r="AT324" s="253" t="s">
        <v>253</v>
      </c>
      <c r="AU324" s="253" t="s">
        <v>86</v>
      </c>
      <c r="AY324" s="18" t="s">
        <v>251</v>
      </c>
      <c r="BE324" s="254">
        <f>IF(N324="základní",J324,0)</f>
        <v>0</v>
      </c>
      <c r="BF324" s="254">
        <f>IF(N324="snížená",J324,0)</f>
        <v>0</v>
      </c>
      <c r="BG324" s="254">
        <f>IF(N324="zákl. přenesená",J324,0)</f>
        <v>0</v>
      </c>
      <c r="BH324" s="254">
        <f>IF(N324="sníž. přenesená",J324,0)</f>
        <v>0</v>
      </c>
      <c r="BI324" s="254">
        <f>IF(N324="nulová",J324,0)</f>
        <v>0</v>
      </c>
      <c r="BJ324" s="18" t="s">
        <v>84</v>
      </c>
      <c r="BK324" s="254">
        <f>ROUND(I324*H324,2)</f>
        <v>0</v>
      </c>
      <c r="BL324" s="18" t="s">
        <v>344</v>
      </c>
      <c r="BM324" s="253" t="s">
        <v>3970</v>
      </c>
    </row>
    <row r="325" s="2" customFormat="1" ht="14.4" customHeight="1">
      <c r="A325" s="39"/>
      <c r="B325" s="40"/>
      <c r="C325" s="243" t="s">
        <v>1325</v>
      </c>
      <c r="D325" s="243" t="s">
        <v>253</v>
      </c>
      <c r="E325" s="244" t="s">
        <v>3971</v>
      </c>
      <c r="F325" s="245" t="s">
        <v>3972</v>
      </c>
      <c r="G325" s="246" t="s">
        <v>277</v>
      </c>
      <c r="H325" s="247">
        <v>5.4400000000000004</v>
      </c>
      <c r="I325" s="248"/>
      <c r="J325" s="247">
        <f>ROUND(I325*H325,2)</f>
        <v>0</v>
      </c>
      <c r="K325" s="245" t="s">
        <v>257</v>
      </c>
      <c r="L325" s="45"/>
      <c r="M325" s="249" t="s">
        <v>1</v>
      </c>
      <c r="N325" s="250" t="s">
        <v>41</v>
      </c>
      <c r="O325" s="92"/>
      <c r="P325" s="251">
        <f>O325*H325</f>
        <v>0</v>
      </c>
      <c r="Q325" s="251">
        <v>0</v>
      </c>
      <c r="R325" s="251">
        <f>Q325*H325</f>
        <v>0</v>
      </c>
      <c r="S325" s="251">
        <v>0</v>
      </c>
      <c r="T325" s="252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53" t="s">
        <v>344</v>
      </c>
      <c r="AT325" s="253" t="s">
        <v>253</v>
      </c>
      <c r="AU325" s="253" t="s">
        <v>86</v>
      </c>
      <c r="AY325" s="18" t="s">
        <v>251</v>
      </c>
      <c r="BE325" s="254">
        <f>IF(N325="základní",J325,0)</f>
        <v>0</v>
      </c>
      <c r="BF325" s="254">
        <f>IF(N325="snížená",J325,0)</f>
        <v>0</v>
      </c>
      <c r="BG325" s="254">
        <f>IF(N325="zákl. přenesená",J325,0)</f>
        <v>0</v>
      </c>
      <c r="BH325" s="254">
        <f>IF(N325="sníž. přenesená",J325,0)</f>
        <v>0</v>
      </c>
      <c r="BI325" s="254">
        <f>IF(N325="nulová",J325,0)</f>
        <v>0</v>
      </c>
      <c r="BJ325" s="18" t="s">
        <v>84</v>
      </c>
      <c r="BK325" s="254">
        <f>ROUND(I325*H325,2)</f>
        <v>0</v>
      </c>
      <c r="BL325" s="18" t="s">
        <v>344</v>
      </c>
      <c r="BM325" s="253" t="s">
        <v>3973</v>
      </c>
    </row>
    <row r="326" s="2" customFormat="1" ht="22.2" customHeight="1">
      <c r="A326" s="39"/>
      <c r="B326" s="40"/>
      <c r="C326" s="243" t="s">
        <v>1359</v>
      </c>
      <c r="D326" s="243" t="s">
        <v>253</v>
      </c>
      <c r="E326" s="244" t="s">
        <v>3974</v>
      </c>
      <c r="F326" s="245" t="s">
        <v>3975</v>
      </c>
      <c r="G326" s="246" t="s">
        <v>2425</v>
      </c>
      <c r="H326" s="247">
        <v>1</v>
      </c>
      <c r="I326" s="248"/>
      <c r="J326" s="247">
        <f>ROUND(I326*H326,2)</f>
        <v>0</v>
      </c>
      <c r="K326" s="245" t="s">
        <v>1</v>
      </c>
      <c r="L326" s="45"/>
      <c r="M326" s="249" t="s">
        <v>1</v>
      </c>
      <c r="N326" s="250" t="s">
        <v>41</v>
      </c>
      <c r="O326" s="92"/>
      <c r="P326" s="251">
        <f>O326*H326</f>
        <v>0</v>
      </c>
      <c r="Q326" s="251">
        <v>0</v>
      </c>
      <c r="R326" s="251">
        <f>Q326*H326</f>
        <v>0</v>
      </c>
      <c r="S326" s="251">
        <v>0</v>
      </c>
      <c r="T326" s="252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53" t="s">
        <v>344</v>
      </c>
      <c r="AT326" s="253" t="s">
        <v>253</v>
      </c>
      <c r="AU326" s="253" t="s">
        <v>86</v>
      </c>
      <c r="AY326" s="18" t="s">
        <v>251</v>
      </c>
      <c r="BE326" s="254">
        <f>IF(N326="základní",J326,0)</f>
        <v>0</v>
      </c>
      <c r="BF326" s="254">
        <f>IF(N326="snížená",J326,0)</f>
        <v>0</v>
      </c>
      <c r="BG326" s="254">
        <f>IF(N326="zákl. přenesená",J326,0)</f>
        <v>0</v>
      </c>
      <c r="BH326" s="254">
        <f>IF(N326="sníž. přenesená",J326,0)</f>
        <v>0</v>
      </c>
      <c r="BI326" s="254">
        <f>IF(N326="nulová",J326,0)</f>
        <v>0</v>
      </c>
      <c r="BJ326" s="18" t="s">
        <v>84</v>
      </c>
      <c r="BK326" s="254">
        <f>ROUND(I326*H326,2)</f>
        <v>0</v>
      </c>
      <c r="BL326" s="18" t="s">
        <v>344</v>
      </c>
      <c r="BM326" s="253" t="s">
        <v>3976</v>
      </c>
    </row>
    <row r="327" s="12" customFormat="1" ht="22.8" customHeight="1">
      <c r="A327" s="12"/>
      <c r="B327" s="227"/>
      <c r="C327" s="228"/>
      <c r="D327" s="229" t="s">
        <v>75</v>
      </c>
      <c r="E327" s="241" t="s">
        <v>3977</v>
      </c>
      <c r="F327" s="241" t="s">
        <v>3978</v>
      </c>
      <c r="G327" s="228"/>
      <c r="H327" s="228"/>
      <c r="I327" s="231"/>
      <c r="J327" s="242">
        <f>BK327</f>
        <v>0</v>
      </c>
      <c r="K327" s="228"/>
      <c r="L327" s="233"/>
      <c r="M327" s="234"/>
      <c r="N327" s="235"/>
      <c r="O327" s="235"/>
      <c r="P327" s="236">
        <f>SUM(P328:P334)</f>
        <v>0</v>
      </c>
      <c r="Q327" s="235"/>
      <c r="R327" s="236">
        <f>SUM(R328:R334)</f>
        <v>0</v>
      </c>
      <c r="S327" s="235"/>
      <c r="T327" s="237">
        <f>SUM(T328:T334)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38" t="s">
        <v>86</v>
      </c>
      <c r="AT327" s="239" t="s">
        <v>75</v>
      </c>
      <c r="AU327" s="239" t="s">
        <v>84</v>
      </c>
      <c r="AY327" s="238" t="s">
        <v>251</v>
      </c>
      <c r="BK327" s="240">
        <f>SUM(BK328:BK334)</f>
        <v>0</v>
      </c>
    </row>
    <row r="328" s="2" customFormat="1" ht="34.8" customHeight="1">
      <c r="A328" s="39"/>
      <c r="B328" s="40"/>
      <c r="C328" s="243" t="s">
        <v>1364</v>
      </c>
      <c r="D328" s="243" t="s">
        <v>253</v>
      </c>
      <c r="E328" s="244" t="s">
        <v>3979</v>
      </c>
      <c r="F328" s="245" t="s">
        <v>3980</v>
      </c>
      <c r="G328" s="246" t="s">
        <v>2425</v>
      </c>
      <c r="H328" s="247">
        <v>1</v>
      </c>
      <c r="I328" s="248"/>
      <c r="J328" s="247">
        <f>ROUND(I328*H328,2)</f>
        <v>0</v>
      </c>
      <c r="K328" s="245" t="s">
        <v>1</v>
      </c>
      <c r="L328" s="45"/>
      <c r="M328" s="249" t="s">
        <v>1</v>
      </c>
      <c r="N328" s="250" t="s">
        <v>41</v>
      </c>
      <c r="O328" s="92"/>
      <c r="P328" s="251">
        <f>O328*H328</f>
        <v>0</v>
      </c>
      <c r="Q328" s="251">
        <v>0</v>
      </c>
      <c r="R328" s="251">
        <f>Q328*H328</f>
        <v>0</v>
      </c>
      <c r="S328" s="251">
        <v>0</v>
      </c>
      <c r="T328" s="252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53" t="s">
        <v>258</v>
      </c>
      <c r="AT328" s="253" t="s">
        <v>253</v>
      </c>
      <c r="AU328" s="253" t="s">
        <v>86</v>
      </c>
      <c r="AY328" s="18" t="s">
        <v>251</v>
      </c>
      <c r="BE328" s="254">
        <f>IF(N328="základní",J328,0)</f>
        <v>0</v>
      </c>
      <c r="BF328" s="254">
        <f>IF(N328="snížená",J328,0)</f>
        <v>0</v>
      </c>
      <c r="BG328" s="254">
        <f>IF(N328="zákl. přenesená",J328,0)</f>
        <v>0</v>
      </c>
      <c r="BH328" s="254">
        <f>IF(N328="sníž. přenesená",J328,0)</f>
        <v>0</v>
      </c>
      <c r="BI328" s="254">
        <f>IF(N328="nulová",J328,0)</f>
        <v>0</v>
      </c>
      <c r="BJ328" s="18" t="s">
        <v>84</v>
      </c>
      <c r="BK328" s="254">
        <f>ROUND(I328*H328,2)</f>
        <v>0</v>
      </c>
      <c r="BL328" s="18" t="s">
        <v>258</v>
      </c>
      <c r="BM328" s="253" t="s">
        <v>3981</v>
      </c>
    </row>
    <row r="329" s="2" customFormat="1" ht="14.4" customHeight="1">
      <c r="A329" s="39"/>
      <c r="B329" s="40"/>
      <c r="C329" s="243" t="s">
        <v>1369</v>
      </c>
      <c r="D329" s="243" t="s">
        <v>253</v>
      </c>
      <c r="E329" s="244" t="s">
        <v>3982</v>
      </c>
      <c r="F329" s="245" t="s">
        <v>3983</v>
      </c>
      <c r="G329" s="246" t="s">
        <v>1453</v>
      </c>
      <c r="H329" s="247">
        <v>2</v>
      </c>
      <c r="I329" s="248"/>
      <c r="J329" s="247">
        <f>ROUND(I329*H329,2)</f>
        <v>0</v>
      </c>
      <c r="K329" s="245" t="s">
        <v>1</v>
      </c>
      <c r="L329" s="45"/>
      <c r="M329" s="249" t="s">
        <v>1</v>
      </c>
      <c r="N329" s="250" t="s">
        <v>41</v>
      </c>
      <c r="O329" s="92"/>
      <c r="P329" s="251">
        <f>O329*H329</f>
        <v>0</v>
      </c>
      <c r="Q329" s="251">
        <v>0</v>
      </c>
      <c r="R329" s="251">
        <f>Q329*H329</f>
        <v>0</v>
      </c>
      <c r="S329" s="251">
        <v>0</v>
      </c>
      <c r="T329" s="252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53" t="s">
        <v>258</v>
      </c>
      <c r="AT329" s="253" t="s">
        <v>253</v>
      </c>
      <c r="AU329" s="253" t="s">
        <v>86</v>
      </c>
      <c r="AY329" s="18" t="s">
        <v>251</v>
      </c>
      <c r="BE329" s="254">
        <f>IF(N329="základní",J329,0)</f>
        <v>0</v>
      </c>
      <c r="BF329" s="254">
        <f>IF(N329="snížená",J329,0)</f>
        <v>0</v>
      </c>
      <c r="BG329" s="254">
        <f>IF(N329="zákl. přenesená",J329,0)</f>
        <v>0</v>
      </c>
      <c r="BH329" s="254">
        <f>IF(N329="sníž. přenesená",J329,0)</f>
        <v>0</v>
      </c>
      <c r="BI329" s="254">
        <f>IF(N329="nulová",J329,0)</f>
        <v>0</v>
      </c>
      <c r="BJ329" s="18" t="s">
        <v>84</v>
      </c>
      <c r="BK329" s="254">
        <f>ROUND(I329*H329,2)</f>
        <v>0</v>
      </c>
      <c r="BL329" s="18" t="s">
        <v>258</v>
      </c>
      <c r="BM329" s="253" t="s">
        <v>3984</v>
      </c>
    </row>
    <row r="330" s="2" customFormat="1" ht="14.4" customHeight="1">
      <c r="A330" s="39"/>
      <c r="B330" s="40"/>
      <c r="C330" s="243" t="s">
        <v>1374</v>
      </c>
      <c r="D330" s="243" t="s">
        <v>253</v>
      </c>
      <c r="E330" s="244" t="s">
        <v>3985</v>
      </c>
      <c r="F330" s="245" t="s">
        <v>3986</v>
      </c>
      <c r="G330" s="246" t="s">
        <v>1453</v>
      </c>
      <c r="H330" s="247">
        <v>3</v>
      </c>
      <c r="I330" s="248"/>
      <c r="J330" s="247">
        <f>ROUND(I330*H330,2)</f>
        <v>0</v>
      </c>
      <c r="K330" s="245" t="s">
        <v>1</v>
      </c>
      <c r="L330" s="45"/>
      <c r="M330" s="249" t="s">
        <v>1</v>
      </c>
      <c r="N330" s="250" t="s">
        <v>41</v>
      </c>
      <c r="O330" s="92"/>
      <c r="P330" s="251">
        <f>O330*H330</f>
        <v>0</v>
      </c>
      <c r="Q330" s="251">
        <v>0</v>
      </c>
      <c r="R330" s="251">
        <f>Q330*H330</f>
        <v>0</v>
      </c>
      <c r="S330" s="251">
        <v>0</v>
      </c>
      <c r="T330" s="252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53" t="s">
        <v>258</v>
      </c>
      <c r="AT330" s="253" t="s">
        <v>253</v>
      </c>
      <c r="AU330" s="253" t="s">
        <v>86</v>
      </c>
      <c r="AY330" s="18" t="s">
        <v>251</v>
      </c>
      <c r="BE330" s="254">
        <f>IF(N330="základní",J330,0)</f>
        <v>0</v>
      </c>
      <c r="BF330" s="254">
        <f>IF(N330="snížená",J330,0)</f>
        <v>0</v>
      </c>
      <c r="BG330" s="254">
        <f>IF(N330="zákl. přenesená",J330,0)</f>
        <v>0</v>
      </c>
      <c r="BH330" s="254">
        <f>IF(N330="sníž. přenesená",J330,0)</f>
        <v>0</v>
      </c>
      <c r="BI330" s="254">
        <f>IF(N330="nulová",J330,0)</f>
        <v>0</v>
      </c>
      <c r="BJ330" s="18" t="s">
        <v>84</v>
      </c>
      <c r="BK330" s="254">
        <f>ROUND(I330*H330,2)</f>
        <v>0</v>
      </c>
      <c r="BL330" s="18" t="s">
        <v>258</v>
      </c>
      <c r="BM330" s="253" t="s">
        <v>3987</v>
      </c>
    </row>
    <row r="331" s="2" customFormat="1" ht="14.4" customHeight="1">
      <c r="A331" s="39"/>
      <c r="B331" s="40"/>
      <c r="C331" s="243" t="s">
        <v>1380</v>
      </c>
      <c r="D331" s="243" t="s">
        <v>253</v>
      </c>
      <c r="E331" s="244" t="s">
        <v>3988</v>
      </c>
      <c r="F331" s="245" t="s">
        <v>3989</v>
      </c>
      <c r="G331" s="246" t="s">
        <v>1453</v>
      </c>
      <c r="H331" s="247">
        <v>1</v>
      </c>
      <c r="I331" s="248"/>
      <c r="J331" s="247">
        <f>ROUND(I331*H331,2)</f>
        <v>0</v>
      </c>
      <c r="K331" s="245" t="s">
        <v>1</v>
      </c>
      <c r="L331" s="45"/>
      <c r="M331" s="249" t="s">
        <v>1</v>
      </c>
      <c r="N331" s="250" t="s">
        <v>41</v>
      </c>
      <c r="O331" s="92"/>
      <c r="P331" s="251">
        <f>O331*H331</f>
        <v>0</v>
      </c>
      <c r="Q331" s="251">
        <v>0</v>
      </c>
      <c r="R331" s="251">
        <f>Q331*H331</f>
        <v>0</v>
      </c>
      <c r="S331" s="251">
        <v>0</v>
      </c>
      <c r="T331" s="252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53" t="s">
        <v>258</v>
      </c>
      <c r="AT331" s="253" t="s">
        <v>253</v>
      </c>
      <c r="AU331" s="253" t="s">
        <v>86</v>
      </c>
      <c r="AY331" s="18" t="s">
        <v>251</v>
      </c>
      <c r="BE331" s="254">
        <f>IF(N331="základní",J331,0)</f>
        <v>0</v>
      </c>
      <c r="BF331" s="254">
        <f>IF(N331="snížená",J331,0)</f>
        <v>0</v>
      </c>
      <c r="BG331" s="254">
        <f>IF(N331="zákl. přenesená",J331,0)</f>
        <v>0</v>
      </c>
      <c r="BH331" s="254">
        <f>IF(N331="sníž. přenesená",J331,0)</f>
        <v>0</v>
      </c>
      <c r="BI331" s="254">
        <f>IF(N331="nulová",J331,0)</f>
        <v>0</v>
      </c>
      <c r="BJ331" s="18" t="s">
        <v>84</v>
      </c>
      <c r="BK331" s="254">
        <f>ROUND(I331*H331,2)</f>
        <v>0</v>
      </c>
      <c r="BL331" s="18" t="s">
        <v>258</v>
      </c>
      <c r="BM331" s="253" t="s">
        <v>3990</v>
      </c>
    </row>
    <row r="332" s="2" customFormat="1" ht="14.4" customHeight="1">
      <c r="A332" s="39"/>
      <c r="B332" s="40"/>
      <c r="C332" s="243" t="s">
        <v>1383</v>
      </c>
      <c r="D332" s="243" t="s">
        <v>253</v>
      </c>
      <c r="E332" s="244" t="s">
        <v>3991</v>
      </c>
      <c r="F332" s="245" t="s">
        <v>3992</v>
      </c>
      <c r="G332" s="246" t="s">
        <v>1453</v>
      </c>
      <c r="H332" s="247">
        <v>1</v>
      </c>
      <c r="I332" s="248"/>
      <c r="J332" s="247">
        <f>ROUND(I332*H332,2)</f>
        <v>0</v>
      </c>
      <c r="K332" s="245" t="s">
        <v>1</v>
      </c>
      <c r="L332" s="45"/>
      <c r="M332" s="249" t="s">
        <v>1</v>
      </c>
      <c r="N332" s="250" t="s">
        <v>41</v>
      </c>
      <c r="O332" s="92"/>
      <c r="P332" s="251">
        <f>O332*H332</f>
        <v>0</v>
      </c>
      <c r="Q332" s="251">
        <v>0</v>
      </c>
      <c r="R332" s="251">
        <f>Q332*H332</f>
        <v>0</v>
      </c>
      <c r="S332" s="251">
        <v>0</v>
      </c>
      <c r="T332" s="252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53" t="s">
        <v>258</v>
      </c>
      <c r="AT332" s="253" t="s">
        <v>253</v>
      </c>
      <c r="AU332" s="253" t="s">
        <v>86</v>
      </c>
      <c r="AY332" s="18" t="s">
        <v>251</v>
      </c>
      <c r="BE332" s="254">
        <f>IF(N332="základní",J332,0)</f>
        <v>0</v>
      </c>
      <c r="BF332" s="254">
        <f>IF(N332="snížená",J332,0)</f>
        <v>0</v>
      </c>
      <c r="BG332" s="254">
        <f>IF(N332="zákl. přenesená",J332,0)</f>
        <v>0</v>
      </c>
      <c r="BH332" s="254">
        <f>IF(N332="sníž. přenesená",J332,0)</f>
        <v>0</v>
      </c>
      <c r="BI332" s="254">
        <f>IF(N332="nulová",J332,0)</f>
        <v>0</v>
      </c>
      <c r="BJ332" s="18" t="s">
        <v>84</v>
      </c>
      <c r="BK332" s="254">
        <f>ROUND(I332*H332,2)</f>
        <v>0</v>
      </c>
      <c r="BL332" s="18" t="s">
        <v>258</v>
      </c>
      <c r="BM332" s="253" t="s">
        <v>3993</v>
      </c>
    </row>
    <row r="333" s="2" customFormat="1" ht="14.4" customHeight="1">
      <c r="A333" s="39"/>
      <c r="B333" s="40"/>
      <c r="C333" s="243" t="s">
        <v>1389</v>
      </c>
      <c r="D333" s="243" t="s">
        <v>253</v>
      </c>
      <c r="E333" s="244" t="s">
        <v>3994</v>
      </c>
      <c r="F333" s="245" t="s">
        <v>3995</v>
      </c>
      <c r="G333" s="246" t="s">
        <v>1453</v>
      </c>
      <c r="H333" s="247">
        <v>1</v>
      </c>
      <c r="I333" s="248"/>
      <c r="J333" s="247">
        <f>ROUND(I333*H333,2)</f>
        <v>0</v>
      </c>
      <c r="K333" s="245" t="s">
        <v>1</v>
      </c>
      <c r="L333" s="45"/>
      <c r="M333" s="249" t="s">
        <v>1</v>
      </c>
      <c r="N333" s="250" t="s">
        <v>41</v>
      </c>
      <c r="O333" s="92"/>
      <c r="P333" s="251">
        <f>O333*H333</f>
        <v>0</v>
      </c>
      <c r="Q333" s="251">
        <v>0</v>
      </c>
      <c r="R333" s="251">
        <f>Q333*H333</f>
        <v>0</v>
      </c>
      <c r="S333" s="251">
        <v>0</v>
      </c>
      <c r="T333" s="252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53" t="s">
        <v>258</v>
      </c>
      <c r="AT333" s="253" t="s">
        <v>253</v>
      </c>
      <c r="AU333" s="253" t="s">
        <v>86</v>
      </c>
      <c r="AY333" s="18" t="s">
        <v>251</v>
      </c>
      <c r="BE333" s="254">
        <f>IF(N333="základní",J333,0)</f>
        <v>0</v>
      </c>
      <c r="BF333" s="254">
        <f>IF(N333="snížená",J333,0)</f>
        <v>0</v>
      </c>
      <c r="BG333" s="254">
        <f>IF(N333="zákl. přenesená",J333,0)</f>
        <v>0</v>
      </c>
      <c r="BH333" s="254">
        <f>IF(N333="sníž. přenesená",J333,0)</f>
        <v>0</v>
      </c>
      <c r="BI333" s="254">
        <f>IF(N333="nulová",J333,0)</f>
        <v>0</v>
      </c>
      <c r="BJ333" s="18" t="s">
        <v>84</v>
      </c>
      <c r="BK333" s="254">
        <f>ROUND(I333*H333,2)</f>
        <v>0</v>
      </c>
      <c r="BL333" s="18" t="s">
        <v>258</v>
      </c>
      <c r="BM333" s="253" t="s">
        <v>3996</v>
      </c>
    </row>
    <row r="334" s="2" customFormat="1" ht="14.4" customHeight="1">
      <c r="A334" s="39"/>
      <c r="B334" s="40"/>
      <c r="C334" s="243" t="s">
        <v>1393</v>
      </c>
      <c r="D334" s="243" t="s">
        <v>253</v>
      </c>
      <c r="E334" s="244" t="s">
        <v>3997</v>
      </c>
      <c r="F334" s="245" t="s">
        <v>3998</v>
      </c>
      <c r="G334" s="246" t="s">
        <v>1453</v>
      </c>
      <c r="H334" s="247">
        <v>1</v>
      </c>
      <c r="I334" s="248"/>
      <c r="J334" s="247">
        <f>ROUND(I334*H334,2)</f>
        <v>0</v>
      </c>
      <c r="K334" s="245" t="s">
        <v>1</v>
      </c>
      <c r="L334" s="45"/>
      <c r="M334" s="249" t="s">
        <v>1</v>
      </c>
      <c r="N334" s="250" t="s">
        <v>41</v>
      </c>
      <c r="O334" s="92"/>
      <c r="P334" s="251">
        <f>O334*H334</f>
        <v>0</v>
      </c>
      <c r="Q334" s="251">
        <v>0</v>
      </c>
      <c r="R334" s="251">
        <f>Q334*H334</f>
        <v>0</v>
      </c>
      <c r="S334" s="251">
        <v>0</v>
      </c>
      <c r="T334" s="252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53" t="s">
        <v>258</v>
      </c>
      <c r="AT334" s="253" t="s">
        <v>253</v>
      </c>
      <c r="AU334" s="253" t="s">
        <v>86</v>
      </c>
      <c r="AY334" s="18" t="s">
        <v>251</v>
      </c>
      <c r="BE334" s="254">
        <f>IF(N334="základní",J334,0)</f>
        <v>0</v>
      </c>
      <c r="BF334" s="254">
        <f>IF(N334="snížená",J334,0)</f>
        <v>0</v>
      </c>
      <c r="BG334" s="254">
        <f>IF(N334="zákl. přenesená",J334,0)</f>
        <v>0</v>
      </c>
      <c r="BH334" s="254">
        <f>IF(N334="sníž. přenesená",J334,0)</f>
        <v>0</v>
      </c>
      <c r="BI334" s="254">
        <f>IF(N334="nulová",J334,0)</f>
        <v>0</v>
      </c>
      <c r="BJ334" s="18" t="s">
        <v>84</v>
      </c>
      <c r="BK334" s="254">
        <f>ROUND(I334*H334,2)</f>
        <v>0</v>
      </c>
      <c r="BL334" s="18" t="s">
        <v>258</v>
      </c>
      <c r="BM334" s="253" t="s">
        <v>3999</v>
      </c>
    </row>
    <row r="335" s="12" customFormat="1" ht="22.8" customHeight="1">
      <c r="A335" s="12"/>
      <c r="B335" s="227"/>
      <c r="C335" s="228"/>
      <c r="D335" s="229" t="s">
        <v>75</v>
      </c>
      <c r="E335" s="241" t="s">
        <v>4000</v>
      </c>
      <c r="F335" s="241" t="s">
        <v>4001</v>
      </c>
      <c r="G335" s="228"/>
      <c r="H335" s="228"/>
      <c r="I335" s="231"/>
      <c r="J335" s="242">
        <f>BK335</f>
        <v>0</v>
      </c>
      <c r="K335" s="228"/>
      <c r="L335" s="233"/>
      <c r="M335" s="234"/>
      <c r="N335" s="235"/>
      <c r="O335" s="235"/>
      <c r="P335" s="236">
        <f>SUM(P336:P342)</f>
        <v>0</v>
      </c>
      <c r="Q335" s="235"/>
      <c r="R335" s="236">
        <f>SUM(R336:R342)</f>
        <v>0</v>
      </c>
      <c r="S335" s="235"/>
      <c r="T335" s="237">
        <f>SUM(T336:T342)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38" t="s">
        <v>86</v>
      </c>
      <c r="AT335" s="239" t="s">
        <v>75</v>
      </c>
      <c r="AU335" s="239" t="s">
        <v>84</v>
      </c>
      <c r="AY335" s="238" t="s">
        <v>251</v>
      </c>
      <c r="BK335" s="240">
        <f>SUM(BK336:BK342)</f>
        <v>0</v>
      </c>
    </row>
    <row r="336" s="2" customFormat="1" ht="22.2" customHeight="1">
      <c r="A336" s="39"/>
      <c r="B336" s="40"/>
      <c r="C336" s="243" t="s">
        <v>1398</v>
      </c>
      <c r="D336" s="243" t="s">
        <v>253</v>
      </c>
      <c r="E336" s="244" t="s">
        <v>4002</v>
      </c>
      <c r="F336" s="245" t="s">
        <v>4003</v>
      </c>
      <c r="G336" s="246" t="s">
        <v>2425</v>
      </c>
      <c r="H336" s="247">
        <v>1</v>
      </c>
      <c r="I336" s="248"/>
      <c r="J336" s="247">
        <f>ROUND(I336*H336,2)</f>
        <v>0</v>
      </c>
      <c r="K336" s="245" t="s">
        <v>1</v>
      </c>
      <c r="L336" s="45"/>
      <c r="M336" s="249" t="s">
        <v>1</v>
      </c>
      <c r="N336" s="250" t="s">
        <v>41</v>
      </c>
      <c r="O336" s="92"/>
      <c r="P336" s="251">
        <f>O336*H336</f>
        <v>0</v>
      </c>
      <c r="Q336" s="251">
        <v>0</v>
      </c>
      <c r="R336" s="251">
        <f>Q336*H336</f>
        <v>0</v>
      </c>
      <c r="S336" s="251">
        <v>0</v>
      </c>
      <c r="T336" s="252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53" t="s">
        <v>258</v>
      </c>
      <c r="AT336" s="253" t="s">
        <v>253</v>
      </c>
      <c r="AU336" s="253" t="s">
        <v>86</v>
      </c>
      <c r="AY336" s="18" t="s">
        <v>251</v>
      </c>
      <c r="BE336" s="254">
        <f>IF(N336="základní",J336,0)</f>
        <v>0</v>
      </c>
      <c r="BF336" s="254">
        <f>IF(N336="snížená",J336,0)</f>
        <v>0</v>
      </c>
      <c r="BG336" s="254">
        <f>IF(N336="zákl. přenesená",J336,0)</f>
        <v>0</v>
      </c>
      <c r="BH336" s="254">
        <f>IF(N336="sníž. přenesená",J336,0)</f>
        <v>0</v>
      </c>
      <c r="BI336" s="254">
        <f>IF(N336="nulová",J336,0)</f>
        <v>0</v>
      </c>
      <c r="BJ336" s="18" t="s">
        <v>84</v>
      </c>
      <c r="BK336" s="254">
        <f>ROUND(I336*H336,2)</f>
        <v>0</v>
      </c>
      <c r="BL336" s="18" t="s">
        <v>258</v>
      </c>
      <c r="BM336" s="253" t="s">
        <v>4004</v>
      </c>
    </row>
    <row r="337" s="2" customFormat="1" ht="14.4" customHeight="1">
      <c r="A337" s="39"/>
      <c r="B337" s="40"/>
      <c r="C337" s="243" t="s">
        <v>1402</v>
      </c>
      <c r="D337" s="243" t="s">
        <v>253</v>
      </c>
      <c r="E337" s="244" t="s">
        <v>3985</v>
      </c>
      <c r="F337" s="245" t="s">
        <v>3986</v>
      </c>
      <c r="G337" s="246" t="s">
        <v>1453</v>
      </c>
      <c r="H337" s="247">
        <v>11</v>
      </c>
      <c r="I337" s="248"/>
      <c r="J337" s="247">
        <f>ROUND(I337*H337,2)</f>
        <v>0</v>
      </c>
      <c r="K337" s="245" t="s">
        <v>1</v>
      </c>
      <c r="L337" s="45"/>
      <c r="M337" s="249" t="s">
        <v>1</v>
      </c>
      <c r="N337" s="250" t="s">
        <v>41</v>
      </c>
      <c r="O337" s="92"/>
      <c r="P337" s="251">
        <f>O337*H337</f>
        <v>0</v>
      </c>
      <c r="Q337" s="251">
        <v>0</v>
      </c>
      <c r="R337" s="251">
        <f>Q337*H337</f>
        <v>0</v>
      </c>
      <c r="S337" s="251">
        <v>0</v>
      </c>
      <c r="T337" s="252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53" t="s">
        <v>258</v>
      </c>
      <c r="AT337" s="253" t="s">
        <v>253</v>
      </c>
      <c r="AU337" s="253" t="s">
        <v>86</v>
      </c>
      <c r="AY337" s="18" t="s">
        <v>251</v>
      </c>
      <c r="BE337" s="254">
        <f>IF(N337="základní",J337,0)</f>
        <v>0</v>
      </c>
      <c r="BF337" s="254">
        <f>IF(N337="snížená",J337,0)</f>
        <v>0</v>
      </c>
      <c r="BG337" s="254">
        <f>IF(N337="zákl. přenesená",J337,0)</f>
        <v>0</v>
      </c>
      <c r="BH337" s="254">
        <f>IF(N337="sníž. přenesená",J337,0)</f>
        <v>0</v>
      </c>
      <c r="BI337" s="254">
        <f>IF(N337="nulová",J337,0)</f>
        <v>0</v>
      </c>
      <c r="BJ337" s="18" t="s">
        <v>84</v>
      </c>
      <c r="BK337" s="254">
        <f>ROUND(I337*H337,2)</f>
        <v>0</v>
      </c>
      <c r="BL337" s="18" t="s">
        <v>258</v>
      </c>
      <c r="BM337" s="253" t="s">
        <v>4005</v>
      </c>
    </row>
    <row r="338" s="2" customFormat="1" ht="14.4" customHeight="1">
      <c r="A338" s="39"/>
      <c r="B338" s="40"/>
      <c r="C338" s="243" t="s">
        <v>1406</v>
      </c>
      <c r="D338" s="243" t="s">
        <v>253</v>
      </c>
      <c r="E338" s="244" t="s">
        <v>4006</v>
      </c>
      <c r="F338" s="245" t="s">
        <v>4007</v>
      </c>
      <c r="G338" s="246" t="s">
        <v>1453</v>
      </c>
      <c r="H338" s="247">
        <v>1</v>
      </c>
      <c r="I338" s="248"/>
      <c r="J338" s="247">
        <f>ROUND(I338*H338,2)</f>
        <v>0</v>
      </c>
      <c r="K338" s="245" t="s">
        <v>1</v>
      </c>
      <c r="L338" s="45"/>
      <c r="M338" s="249" t="s">
        <v>1</v>
      </c>
      <c r="N338" s="250" t="s">
        <v>41</v>
      </c>
      <c r="O338" s="92"/>
      <c r="P338" s="251">
        <f>O338*H338</f>
        <v>0</v>
      </c>
      <c r="Q338" s="251">
        <v>0</v>
      </c>
      <c r="R338" s="251">
        <f>Q338*H338</f>
        <v>0</v>
      </c>
      <c r="S338" s="251">
        <v>0</v>
      </c>
      <c r="T338" s="252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53" t="s">
        <v>258</v>
      </c>
      <c r="AT338" s="253" t="s">
        <v>253</v>
      </c>
      <c r="AU338" s="253" t="s">
        <v>86</v>
      </c>
      <c r="AY338" s="18" t="s">
        <v>251</v>
      </c>
      <c r="BE338" s="254">
        <f>IF(N338="základní",J338,0)</f>
        <v>0</v>
      </c>
      <c r="BF338" s="254">
        <f>IF(N338="snížená",J338,0)</f>
        <v>0</v>
      </c>
      <c r="BG338" s="254">
        <f>IF(N338="zákl. přenesená",J338,0)</f>
        <v>0</v>
      </c>
      <c r="BH338" s="254">
        <f>IF(N338="sníž. přenesená",J338,0)</f>
        <v>0</v>
      </c>
      <c r="BI338" s="254">
        <f>IF(N338="nulová",J338,0)</f>
        <v>0</v>
      </c>
      <c r="BJ338" s="18" t="s">
        <v>84</v>
      </c>
      <c r="BK338" s="254">
        <f>ROUND(I338*H338,2)</f>
        <v>0</v>
      </c>
      <c r="BL338" s="18" t="s">
        <v>258</v>
      </c>
      <c r="BM338" s="253" t="s">
        <v>4008</v>
      </c>
    </row>
    <row r="339" s="2" customFormat="1" ht="14.4" customHeight="1">
      <c r="A339" s="39"/>
      <c r="B339" s="40"/>
      <c r="C339" s="243" t="s">
        <v>1410</v>
      </c>
      <c r="D339" s="243" t="s">
        <v>253</v>
      </c>
      <c r="E339" s="244" t="s">
        <v>3988</v>
      </c>
      <c r="F339" s="245" t="s">
        <v>3989</v>
      </c>
      <c r="G339" s="246" t="s">
        <v>1453</v>
      </c>
      <c r="H339" s="247">
        <v>1</v>
      </c>
      <c r="I339" s="248"/>
      <c r="J339" s="247">
        <f>ROUND(I339*H339,2)</f>
        <v>0</v>
      </c>
      <c r="K339" s="245" t="s">
        <v>1</v>
      </c>
      <c r="L339" s="45"/>
      <c r="M339" s="249" t="s">
        <v>1</v>
      </c>
      <c r="N339" s="250" t="s">
        <v>41</v>
      </c>
      <c r="O339" s="92"/>
      <c r="P339" s="251">
        <f>O339*H339</f>
        <v>0</v>
      </c>
      <c r="Q339" s="251">
        <v>0</v>
      </c>
      <c r="R339" s="251">
        <f>Q339*H339</f>
        <v>0</v>
      </c>
      <c r="S339" s="251">
        <v>0</v>
      </c>
      <c r="T339" s="252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53" t="s">
        <v>258</v>
      </c>
      <c r="AT339" s="253" t="s">
        <v>253</v>
      </c>
      <c r="AU339" s="253" t="s">
        <v>86</v>
      </c>
      <c r="AY339" s="18" t="s">
        <v>251</v>
      </c>
      <c r="BE339" s="254">
        <f>IF(N339="základní",J339,0)</f>
        <v>0</v>
      </c>
      <c r="BF339" s="254">
        <f>IF(N339="snížená",J339,0)</f>
        <v>0</v>
      </c>
      <c r="BG339" s="254">
        <f>IF(N339="zákl. přenesená",J339,0)</f>
        <v>0</v>
      </c>
      <c r="BH339" s="254">
        <f>IF(N339="sníž. přenesená",J339,0)</f>
        <v>0</v>
      </c>
      <c r="BI339" s="254">
        <f>IF(N339="nulová",J339,0)</f>
        <v>0</v>
      </c>
      <c r="BJ339" s="18" t="s">
        <v>84</v>
      </c>
      <c r="BK339" s="254">
        <f>ROUND(I339*H339,2)</f>
        <v>0</v>
      </c>
      <c r="BL339" s="18" t="s">
        <v>258</v>
      </c>
      <c r="BM339" s="253" t="s">
        <v>4009</v>
      </c>
    </row>
    <row r="340" s="2" customFormat="1" ht="14.4" customHeight="1">
      <c r="A340" s="39"/>
      <c r="B340" s="40"/>
      <c r="C340" s="243" t="s">
        <v>1415</v>
      </c>
      <c r="D340" s="243" t="s">
        <v>253</v>
      </c>
      <c r="E340" s="244" t="s">
        <v>3991</v>
      </c>
      <c r="F340" s="245" t="s">
        <v>3992</v>
      </c>
      <c r="G340" s="246" t="s">
        <v>1453</v>
      </c>
      <c r="H340" s="247">
        <v>1</v>
      </c>
      <c r="I340" s="248"/>
      <c r="J340" s="247">
        <f>ROUND(I340*H340,2)</f>
        <v>0</v>
      </c>
      <c r="K340" s="245" t="s">
        <v>1</v>
      </c>
      <c r="L340" s="45"/>
      <c r="M340" s="249" t="s">
        <v>1</v>
      </c>
      <c r="N340" s="250" t="s">
        <v>41</v>
      </c>
      <c r="O340" s="92"/>
      <c r="P340" s="251">
        <f>O340*H340</f>
        <v>0</v>
      </c>
      <c r="Q340" s="251">
        <v>0</v>
      </c>
      <c r="R340" s="251">
        <f>Q340*H340</f>
        <v>0</v>
      </c>
      <c r="S340" s="251">
        <v>0</v>
      </c>
      <c r="T340" s="252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53" t="s">
        <v>258</v>
      </c>
      <c r="AT340" s="253" t="s">
        <v>253</v>
      </c>
      <c r="AU340" s="253" t="s">
        <v>86</v>
      </c>
      <c r="AY340" s="18" t="s">
        <v>251</v>
      </c>
      <c r="BE340" s="254">
        <f>IF(N340="základní",J340,0)</f>
        <v>0</v>
      </c>
      <c r="BF340" s="254">
        <f>IF(N340="snížená",J340,0)</f>
        <v>0</v>
      </c>
      <c r="BG340" s="254">
        <f>IF(N340="zákl. přenesená",J340,0)</f>
        <v>0</v>
      </c>
      <c r="BH340" s="254">
        <f>IF(N340="sníž. přenesená",J340,0)</f>
        <v>0</v>
      </c>
      <c r="BI340" s="254">
        <f>IF(N340="nulová",J340,0)</f>
        <v>0</v>
      </c>
      <c r="BJ340" s="18" t="s">
        <v>84</v>
      </c>
      <c r="BK340" s="254">
        <f>ROUND(I340*H340,2)</f>
        <v>0</v>
      </c>
      <c r="BL340" s="18" t="s">
        <v>258</v>
      </c>
      <c r="BM340" s="253" t="s">
        <v>4010</v>
      </c>
    </row>
    <row r="341" s="2" customFormat="1" ht="14.4" customHeight="1">
      <c r="A341" s="39"/>
      <c r="B341" s="40"/>
      <c r="C341" s="243" t="s">
        <v>1420</v>
      </c>
      <c r="D341" s="243" t="s">
        <v>253</v>
      </c>
      <c r="E341" s="244" t="s">
        <v>3994</v>
      </c>
      <c r="F341" s="245" t="s">
        <v>3995</v>
      </c>
      <c r="G341" s="246" t="s">
        <v>1453</v>
      </c>
      <c r="H341" s="247">
        <v>1</v>
      </c>
      <c r="I341" s="248"/>
      <c r="J341" s="247">
        <f>ROUND(I341*H341,2)</f>
        <v>0</v>
      </c>
      <c r="K341" s="245" t="s">
        <v>1</v>
      </c>
      <c r="L341" s="45"/>
      <c r="M341" s="249" t="s">
        <v>1</v>
      </c>
      <c r="N341" s="250" t="s">
        <v>41</v>
      </c>
      <c r="O341" s="92"/>
      <c r="P341" s="251">
        <f>O341*H341</f>
        <v>0</v>
      </c>
      <c r="Q341" s="251">
        <v>0</v>
      </c>
      <c r="R341" s="251">
        <f>Q341*H341</f>
        <v>0</v>
      </c>
      <c r="S341" s="251">
        <v>0</v>
      </c>
      <c r="T341" s="252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53" t="s">
        <v>258</v>
      </c>
      <c r="AT341" s="253" t="s">
        <v>253</v>
      </c>
      <c r="AU341" s="253" t="s">
        <v>86</v>
      </c>
      <c r="AY341" s="18" t="s">
        <v>251</v>
      </c>
      <c r="BE341" s="254">
        <f>IF(N341="základní",J341,0)</f>
        <v>0</v>
      </c>
      <c r="BF341" s="254">
        <f>IF(N341="snížená",J341,0)</f>
        <v>0</v>
      </c>
      <c r="BG341" s="254">
        <f>IF(N341="zákl. přenesená",J341,0)</f>
        <v>0</v>
      </c>
      <c r="BH341" s="254">
        <f>IF(N341="sníž. přenesená",J341,0)</f>
        <v>0</v>
      </c>
      <c r="BI341" s="254">
        <f>IF(N341="nulová",J341,0)</f>
        <v>0</v>
      </c>
      <c r="BJ341" s="18" t="s">
        <v>84</v>
      </c>
      <c r="BK341" s="254">
        <f>ROUND(I341*H341,2)</f>
        <v>0</v>
      </c>
      <c r="BL341" s="18" t="s">
        <v>258</v>
      </c>
      <c r="BM341" s="253" t="s">
        <v>4011</v>
      </c>
    </row>
    <row r="342" s="2" customFormat="1" ht="14.4" customHeight="1">
      <c r="A342" s="39"/>
      <c r="B342" s="40"/>
      <c r="C342" s="243" t="s">
        <v>1425</v>
      </c>
      <c r="D342" s="243" t="s">
        <v>253</v>
      </c>
      <c r="E342" s="244" t="s">
        <v>3997</v>
      </c>
      <c r="F342" s="245" t="s">
        <v>3998</v>
      </c>
      <c r="G342" s="246" t="s">
        <v>1453</v>
      </c>
      <c r="H342" s="247">
        <v>1</v>
      </c>
      <c r="I342" s="248"/>
      <c r="J342" s="247">
        <f>ROUND(I342*H342,2)</f>
        <v>0</v>
      </c>
      <c r="K342" s="245" t="s">
        <v>1</v>
      </c>
      <c r="L342" s="45"/>
      <c r="M342" s="249" t="s">
        <v>1</v>
      </c>
      <c r="N342" s="250" t="s">
        <v>41</v>
      </c>
      <c r="O342" s="92"/>
      <c r="P342" s="251">
        <f>O342*H342</f>
        <v>0</v>
      </c>
      <c r="Q342" s="251">
        <v>0</v>
      </c>
      <c r="R342" s="251">
        <f>Q342*H342</f>
        <v>0</v>
      </c>
      <c r="S342" s="251">
        <v>0</v>
      </c>
      <c r="T342" s="252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53" t="s">
        <v>258</v>
      </c>
      <c r="AT342" s="253" t="s">
        <v>253</v>
      </c>
      <c r="AU342" s="253" t="s">
        <v>86</v>
      </c>
      <c r="AY342" s="18" t="s">
        <v>251</v>
      </c>
      <c r="BE342" s="254">
        <f>IF(N342="základní",J342,0)</f>
        <v>0</v>
      </c>
      <c r="BF342" s="254">
        <f>IF(N342="snížená",J342,0)</f>
        <v>0</v>
      </c>
      <c r="BG342" s="254">
        <f>IF(N342="zákl. přenesená",J342,0)</f>
        <v>0</v>
      </c>
      <c r="BH342" s="254">
        <f>IF(N342="sníž. přenesená",J342,0)</f>
        <v>0</v>
      </c>
      <c r="BI342" s="254">
        <f>IF(N342="nulová",J342,0)</f>
        <v>0</v>
      </c>
      <c r="BJ342" s="18" t="s">
        <v>84</v>
      </c>
      <c r="BK342" s="254">
        <f>ROUND(I342*H342,2)</f>
        <v>0</v>
      </c>
      <c r="BL342" s="18" t="s">
        <v>258</v>
      </c>
      <c r="BM342" s="253" t="s">
        <v>4012</v>
      </c>
    </row>
    <row r="343" s="12" customFormat="1" ht="22.8" customHeight="1">
      <c r="A343" s="12"/>
      <c r="B343" s="227"/>
      <c r="C343" s="228"/>
      <c r="D343" s="229" t="s">
        <v>75</v>
      </c>
      <c r="E343" s="241" t="s">
        <v>4013</v>
      </c>
      <c r="F343" s="241" t="s">
        <v>4014</v>
      </c>
      <c r="G343" s="228"/>
      <c r="H343" s="228"/>
      <c r="I343" s="231"/>
      <c r="J343" s="242">
        <f>BK343</f>
        <v>0</v>
      </c>
      <c r="K343" s="228"/>
      <c r="L343" s="233"/>
      <c r="M343" s="234"/>
      <c r="N343" s="235"/>
      <c r="O343" s="235"/>
      <c r="P343" s="236">
        <f>SUM(P344:P350)</f>
        <v>0</v>
      </c>
      <c r="Q343" s="235"/>
      <c r="R343" s="236">
        <f>SUM(R344:R350)</f>
        <v>0</v>
      </c>
      <c r="S343" s="235"/>
      <c r="T343" s="237">
        <f>SUM(T344:T350)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38" t="s">
        <v>86</v>
      </c>
      <c r="AT343" s="239" t="s">
        <v>75</v>
      </c>
      <c r="AU343" s="239" t="s">
        <v>84</v>
      </c>
      <c r="AY343" s="238" t="s">
        <v>251</v>
      </c>
      <c r="BK343" s="240">
        <f>SUM(BK344:BK350)</f>
        <v>0</v>
      </c>
    </row>
    <row r="344" s="2" customFormat="1" ht="34.8" customHeight="1">
      <c r="A344" s="39"/>
      <c r="B344" s="40"/>
      <c r="C344" s="243" t="s">
        <v>1429</v>
      </c>
      <c r="D344" s="243" t="s">
        <v>253</v>
      </c>
      <c r="E344" s="244" t="s">
        <v>4015</v>
      </c>
      <c r="F344" s="245" t="s">
        <v>4016</v>
      </c>
      <c r="G344" s="246" t="s">
        <v>2425</v>
      </c>
      <c r="H344" s="247">
        <v>1</v>
      </c>
      <c r="I344" s="248"/>
      <c r="J344" s="247">
        <f>ROUND(I344*H344,2)</f>
        <v>0</v>
      </c>
      <c r="K344" s="245" t="s">
        <v>1</v>
      </c>
      <c r="L344" s="45"/>
      <c r="M344" s="249" t="s">
        <v>1</v>
      </c>
      <c r="N344" s="250" t="s">
        <v>41</v>
      </c>
      <c r="O344" s="92"/>
      <c r="P344" s="251">
        <f>O344*H344</f>
        <v>0</v>
      </c>
      <c r="Q344" s="251">
        <v>0</v>
      </c>
      <c r="R344" s="251">
        <f>Q344*H344</f>
        <v>0</v>
      </c>
      <c r="S344" s="251">
        <v>0</v>
      </c>
      <c r="T344" s="252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53" t="s">
        <v>258</v>
      </c>
      <c r="AT344" s="253" t="s">
        <v>253</v>
      </c>
      <c r="AU344" s="253" t="s">
        <v>86</v>
      </c>
      <c r="AY344" s="18" t="s">
        <v>251</v>
      </c>
      <c r="BE344" s="254">
        <f>IF(N344="základní",J344,0)</f>
        <v>0</v>
      </c>
      <c r="BF344" s="254">
        <f>IF(N344="snížená",J344,0)</f>
        <v>0</v>
      </c>
      <c r="BG344" s="254">
        <f>IF(N344="zákl. přenesená",J344,0)</f>
        <v>0</v>
      </c>
      <c r="BH344" s="254">
        <f>IF(N344="sníž. přenesená",J344,0)</f>
        <v>0</v>
      </c>
      <c r="BI344" s="254">
        <f>IF(N344="nulová",J344,0)</f>
        <v>0</v>
      </c>
      <c r="BJ344" s="18" t="s">
        <v>84</v>
      </c>
      <c r="BK344" s="254">
        <f>ROUND(I344*H344,2)</f>
        <v>0</v>
      </c>
      <c r="BL344" s="18" t="s">
        <v>258</v>
      </c>
      <c r="BM344" s="253" t="s">
        <v>4017</v>
      </c>
    </row>
    <row r="345" s="2" customFormat="1" ht="14.4" customHeight="1">
      <c r="A345" s="39"/>
      <c r="B345" s="40"/>
      <c r="C345" s="243" t="s">
        <v>1433</v>
      </c>
      <c r="D345" s="243" t="s">
        <v>253</v>
      </c>
      <c r="E345" s="244" t="s">
        <v>3985</v>
      </c>
      <c r="F345" s="245" t="s">
        <v>3986</v>
      </c>
      <c r="G345" s="246" t="s">
        <v>1453</v>
      </c>
      <c r="H345" s="247">
        <v>4</v>
      </c>
      <c r="I345" s="248"/>
      <c r="J345" s="247">
        <f>ROUND(I345*H345,2)</f>
        <v>0</v>
      </c>
      <c r="K345" s="245" t="s">
        <v>1</v>
      </c>
      <c r="L345" s="45"/>
      <c r="M345" s="249" t="s">
        <v>1</v>
      </c>
      <c r="N345" s="250" t="s">
        <v>41</v>
      </c>
      <c r="O345" s="92"/>
      <c r="P345" s="251">
        <f>O345*H345</f>
        <v>0</v>
      </c>
      <c r="Q345" s="251">
        <v>0</v>
      </c>
      <c r="R345" s="251">
        <f>Q345*H345</f>
        <v>0</v>
      </c>
      <c r="S345" s="251">
        <v>0</v>
      </c>
      <c r="T345" s="252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53" t="s">
        <v>258</v>
      </c>
      <c r="AT345" s="253" t="s">
        <v>253</v>
      </c>
      <c r="AU345" s="253" t="s">
        <v>86</v>
      </c>
      <c r="AY345" s="18" t="s">
        <v>251</v>
      </c>
      <c r="BE345" s="254">
        <f>IF(N345="základní",J345,0)</f>
        <v>0</v>
      </c>
      <c r="BF345" s="254">
        <f>IF(N345="snížená",J345,0)</f>
        <v>0</v>
      </c>
      <c r="BG345" s="254">
        <f>IF(N345="zákl. přenesená",J345,0)</f>
        <v>0</v>
      </c>
      <c r="BH345" s="254">
        <f>IF(N345="sníž. přenesená",J345,0)</f>
        <v>0</v>
      </c>
      <c r="BI345" s="254">
        <f>IF(N345="nulová",J345,0)</f>
        <v>0</v>
      </c>
      <c r="BJ345" s="18" t="s">
        <v>84</v>
      </c>
      <c r="BK345" s="254">
        <f>ROUND(I345*H345,2)</f>
        <v>0</v>
      </c>
      <c r="BL345" s="18" t="s">
        <v>258</v>
      </c>
      <c r="BM345" s="253" t="s">
        <v>4018</v>
      </c>
    </row>
    <row r="346" s="2" customFormat="1" ht="14.4" customHeight="1">
      <c r="A346" s="39"/>
      <c r="B346" s="40"/>
      <c r="C346" s="243" t="s">
        <v>1438</v>
      </c>
      <c r="D346" s="243" t="s">
        <v>253</v>
      </c>
      <c r="E346" s="244" t="s">
        <v>3982</v>
      </c>
      <c r="F346" s="245" t="s">
        <v>3983</v>
      </c>
      <c r="G346" s="246" t="s">
        <v>1453</v>
      </c>
      <c r="H346" s="247">
        <v>1</v>
      </c>
      <c r="I346" s="248"/>
      <c r="J346" s="247">
        <f>ROUND(I346*H346,2)</f>
        <v>0</v>
      </c>
      <c r="K346" s="245" t="s">
        <v>1</v>
      </c>
      <c r="L346" s="45"/>
      <c r="M346" s="249" t="s">
        <v>1</v>
      </c>
      <c r="N346" s="250" t="s">
        <v>41</v>
      </c>
      <c r="O346" s="92"/>
      <c r="P346" s="251">
        <f>O346*H346</f>
        <v>0</v>
      </c>
      <c r="Q346" s="251">
        <v>0</v>
      </c>
      <c r="R346" s="251">
        <f>Q346*H346</f>
        <v>0</v>
      </c>
      <c r="S346" s="251">
        <v>0</v>
      </c>
      <c r="T346" s="252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53" t="s">
        <v>258</v>
      </c>
      <c r="AT346" s="253" t="s">
        <v>253</v>
      </c>
      <c r="AU346" s="253" t="s">
        <v>86</v>
      </c>
      <c r="AY346" s="18" t="s">
        <v>251</v>
      </c>
      <c r="BE346" s="254">
        <f>IF(N346="základní",J346,0)</f>
        <v>0</v>
      </c>
      <c r="BF346" s="254">
        <f>IF(N346="snížená",J346,0)</f>
        <v>0</v>
      </c>
      <c r="BG346" s="254">
        <f>IF(N346="zákl. přenesená",J346,0)</f>
        <v>0</v>
      </c>
      <c r="BH346" s="254">
        <f>IF(N346="sníž. přenesená",J346,0)</f>
        <v>0</v>
      </c>
      <c r="BI346" s="254">
        <f>IF(N346="nulová",J346,0)</f>
        <v>0</v>
      </c>
      <c r="BJ346" s="18" t="s">
        <v>84</v>
      </c>
      <c r="BK346" s="254">
        <f>ROUND(I346*H346,2)</f>
        <v>0</v>
      </c>
      <c r="BL346" s="18" t="s">
        <v>258</v>
      </c>
      <c r="BM346" s="253" t="s">
        <v>4019</v>
      </c>
    </row>
    <row r="347" s="2" customFormat="1" ht="14.4" customHeight="1">
      <c r="A347" s="39"/>
      <c r="B347" s="40"/>
      <c r="C347" s="243" t="s">
        <v>1442</v>
      </c>
      <c r="D347" s="243" t="s">
        <v>253</v>
      </c>
      <c r="E347" s="244" t="s">
        <v>3988</v>
      </c>
      <c r="F347" s="245" t="s">
        <v>3989</v>
      </c>
      <c r="G347" s="246" t="s">
        <v>1453</v>
      </c>
      <c r="H347" s="247">
        <v>1</v>
      </c>
      <c r="I347" s="248"/>
      <c r="J347" s="247">
        <f>ROUND(I347*H347,2)</f>
        <v>0</v>
      </c>
      <c r="K347" s="245" t="s">
        <v>1</v>
      </c>
      <c r="L347" s="45"/>
      <c r="M347" s="249" t="s">
        <v>1</v>
      </c>
      <c r="N347" s="250" t="s">
        <v>41</v>
      </c>
      <c r="O347" s="92"/>
      <c r="P347" s="251">
        <f>O347*H347</f>
        <v>0</v>
      </c>
      <c r="Q347" s="251">
        <v>0</v>
      </c>
      <c r="R347" s="251">
        <f>Q347*H347</f>
        <v>0</v>
      </c>
      <c r="S347" s="251">
        <v>0</v>
      </c>
      <c r="T347" s="252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53" t="s">
        <v>258</v>
      </c>
      <c r="AT347" s="253" t="s">
        <v>253</v>
      </c>
      <c r="AU347" s="253" t="s">
        <v>86</v>
      </c>
      <c r="AY347" s="18" t="s">
        <v>251</v>
      </c>
      <c r="BE347" s="254">
        <f>IF(N347="základní",J347,0)</f>
        <v>0</v>
      </c>
      <c r="BF347" s="254">
        <f>IF(N347="snížená",J347,0)</f>
        <v>0</v>
      </c>
      <c r="BG347" s="254">
        <f>IF(N347="zákl. přenesená",J347,0)</f>
        <v>0</v>
      </c>
      <c r="BH347" s="254">
        <f>IF(N347="sníž. přenesená",J347,0)</f>
        <v>0</v>
      </c>
      <c r="BI347" s="254">
        <f>IF(N347="nulová",J347,0)</f>
        <v>0</v>
      </c>
      <c r="BJ347" s="18" t="s">
        <v>84</v>
      </c>
      <c r="BK347" s="254">
        <f>ROUND(I347*H347,2)</f>
        <v>0</v>
      </c>
      <c r="BL347" s="18" t="s">
        <v>258</v>
      </c>
      <c r="BM347" s="253" t="s">
        <v>4020</v>
      </c>
    </row>
    <row r="348" s="2" customFormat="1" ht="14.4" customHeight="1">
      <c r="A348" s="39"/>
      <c r="B348" s="40"/>
      <c r="C348" s="243" t="s">
        <v>1446</v>
      </c>
      <c r="D348" s="243" t="s">
        <v>253</v>
      </c>
      <c r="E348" s="244" t="s">
        <v>3991</v>
      </c>
      <c r="F348" s="245" t="s">
        <v>3992</v>
      </c>
      <c r="G348" s="246" t="s">
        <v>1453</v>
      </c>
      <c r="H348" s="247">
        <v>1</v>
      </c>
      <c r="I348" s="248"/>
      <c r="J348" s="247">
        <f>ROUND(I348*H348,2)</f>
        <v>0</v>
      </c>
      <c r="K348" s="245" t="s">
        <v>1</v>
      </c>
      <c r="L348" s="45"/>
      <c r="M348" s="249" t="s">
        <v>1</v>
      </c>
      <c r="N348" s="250" t="s">
        <v>41</v>
      </c>
      <c r="O348" s="92"/>
      <c r="P348" s="251">
        <f>O348*H348</f>
        <v>0</v>
      </c>
      <c r="Q348" s="251">
        <v>0</v>
      </c>
      <c r="R348" s="251">
        <f>Q348*H348</f>
        <v>0</v>
      </c>
      <c r="S348" s="251">
        <v>0</v>
      </c>
      <c r="T348" s="252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53" t="s">
        <v>258</v>
      </c>
      <c r="AT348" s="253" t="s">
        <v>253</v>
      </c>
      <c r="AU348" s="253" t="s">
        <v>86</v>
      </c>
      <c r="AY348" s="18" t="s">
        <v>251</v>
      </c>
      <c r="BE348" s="254">
        <f>IF(N348="základní",J348,0)</f>
        <v>0</v>
      </c>
      <c r="BF348" s="254">
        <f>IF(N348="snížená",J348,0)</f>
        <v>0</v>
      </c>
      <c r="BG348" s="254">
        <f>IF(N348="zákl. přenesená",J348,0)</f>
        <v>0</v>
      </c>
      <c r="BH348" s="254">
        <f>IF(N348="sníž. přenesená",J348,0)</f>
        <v>0</v>
      </c>
      <c r="BI348" s="254">
        <f>IF(N348="nulová",J348,0)</f>
        <v>0</v>
      </c>
      <c r="BJ348" s="18" t="s">
        <v>84</v>
      </c>
      <c r="BK348" s="254">
        <f>ROUND(I348*H348,2)</f>
        <v>0</v>
      </c>
      <c r="BL348" s="18" t="s">
        <v>258</v>
      </c>
      <c r="BM348" s="253" t="s">
        <v>4021</v>
      </c>
    </row>
    <row r="349" s="2" customFormat="1" ht="14.4" customHeight="1">
      <c r="A349" s="39"/>
      <c r="B349" s="40"/>
      <c r="C349" s="243" t="s">
        <v>1450</v>
      </c>
      <c r="D349" s="243" t="s">
        <v>253</v>
      </c>
      <c r="E349" s="244" t="s">
        <v>3994</v>
      </c>
      <c r="F349" s="245" t="s">
        <v>3995</v>
      </c>
      <c r="G349" s="246" t="s">
        <v>1453</v>
      </c>
      <c r="H349" s="247">
        <v>1</v>
      </c>
      <c r="I349" s="248"/>
      <c r="J349" s="247">
        <f>ROUND(I349*H349,2)</f>
        <v>0</v>
      </c>
      <c r="K349" s="245" t="s">
        <v>1</v>
      </c>
      <c r="L349" s="45"/>
      <c r="M349" s="249" t="s">
        <v>1</v>
      </c>
      <c r="N349" s="250" t="s">
        <v>41</v>
      </c>
      <c r="O349" s="92"/>
      <c r="P349" s="251">
        <f>O349*H349</f>
        <v>0</v>
      </c>
      <c r="Q349" s="251">
        <v>0</v>
      </c>
      <c r="R349" s="251">
        <f>Q349*H349</f>
        <v>0</v>
      </c>
      <c r="S349" s="251">
        <v>0</v>
      </c>
      <c r="T349" s="252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53" t="s">
        <v>258</v>
      </c>
      <c r="AT349" s="253" t="s">
        <v>253</v>
      </c>
      <c r="AU349" s="253" t="s">
        <v>86</v>
      </c>
      <c r="AY349" s="18" t="s">
        <v>251</v>
      </c>
      <c r="BE349" s="254">
        <f>IF(N349="základní",J349,0)</f>
        <v>0</v>
      </c>
      <c r="BF349" s="254">
        <f>IF(N349="snížená",J349,0)</f>
        <v>0</v>
      </c>
      <c r="BG349" s="254">
        <f>IF(N349="zákl. přenesená",J349,0)</f>
        <v>0</v>
      </c>
      <c r="BH349" s="254">
        <f>IF(N349="sníž. přenesená",J349,0)</f>
        <v>0</v>
      </c>
      <c r="BI349" s="254">
        <f>IF(N349="nulová",J349,0)</f>
        <v>0</v>
      </c>
      <c r="BJ349" s="18" t="s">
        <v>84</v>
      </c>
      <c r="BK349" s="254">
        <f>ROUND(I349*H349,2)</f>
        <v>0</v>
      </c>
      <c r="BL349" s="18" t="s">
        <v>258</v>
      </c>
      <c r="BM349" s="253" t="s">
        <v>4022</v>
      </c>
    </row>
    <row r="350" s="2" customFormat="1" ht="14.4" customHeight="1">
      <c r="A350" s="39"/>
      <c r="B350" s="40"/>
      <c r="C350" s="243" t="s">
        <v>1456</v>
      </c>
      <c r="D350" s="243" t="s">
        <v>253</v>
      </c>
      <c r="E350" s="244" t="s">
        <v>3997</v>
      </c>
      <c r="F350" s="245" t="s">
        <v>3998</v>
      </c>
      <c r="G350" s="246" t="s">
        <v>1453</v>
      </c>
      <c r="H350" s="247">
        <v>1</v>
      </c>
      <c r="I350" s="248"/>
      <c r="J350" s="247">
        <f>ROUND(I350*H350,2)</f>
        <v>0</v>
      </c>
      <c r="K350" s="245" t="s">
        <v>1</v>
      </c>
      <c r="L350" s="45"/>
      <c r="M350" s="249" t="s">
        <v>1</v>
      </c>
      <c r="N350" s="250" t="s">
        <v>41</v>
      </c>
      <c r="O350" s="92"/>
      <c r="P350" s="251">
        <f>O350*H350</f>
        <v>0</v>
      </c>
      <c r="Q350" s="251">
        <v>0</v>
      </c>
      <c r="R350" s="251">
        <f>Q350*H350</f>
        <v>0</v>
      </c>
      <c r="S350" s="251">
        <v>0</v>
      </c>
      <c r="T350" s="252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53" t="s">
        <v>258</v>
      </c>
      <c r="AT350" s="253" t="s">
        <v>253</v>
      </c>
      <c r="AU350" s="253" t="s">
        <v>86</v>
      </c>
      <c r="AY350" s="18" t="s">
        <v>251</v>
      </c>
      <c r="BE350" s="254">
        <f>IF(N350="základní",J350,0)</f>
        <v>0</v>
      </c>
      <c r="BF350" s="254">
        <f>IF(N350="snížená",J350,0)</f>
        <v>0</v>
      </c>
      <c r="BG350" s="254">
        <f>IF(N350="zákl. přenesená",J350,0)</f>
        <v>0</v>
      </c>
      <c r="BH350" s="254">
        <f>IF(N350="sníž. přenesená",J350,0)</f>
        <v>0</v>
      </c>
      <c r="BI350" s="254">
        <f>IF(N350="nulová",J350,0)</f>
        <v>0</v>
      </c>
      <c r="BJ350" s="18" t="s">
        <v>84</v>
      </c>
      <c r="BK350" s="254">
        <f>ROUND(I350*H350,2)</f>
        <v>0</v>
      </c>
      <c r="BL350" s="18" t="s">
        <v>258</v>
      </c>
      <c r="BM350" s="253" t="s">
        <v>4023</v>
      </c>
    </row>
    <row r="351" s="12" customFormat="1" ht="22.8" customHeight="1">
      <c r="A351" s="12"/>
      <c r="B351" s="227"/>
      <c r="C351" s="228"/>
      <c r="D351" s="229" t="s">
        <v>75</v>
      </c>
      <c r="E351" s="241" t="s">
        <v>4024</v>
      </c>
      <c r="F351" s="241" t="s">
        <v>3473</v>
      </c>
      <c r="G351" s="228"/>
      <c r="H351" s="228"/>
      <c r="I351" s="231"/>
      <c r="J351" s="242">
        <f>BK351</f>
        <v>0</v>
      </c>
      <c r="K351" s="228"/>
      <c r="L351" s="233"/>
      <c r="M351" s="234"/>
      <c r="N351" s="235"/>
      <c r="O351" s="235"/>
      <c r="P351" s="236">
        <f>SUM(P352:P359)</f>
        <v>0</v>
      </c>
      <c r="Q351" s="235"/>
      <c r="R351" s="236">
        <f>SUM(R352:R359)</f>
        <v>0</v>
      </c>
      <c r="S351" s="235"/>
      <c r="T351" s="237">
        <f>SUM(T352:T359)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38" t="s">
        <v>86</v>
      </c>
      <c r="AT351" s="239" t="s">
        <v>75</v>
      </c>
      <c r="AU351" s="239" t="s">
        <v>84</v>
      </c>
      <c r="AY351" s="238" t="s">
        <v>251</v>
      </c>
      <c r="BK351" s="240">
        <f>SUM(BK352:BK359)</f>
        <v>0</v>
      </c>
    </row>
    <row r="352" s="2" customFormat="1" ht="34.8" customHeight="1">
      <c r="A352" s="39"/>
      <c r="B352" s="40"/>
      <c r="C352" s="243" t="s">
        <v>1460</v>
      </c>
      <c r="D352" s="243" t="s">
        <v>253</v>
      </c>
      <c r="E352" s="244" t="s">
        <v>4025</v>
      </c>
      <c r="F352" s="245" t="s">
        <v>4026</v>
      </c>
      <c r="G352" s="246" t="s">
        <v>2425</v>
      </c>
      <c r="H352" s="247">
        <v>1</v>
      </c>
      <c r="I352" s="248"/>
      <c r="J352" s="247">
        <f>ROUND(I352*H352,2)</f>
        <v>0</v>
      </c>
      <c r="K352" s="245" t="s">
        <v>1</v>
      </c>
      <c r="L352" s="45"/>
      <c r="M352" s="249" t="s">
        <v>1</v>
      </c>
      <c r="N352" s="250" t="s">
        <v>41</v>
      </c>
      <c r="O352" s="92"/>
      <c r="P352" s="251">
        <f>O352*H352</f>
        <v>0</v>
      </c>
      <c r="Q352" s="251">
        <v>0</v>
      </c>
      <c r="R352" s="251">
        <f>Q352*H352</f>
        <v>0</v>
      </c>
      <c r="S352" s="251">
        <v>0</v>
      </c>
      <c r="T352" s="252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53" t="s">
        <v>258</v>
      </c>
      <c r="AT352" s="253" t="s">
        <v>253</v>
      </c>
      <c r="AU352" s="253" t="s">
        <v>86</v>
      </c>
      <c r="AY352" s="18" t="s">
        <v>251</v>
      </c>
      <c r="BE352" s="254">
        <f>IF(N352="základní",J352,0)</f>
        <v>0</v>
      </c>
      <c r="BF352" s="254">
        <f>IF(N352="snížená",J352,0)</f>
        <v>0</v>
      </c>
      <c r="BG352" s="254">
        <f>IF(N352="zákl. přenesená",J352,0)</f>
        <v>0</v>
      </c>
      <c r="BH352" s="254">
        <f>IF(N352="sníž. přenesená",J352,0)</f>
        <v>0</v>
      </c>
      <c r="BI352" s="254">
        <f>IF(N352="nulová",J352,0)</f>
        <v>0</v>
      </c>
      <c r="BJ352" s="18" t="s">
        <v>84</v>
      </c>
      <c r="BK352" s="254">
        <f>ROUND(I352*H352,2)</f>
        <v>0</v>
      </c>
      <c r="BL352" s="18" t="s">
        <v>258</v>
      </c>
      <c r="BM352" s="253" t="s">
        <v>4027</v>
      </c>
    </row>
    <row r="353" s="2" customFormat="1" ht="14.4" customHeight="1">
      <c r="A353" s="39"/>
      <c r="B353" s="40"/>
      <c r="C353" s="243" t="s">
        <v>1466</v>
      </c>
      <c r="D353" s="243" t="s">
        <v>253</v>
      </c>
      <c r="E353" s="244" t="s">
        <v>3982</v>
      </c>
      <c r="F353" s="245" t="s">
        <v>3983</v>
      </c>
      <c r="G353" s="246" t="s">
        <v>1453</v>
      </c>
      <c r="H353" s="247">
        <v>1</v>
      </c>
      <c r="I353" s="248"/>
      <c r="J353" s="247">
        <f>ROUND(I353*H353,2)</f>
        <v>0</v>
      </c>
      <c r="K353" s="245" t="s">
        <v>1</v>
      </c>
      <c r="L353" s="45"/>
      <c r="M353" s="249" t="s">
        <v>1</v>
      </c>
      <c r="N353" s="250" t="s">
        <v>41</v>
      </c>
      <c r="O353" s="92"/>
      <c r="P353" s="251">
        <f>O353*H353</f>
        <v>0</v>
      </c>
      <c r="Q353" s="251">
        <v>0</v>
      </c>
      <c r="R353" s="251">
        <f>Q353*H353</f>
        <v>0</v>
      </c>
      <c r="S353" s="251">
        <v>0</v>
      </c>
      <c r="T353" s="252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53" t="s">
        <v>258</v>
      </c>
      <c r="AT353" s="253" t="s">
        <v>253</v>
      </c>
      <c r="AU353" s="253" t="s">
        <v>86</v>
      </c>
      <c r="AY353" s="18" t="s">
        <v>251</v>
      </c>
      <c r="BE353" s="254">
        <f>IF(N353="základní",J353,0)</f>
        <v>0</v>
      </c>
      <c r="BF353" s="254">
        <f>IF(N353="snížená",J353,0)</f>
        <v>0</v>
      </c>
      <c r="BG353" s="254">
        <f>IF(N353="zákl. přenesená",J353,0)</f>
        <v>0</v>
      </c>
      <c r="BH353" s="254">
        <f>IF(N353="sníž. přenesená",J353,0)</f>
        <v>0</v>
      </c>
      <c r="BI353" s="254">
        <f>IF(N353="nulová",J353,0)</f>
        <v>0</v>
      </c>
      <c r="BJ353" s="18" t="s">
        <v>84</v>
      </c>
      <c r="BK353" s="254">
        <f>ROUND(I353*H353,2)</f>
        <v>0</v>
      </c>
      <c r="BL353" s="18" t="s">
        <v>258</v>
      </c>
      <c r="BM353" s="253" t="s">
        <v>4028</v>
      </c>
    </row>
    <row r="354" s="2" customFormat="1" ht="14.4" customHeight="1">
      <c r="A354" s="39"/>
      <c r="B354" s="40"/>
      <c r="C354" s="243" t="s">
        <v>1471</v>
      </c>
      <c r="D354" s="243" t="s">
        <v>253</v>
      </c>
      <c r="E354" s="244" t="s">
        <v>3985</v>
      </c>
      <c r="F354" s="245" t="s">
        <v>3986</v>
      </c>
      <c r="G354" s="246" t="s">
        <v>1453</v>
      </c>
      <c r="H354" s="247">
        <v>7</v>
      </c>
      <c r="I354" s="248"/>
      <c r="J354" s="247">
        <f>ROUND(I354*H354,2)</f>
        <v>0</v>
      </c>
      <c r="K354" s="245" t="s">
        <v>1</v>
      </c>
      <c r="L354" s="45"/>
      <c r="M354" s="249" t="s">
        <v>1</v>
      </c>
      <c r="N354" s="250" t="s">
        <v>41</v>
      </c>
      <c r="O354" s="92"/>
      <c r="P354" s="251">
        <f>O354*H354</f>
        <v>0</v>
      </c>
      <c r="Q354" s="251">
        <v>0</v>
      </c>
      <c r="R354" s="251">
        <f>Q354*H354</f>
        <v>0</v>
      </c>
      <c r="S354" s="251">
        <v>0</v>
      </c>
      <c r="T354" s="252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53" t="s">
        <v>258</v>
      </c>
      <c r="AT354" s="253" t="s">
        <v>253</v>
      </c>
      <c r="AU354" s="253" t="s">
        <v>86</v>
      </c>
      <c r="AY354" s="18" t="s">
        <v>251</v>
      </c>
      <c r="BE354" s="254">
        <f>IF(N354="základní",J354,0)</f>
        <v>0</v>
      </c>
      <c r="BF354" s="254">
        <f>IF(N354="snížená",J354,0)</f>
        <v>0</v>
      </c>
      <c r="BG354" s="254">
        <f>IF(N354="zákl. přenesená",J354,0)</f>
        <v>0</v>
      </c>
      <c r="BH354" s="254">
        <f>IF(N354="sníž. přenesená",J354,0)</f>
        <v>0</v>
      </c>
      <c r="BI354" s="254">
        <f>IF(N354="nulová",J354,0)</f>
        <v>0</v>
      </c>
      <c r="BJ354" s="18" t="s">
        <v>84</v>
      </c>
      <c r="BK354" s="254">
        <f>ROUND(I354*H354,2)</f>
        <v>0</v>
      </c>
      <c r="BL354" s="18" t="s">
        <v>258</v>
      </c>
      <c r="BM354" s="253" t="s">
        <v>4029</v>
      </c>
    </row>
    <row r="355" s="2" customFormat="1" ht="14.4" customHeight="1">
      <c r="A355" s="39"/>
      <c r="B355" s="40"/>
      <c r="C355" s="243" t="s">
        <v>1476</v>
      </c>
      <c r="D355" s="243" t="s">
        <v>253</v>
      </c>
      <c r="E355" s="244" t="s">
        <v>4006</v>
      </c>
      <c r="F355" s="245" t="s">
        <v>4007</v>
      </c>
      <c r="G355" s="246" t="s">
        <v>1453</v>
      </c>
      <c r="H355" s="247">
        <v>1</v>
      </c>
      <c r="I355" s="248"/>
      <c r="J355" s="247">
        <f>ROUND(I355*H355,2)</f>
        <v>0</v>
      </c>
      <c r="K355" s="245" t="s">
        <v>1</v>
      </c>
      <c r="L355" s="45"/>
      <c r="M355" s="249" t="s">
        <v>1</v>
      </c>
      <c r="N355" s="250" t="s">
        <v>41</v>
      </c>
      <c r="O355" s="92"/>
      <c r="P355" s="251">
        <f>O355*H355</f>
        <v>0</v>
      </c>
      <c r="Q355" s="251">
        <v>0</v>
      </c>
      <c r="R355" s="251">
        <f>Q355*H355</f>
        <v>0</v>
      </c>
      <c r="S355" s="251">
        <v>0</v>
      </c>
      <c r="T355" s="252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53" t="s">
        <v>258</v>
      </c>
      <c r="AT355" s="253" t="s">
        <v>253</v>
      </c>
      <c r="AU355" s="253" t="s">
        <v>86</v>
      </c>
      <c r="AY355" s="18" t="s">
        <v>251</v>
      </c>
      <c r="BE355" s="254">
        <f>IF(N355="základní",J355,0)</f>
        <v>0</v>
      </c>
      <c r="BF355" s="254">
        <f>IF(N355="snížená",J355,0)</f>
        <v>0</v>
      </c>
      <c r="BG355" s="254">
        <f>IF(N355="zákl. přenesená",J355,0)</f>
        <v>0</v>
      </c>
      <c r="BH355" s="254">
        <f>IF(N355="sníž. přenesená",J355,0)</f>
        <v>0</v>
      </c>
      <c r="BI355" s="254">
        <f>IF(N355="nulová",J355,0)</f>
        <v>0</v>
      </c>
      <c r="BJ355" s="18" t="s">
        <v>84</v>
      </c>
      <c r="BK355" s="254">
        <f>ROUND(I355*H355,2)</f>
        <v>0</v>
      </c>
      <c r="BL355" s="18" t="s">
        <v>258</v>
      </c>
      <c r="BM355" s="253" t="s">
        <v>4030</v>
      </c>
    </row>
    <row r="356" s="2" customFormat="1" ht="14.4" customHeight="1">
      <c r="A356" s="39"/>
      <c r="B356" s="40"/>
      <c r="C356" s="243" t="s">
        <v>1481</v>
      </c>
      <c r="D356" s="243" t="s">
        <v>253</v>
      </c>
      <c r="E356" s="244" t="s">
        <v>3988</v>
      </c>
      <c r="F356" s="245" t="s">
        <v>3989</v>
      </c>
      <c r="G356" s="246" t="s">
        <v>1453</v>
      </c>
      <c r="H356" s="247">
        <v>1</v>
      </c>
      <c r="I356" s="248"/>
      <c r="J356" s="247">
        <f>ROUND(I356*H356,2)</f>
        <v>0</v>
      </c>
      <c r="K356" s="245" t="s">
        <v>1</v>
      </c>
      <c r="L356" s="45"/>
      <c r="M356" s="249" t="s">
        <v>1</v>
      </c>
      <c r="N356" s="250" t="s">
        <v>41</v>
      </c>
      <c r="O356" s="92"/>
      <c r="P356" s="251">
        <f>O356*H356</f>
        <v>0</v>
      </c>
      <c r="Q356" s="251">
        <v>0</v>
      </c>
      <c r="R356" s="251">
        <f>Q356*H356</f>
        <v>0</v>
      </c>
      <c r="S356" s="251">
        <v>0</v>
      </c>
      <c r="T356" s="252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53" t="s">
        <v>258</v>
      </c>
      <c r="AT356" s="253" t="s">
        <v>253</v>
      </c>
      <c r="AU356" s="253" t="s">
        <v>86</v>
      </c>
      <c r="AY356" s="18" t="s">
        <v>251</v>
      </c>
      <c r="BE356" s="254">
        <f>IF(N356="základní",J356,0)</f>
        <v>0</v>
      </c>
      <c r="BF356" s="254">
        <f>IF(N356="snížená",J356,0)</f>
        <v>0</v>
      </c>
      <c r="BG356" s="254">
        <f>IF(N356="zákl. přenesená",J356,0)</f>
        <v>0</v>
      </c>
      <c r="BH356" s="254">
        <f>IF(N356="sníž. přenesená",J356,0)</f>
        <v>0</v>
      </c>
      <c r="BI356" s="254">
        <f>IF(N356="nulová",J356,0)</f>
        <v>0</v>
      </c>
      <c r="BJ356" s="18" t="s">
        <v>84</v>
      </c>
      <c r="BK356" s="254">
        <f>ROUND(I356*H356,2)</f>
        <v>0</v>
      </c>
      <c r="BL356" s="18" t="s">
        <v>258</v>
      </c>
      <c r="BM356" s="253" t="s">
        <v>4031</v>
      </c>
    </row>
    <row r="357" s="2" customFormat="1" ht="14.4" customHeight="1">
      <c r="A357" s="39"/>
      <c r="B357" s="40"/>
      <c r="C357" s="243" t="s">
        <v>1487</v>
      </c>
      <c r="D357" s="243" t="s">
        <v>253</v>
      </c>
      <c r="E357" s="244" t="s">
        <v>3991</v>
      </c>
      <c r="F357" s="245" t="s">
        <v>3992</v>
      </c>
      <c r="G357" s="246" t="s">
        <v>1453</v>
      </c>
      <c r="H357" s="247">
        <v>1</v>
      </c>
      <c r="I357" s="248"/>
      <c r="J357" s="247">
        <f>ROUND(I357*H357,2)</f>
        <v>0</v>
      </c>
      <c r="K357" s="245" t="s">
        <v>1</v>
      </c>
      <c r="L357" s="45"/>
      <c r="M357" s="249" t="s">
        <v>1</v>
      </c>
      <c r="N357" s="250" t="s">
        <v>41</v>
      </c>
      <c r="O357" s="92"/>
      <c r="P357" s="251">
        <f>O357*H357</f>
        <v>0</v>
      </c>
      <c r="Q357" s="251">
        <v>0</v>
      </c>
      <c r="R357" s="251">
        <f>Q357*H357</f>
        <v>0</v>
      </c>
      <c r="S357" s="251">
        <v>0</v>
      </c>
      <c r="T357" s="252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53" t="s">
        <v>258</v>
      </c>
      <c r="AT357" s="253" t="s">
        <v>253</v>
      </c>
      <c r="AU357" s="253" t="s">
        <v>86</v>
      </c>
      <c r="AY357" s="18" t="s">
        <v>251</v>
      </c>
      <c r="BE357" s="254">
        <f>IF(N357="základní",J357,0)</f>
        <v>0</v>
      </c>
      <c r="BF357" s="254">
        <f>IF(N357="snížená",J357,0)</f>
        <v>0</v>
      </c>
      <c r="BG357" s="254">
        <f>IF(N357="zákl. přenesená",J357,0)</f>
        <v>0</v>
      </c>
      <c r="BH357" s="254">
        <f>IF(N357="sníž. přenesená",J357,0)</f>
        <v>0</v>
      </c>
      <c r="BI357" s="254">
        <f>IF(N357="nulová",J357,0)</f>
        <v>0</v>
      </c>
      <c r="BJ357" s="18" t="s">
        <v>84</v>
      </c>
      <c r="BK357" s="254">
        <f>ROUND(I357*H357,2)</f>
        <v>0</v>
      </c>
      <c r="BL357" s="18" t="s">
        <v>258</v>
      </c>
      <c r="BM357" s="253" t="s">
        <v>4032</v>
      </c>
    </row>
    <row r="358" s="2" customFormat="1" ht="14.4" customHeight="1">
      <c r="A358" s="39"/>
      <c r="B358" s="40"/>
      <c r="C358" s="243" t="s">
        <v>1493</v>
      </c>
      <c r="D358" s="243" t="s">
        <v>253</v>
      </c>
      <c r="E358" s="244" t="s">
        <v>3994</v>
      </c>
      <c r="F358" s="245" t="s">
        <v>3995</v>
      </c>
      <c r="G358" s="246" t="s">
        <v>1453</v>
      </c>
      <c r="H358" s="247">
        <v>1</v>
      </c>
      <c r="I358" s="248"/>
      <c r="J358" s="247">
        <f>ROUND(I358*H358,2)</f>
        <v>0</v>
      </c>
      <c r="K358" s="245" t="s">
        <v>1</v>
      </c>
      <c r="L358" s="45"/>
      <c r="M358" s="249" t="s">
        <v>1</v>
      </c>
      <c r="N358" s="250" t="s">
        <v>41</v>
      </c>
      <c r="O358" s="92"/>
      <c r="P358" s="251">
        <f>O358*H358</f>
        <v>0</v>
      </c>
      <c r="Q358" s="251">
        <v>0</v>
      </c>
      <c r="R358" s="251">
        <f>Q358*H358</f>
        <v>0</v>
      </c>
      <c r="S358" s="251">
        <v>0</v>
      </c>
      <c r="T358" s="252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53" t="s">
        <v>258</v>
      </c>
      <c r="AT358" s="253" t="s">
        <v>253</v>
      </c>
      <c r="AU358" s="253" t="s">
        <v>86</v>
      </c>
      <c r="AY358" s="18" t="s">
        <v>251</v>
      </c>
      <c r="BE358" s="254">
        <f>IF(N358="základní",J358,0)</f>
        <v>0</v>
      </c>
      <c r="BF358" s="254">
        <f>IF(N358="snížená",J358,0)</f>
        <v>0</v>
      </c>
      <c r="BG358" s="254">
        <f>IF(N358="zákl. přenesená",J358,0)</f>
        <v>0</v>
      </c>
      <c r="BH358" s="254">
        <f>IF(N358="sníž. přenesená",J358,0)</f>
        <v>0</v>
      </c>
      <c r="BI358" s="254">
        <f>IF(N358="nulová",J358,0)</f>
        <v>0</v>
      </c>
      <c r="BJ358" s="18" t="s">
        <v>84</v>
      </c>
      <c r="BK358" s="254">
        <f>ROUND(I358*H358,2)</f>
        <v>0</v>
      </c>
      <c r="BL358" s="18" t="s">
        <v>258</v>
      </c>
      <c r="BM358" s="253" t="s">
        <v>4033</v>
      </c>
    </row>
    <row r="359" s="2" customFormat="1" ht="14.4" customHeight="1">
      <c r="A359" s="39"/>
      <c r="B359" s="40"/>
      <c r="C359" s="243" t="s">
        <v>1502</v>
      </c>
      <c r="D359" s="243" t="s">
        <v>253</v>
      </c>
      <c r="E359" s="244" t="s">
        <v>3997</v>
      </c>
      <c r="F359" s="245" t="s">
        <v>3998</v>
      </c>
      <c r="G359" s="246" t="s">
        <v>1453</v>
      </c>
      <c r="H359" s="247">
        <v>1</v>
      </c>
      <c r="I359" s="248"/>
      <c r="J359" s="247">
        <f>ROUND(I359*H359,2)</f>
        <v>0</v>
      </c>
      <c r="K359" s="245" t="s">
        <v>1</v>
      </c>
      <c r="L359" s="45"/>
      <c r="M359" s="249" t="s">
        <v>1</v>
      </c>
      <c r="N359" s="250" t="s">
        <v>41</v>
      </c>
      <c r="O359" s="92"/>
      <c r="P359" s="251">
        <f>O359*H359</f>
        <v>0</v>
      </c>
      <c r="Q359" s="251">
        <v>0</v>
      </c>
      <c r="R359" s="251">
        <f>Q359*H359</f>
        <v>0</v>
      </c>
      <c r="S359" s="251">
        <v>0</v>
      </c>
      <c r="T359" s="252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53" t="s">
        <v>258</v>
      </c>
      <c r="AT359" s="253" t="s">
        <v>253</v>
      </c>
      <c r="AU359" s="253" t="s">
        <v>86</v>
      </c>
      <c r="AY359" s="18" t="s">
        <v>251</v>
      </c>
      <c r="BE359" s="254">
        <f>IF(N359="základní",J359,0)</f>
        <v>0</v>
      </c>
      <c r="BF359" s="254">
        <f>IF(N359="snížená",J359,0)</f>
        <v>0</v>
      </c>
      <c r="BG359" s="254">
        <f>IF(N359="zákl. přenesená",J359,0)</f>
        <v>0</v>
      </c>
      <c r="BH359" s="254">
        <f>IF(N359="sníž. přenesená",J359,0)</f>
        <v>0</v>
      </c>
      <c r="BI359" s="254">
        <f>IF(N359="nulová",J359,0)</f>
        <v>0</v>
      </c>
      <c r="BJ359" s="18" t="s">
        <v>84</v>
      </c>
      <c r="BK359" s="254">
        <f>ROUND(I359*H359,2)</f>
        <v>0</v>
      </c>
      <c r="BL359" s="18" t="s">
        <v>258</v>
      </c>
      <c r="BM359" s="253" t="s">
        <v>4034</v>
      </c>
    </row>
    <row r="360" s="12" customFormat="1" ht="22.8" customHeight="1">
      <c r="A360" s="12"/>
      <c r="B360" s="227"/>
      <c r="C360" s="228"/>
      <c r="D360" s="229" t="s">
        <v>75</v>
      </c>
      <c r="E360" s="241" t="s">
        <v>4035</v>
      </c>
      <c r="F360" s="241" t="s">
        <v>4036</v>
      </c>
      <c r="G360" s="228"/>
      <c r="H360" s="228"/>
      <c r="I360" s="231"/>
      <c r="J360" s="242">
        <f>BK360</f>
        <v>0</v>
      </c>
      <c r="K360" s="228"/>
      <c r="L360" s="233"/>
      <c r="M360" s="234"/>
      <c r="N360" s="235"/>
      <c r="O360" s="235"/>
      <c r="P360" s="236">
        <f>SUM(P361:P366)</f>
        <v>0</v>
      </c>
      <c r="Q360" s="235"/>
      <c r="R360" s="236">
        <f>SUM(R361:R366)</f>
        <v>0</v>
      </c>
      <c r="S360" s="235"/>
      <c r="T360" s="237">
        <f>SUM(T361:T366)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38" t="s">
        <v>86</v>
      </c>
      <c r="AT360" s="239" t="s">
        <v>75</v>
      </c>
      <c r="AU360" s="239" t="s">
        <v>84</v>
      </c>
      <c r="AY360" s="238" t="s">
        <v>251</v>
      </c>
      <c r="BK360" s="240">
        <f>SUM(BK361:BK366)</f>
        <v>0</v>
      </c>
    </row>
    <row r="361" s="2" customFormat="1" ht="22.2" customHeight="1">
      <c r="A361" s="39"/>
      <c r="B361" s="40"/>
      <c r="C361" s="243" t="s">
        <v>1506</v>
      </c>
      <c r="D361" s="243" t="s">
        <v>253</v>
      </c>
      <c r="E361" s="244" t="s">
        <v>4037</v>
      </c>
      <c r="F361" s="245" t="s">
        <v>4038</v>
      </c>
      <c r="G361" s="246" t="s">
        <v>2425</v>
      </c>
      <c r="H361" s="247">
        <v>1</v>
      </c>
      <c r="I361" s="248"/>
      <c r="J361" s="247">
        <f>ROUND(I361*H361,2)</f>
        <v>0</v>
      </c>
      <c r="K361" s="245" t="s">
        <v>1</v>
      </c>
      <c r="L361" s="45"/>
      <c r="M361" s="249" t="s">
        <v>1</v>
      </c>
      <c r="N361" s="250" t="s">
        <v>41</v>
      </c>
      <c r="O361" s="92"/>
      <c r="P361" s="251">
        <f>O361*H361</f>
        <v>0</v>
      </c>
      <c r="Q361" s="251">
        <v>0</v>
      </c>
      <c r="R361" s="251">
        <f>Q361*H361</f>
        <v>0</v>
      </c>
      <c r="S361" s="251">
        <v>0</v>
      </c>
      <c r="T361" s="252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53" t="s">
        <v>258</v>
      </c>
      <c r="AT361" s="253" t="s">
        <v>253</v>
      </c>
      <c r="AU361" s="253" t="s">
        <v>86</v>
      </c>
      <c r="AY361" s="18" t="s">
        <v>251</v>
      </c>
      <c r="BE361" s="254">
        <f>IF(N361="základní",J361,0)</f>
        <v>0</v>
      </c>
      <c r="BF361" s="254">
        <f>IF(N361="snížená",J361,0)</f>
        <v>0</v>
      </c>
      <c r="BG361" s="254">
        <f>IF(N361="zákl. přenesená",J361,0)</f>
        <v>0</v>
      </c>
      <c r="BH361" s="254">
        <f>IF(N361="sníž. přenesená",J361,0)</f>
        <v>0</v>
      </c>
      <c r="BI361" s="254">
        <f>IF(N361="nulová",J361,0)</f>
        <v>0</v>
      </c>
      <c r="BJ361" s="18" t="s">
        <v>84</v>
      </c>
      <c r="BK361" s="254">
        <f>ROUND(I361*H361,2)</f>
        <v>0</v>
      </c>
      <c r="BL361" s="18" t="s">
        <v>258</v>
      </c>
      <c r="BM361" s="253" t="s">
        <v>4039</v>
      </c>
    </row>
    <row r="362" s="2" customFormat="1" ht="14.4" customHeight="1">
      <c r="A362" s="39"/>
      <c r="B362" s="40"/>
      <c r="C362" s="243" t="s">
        <v>1510</v>
      </c>
      <c r="D362" s="243" t="s">
        <v>253</v>
      </c>
      <c r="E362" s="244" t="s">
        <v>3985</v>
      </c>
      <c r="F362" s="245" t="s">
        <v>3986</v>
      </c>
      <c r="G362" s="246" t="s">
        <v>1453</v>
      </c>
      <c r="H362" s="247">
        <v>2</v>
      </c>
      <c r="I362" s="248"/>
      <c r="J362" s="247">
        <f>ROUND(I362*H362,2)</f>
        <v>0</v>
      </c>
      <c r="K362" s="245" t="s">
        <v>1</v>
      </c>
      <c r="L362" s="45"/>
      <c r="M362" s="249" t="s">
        <v>1</v>
      </c>
      <c r="N362" s="250" t="s">
        <v>41</v>
      </c>
      <c r="O362" s="92"/>
      <c r="P362" s="251">
        <f>O362*H362</f>
        <v>0</v>
      </c>
      <c r="Q362" s="251">
        <v>0</v>
      </c>
      <c r="R362" s="251">
        <f>Q362*H362</f>
        <v>0</v>
      </c>
      <c r="S362" s="251">
        <v>0</v>
      </c>
      <c r="T362" s="252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53" t="s">
        <v>258</v>
      </c>
      <c r="AT362" s="253" t="s">
        <v>253</v>
      </c>
      <c r="AU362" s="253" t="s">
        <v>86</v>
      </c>
      <c r="AY362" s="18" t="s">
        <v>251</v>
      </c>
      <c r="BE362" s="254">
        <f>IF(N362="základní",J362,0)</f>
        <v>0</v>
      </c>
      <c r="BF362" s="254">
        <f>IF(N362="snížená",J362,0)</f>
        <v>0</v>
      </c>
      <c r="BG362" s="254">
        <f>IF(N362="zákl. přenesená",J362,0)</f>
        <v>0</v>
      </c>
      <c r="BH362" s="254">
        <f>IF(N362="sníž. přenesená",J362,0)</f>
        <v>0</v>
      </c>
      <c r="BI362" s="254">
        <f>IF(N362="nulová",J362,0)</f>
        <v>0</v>
      </c>
      <c r="BJ362" s="18" t="s">
        <v>84</v>
      </c>
      <c r="BK362" s="254">
        <f>ROUND(I362*H362,2)</f>
        <v>0</v>
      </c>
      <c r="BL362" s="18" t="s">
        <v>258</v>
      </c>
      <c r="BM362" s="253" t="s">
        <v>4040</v>
      </c>
    </row>
    <row r="363" s="2" customFormat="1" ht="14.4" customHeight="1">
      <c r="A363" s="39"/>
      <c r="B363" s="40"/>
      <c r="C363" s="243" t="s">
        <v>1514</v>
      </c>
      <c r="D363" s="243" t="s">
        <v>253</v>
      </c>
      <c r="E363" s="244" t="s">
        <v>3988</v>
      </c>
      <c r="F363" s="245" t="s">
        <v>3989</v>
      </c>
      <c r="G363" s="246" t="s">
        <v>1453</v>
      </c>
      <c r="H363" s="247">
        <v>1</v>
      </c>
      <c r="I363" s="248"/>
      <c r="J363" s="247">
        <f>ROUND(I363*H363,2)</f>
        <v>0</v>
      </c>
      <c r="K363" s="245" t="s">
        <v>1</v>
      </c>
      <c r="L363" s="45"/>
      <c r="M363" s="249" t="s">
        <v>1</v>
      </c>
      <c r="N363" s="250" t="s">
        <v>41</v>
      </c>
      <c r="O363" s="92"/>
      <c r="P363" s="251">
        <f>O363*H363</f>
        <v>0</v>
      </c>
      <c r="Q363" s="251">
        <v>0</v>
      </c>
      <c r="R363" s="251">
        <f>Q363*H363</f>
        <v>0</v>
      </c>
      <c r="S363" s="251">
        <v>0</v>
      </c>
      <c r="T363" s="252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53" t="s">
        <v>258</v>
      </c>
      <c r="AT363" s="253" t="s">
        <v>253</v>
      </c>
      <c r="AU363" s="253" t="s">
        <v>86</v>
      </c>
      <c r="AY363" s="18" t="s">
        <v>251</v>
      </c>
      <c r="BE363" s="254">
        <f>IF(N363="základní",J363,0)</f>
        <v>0</v>
      </c>
      <c r="BF363" s="254">
        <f>IF(N363="snížená",J363,0)</f>
        <v>0</v>
      </c>
      <c r="BG363" s="254">
        <f>IF(N363="zákl. přenesená",J363,0)</f>
        <v>0</v>
      </c>
      <c r="BH363" s="254">
        <f>IF(N363="sníž. přenesená",J363,0)</f>
        <v>0</v>
      </c>
      <c r="BI363" s="254">
        <f>IF(N363="nulová",J363,0)</f>
        <v>0</v>
      </c>
      <c r="BJ363" s="18" t="s">
        <v>84</v>
      </c>
      <c r="BK363" s="254">
        <f>ROUND(I363*H363,2)</f>
        <v>0</v>
      </c>
      <c r="BL363" s="18" t="s">
        <v>258</v>
      </c>
      <c r="BM363" s="253" t="s">
        <v>4041</v>
      </c>
    </row>
    <row r="364" s="2" customFormat="1" ht="14.4" customHeight="1">
      <c r="A364" s="39"/>
      <c r="B364" s="40"/>
      <c r="C364" s="243" t="s">
        <v>1518</v>
      </c>
      <c r="D364" s="243" t="s">
        <v>253</v>
      </c>
      <c r="E364" s="244" t="s">
        <v>3991</v>
      </c>
      <c r="F364" s="245" t="s">
        <v>3992</v>
      </c>
      <c r="G364" s="246" t="s">
        <v>1453</v>
      </c>
      <c r="H364" s="247">
        <v>1</v>
      </c>
      <c r="I364" s="248"/>
      <c r="J364" s="247">
        <f>ROUND(I364*H364,2)</f>
        <v>0</v>
      </c>
      <c r="K364" s="245" t="s">
        <v>1</v>
      </c>
      <c r="L364" s="45"/>
      <c r="M364" s="249" t="s">
        <v>1</v>
      </c>
      <c r="N364" s="250" t="s">
        <v>41</v>
      </c>
      <c r="O364" s="92"/>
      <c r="P364" s="251">
        <f>O364*H364</f>
        <v>0</v>
      </c>
      <c r="Q364" s="251">
        <v>0</v>
      </c>
      <c r="R364" s="251">
        <f>Q364*H364</f>
        <v>0</v>
      </c>
      <c r="S364" s="251">
        <v>0</v>
      </c>
      <c r="T364" s="252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53" t="s">
        <v>258</v>
      </c>
      <c r="AT364" s="253" t="s">
        <v>253</v>
      </c>
      <c r="AU364" s="253" t="s">
        <v>86</v>
      </c>
      <c r="AY364" s="18" t="s">
        <v>251</v>
      </c>
      <c r="BE364" s="254">
        <f>IF(N364="základní",J364,0)</f>
        <v>0</v>
      </c>
      <c r="BF364" s="254">
        <f>IF(N364="snížená",J364,0)</f>
        <v>0</v>
      </c>
      <c r="BG364" s="254">
        <f>IF(N364="zákl. přenesená",J364,0)</f>
        <v>0</v>
      </c>
      <c r="BH364" s="254">
        <f>IF(N364="sníž. přenesená",J364,0)</f>
        <v>0</v>
      </c>
      <c r="BI364" s="254">
        <f>IF(N364="nulová",J364,0)</f>
        <v>0</v>
      </c>
      <c r="BJ364" s="18" t="s">
        <v>84</v>
      </c>
      <c r="BK364" s="254">
        <f>ROUND(I364*H364,2)</f>
        <v>0</v>
      </c>
      <c r="BL364" s="18" t="s">
        <v>258</v>
      </c>
      <c r="BM364" s="253" t="s">
        <v>4042</v>
      </c>
    </row>
    <row r="365" s="2" customFormat="1" ht="14.4" customHeight="1">
      <c r="A365" s="39"/>
      <c r="B365" s="40"/>
      <c r="C365" s="243" t="s">
        <v>1524</v>
      </c>
      <c r="D365" s="243" t="s">
        <v>253</v>
      </c>
      <c r="E365" s="244" t="s">
        <v>4043</v>
      </c>
      <c r="F365" s="245" t="s">
        <v>3995</v>
      </c>
      <c r="G365" s="246" t="s">
        <v>1453</v>
      </c>
      <c r="H365" s="247">
        <v>1</v>
      </c>
      <c r="I365" s="248"/>
      <c r="J365" s="247">
        <f>ROUND(I365*H365,2)</f>
        <v>0</v>
      </c>
      <c r="K365" s="245" t="s">
        <v>1</v>
      </c>
      <c r="L365" s="45"/>
      <c r="M365" s="249" t="s">
        <v>1</v>
      </c>
      <c r="N365" s="250" t="s">
        <v>41</v>
      </c>
      <c r="O365" s="92"/>
      <c r="P365" s="251">
        <f>O365*H365</f>
        <v>0</v>
      </c>
      <c r="Q365" s="251">
        <v>0</v>
      </c>
      <c r="R365" s="251">
        <f>Q365*H365</f>
        <v>0</v>
      </c>
      <c r="S365" s="251">
        <v>0</v>
      </c>
      <c r="T365" s="252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53" t="s">
        <v>258</v>
      </c>
      <c r="AT365" s="253" t="s">
        <v>253</v>
      </c>
      <c r="AU365" s="253" t="s">
        <v>86</v>
      </c>
      <c r="AY365" s="18" t="s">
        <v>251</v>
      </c>
      <c r="BE365" s="254">
        <f>IF(N365="základní",J365,0)</f>
        <v>0</v>
      </c>
      <c r="BF365" s="254">
        <f>IF(N365="snížená",J365,0)</f>
        <v>0</v>
      </c>
      <c r="BG365" s="254">
        <f>IF(N365="zákl. přenesená",J365,0)</f>
        <v>0</v>
      </c>
      <c r="BH365" s="254">
        <f>IF(N365="sníž. přenesená",J365,0)</f>
        <v>0</v>
      </c>
      <c r="BI365" s="254">
        <f>IF(N365="nulová",J365,0)</f>
        <v>0</v>
      </c>
      <c r="BJ365" s="18" t="s">
        <v>84</v>
      </c>
      <c r="BK365" s="254">
        <f>ROUND(I365*H365,2)</f>
        <v>0</v>
      </c>
      <c r="BL365" s="18" t="s">
        <v>258</v>
      </c>
      <c r="BM365" s="253" t="s">
        <v>4044</v>
      </c>
    </row>
    <row r="366" s="2" customFormat="1" ht="14.4" customHeight="1">
      <c r="A366" s="39"/>
      <c r="B366" s="40"/>
      <c r="C366" s="243" t="s">
        <v>1528</v>
      </c>
      <c r="D366" s="243" t="s">
        <v>253</v>
      </c>
      <c r="E366" s="244" t="s">
        <v>4045</v>
      </c>
      <c r="F366" s="245" t="s">
        <v>3998</v>
      </c>
      <c r="G366" s="246" t="s">
        <v>1453</v>
      </c>
      <c r="H366" s="247">
        <v>1</v>
      </c>
      <c r="I366" s="248"/>
      <c r="J366" s="247">
        <f>ROUND(I366*H366,2)</f>
        <v>0</v>
      </c>
      <c r="K366" s="245" t="s">
        <v>1</v>
      </c>
      <c r="L366" s="45"/>
      <c r="M366" s="249" t="s">
        <v>1</v>
      </c>
      <c r="N366" s="250" t="s">
        <v>41</v>
      </c>
      <c r="O366" s="92"/>
      <c r="P366" s="251">
        <f>O366*H366</f>
        <v>0</v>
      </c>
      <c r="Q366" s="251">
        <v>0</v>
      </c>
      <c r="R366" s="251">
        <f>Q366*H366</f>
        <v>0</v>
      </c>
      <c r="S366" s="251">
        <v>0</v>
      </c>
      <c r="T366" s="252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53" t="s">
        <v>258</v>
      </c>
      <c r="AT366" s="253" t="s">
        <v>253</v>
      </c>
      <c r="AU366" s="253" t="s">
        <v>86</v>
      </c>
      <c r="AY366" s="18" t="s">
        <v>251</v>
      </c>
      <c r="BE366" s="254">
        <f>IF(N366="základní",J366,0)</f>
        <v>0</v>
      </c>
      <c r="BF366" s="254">
        <f>IF(N366="snížená",J366,0)</f>
        <v>0</v>
      </c>
      <c r="BG366" s="254">
        <f>IF(N366="zákl. přenesená",J366,0)</f>
        <v>0</v>
      </c>
      <c r="BH366" s="254">
        <f>IF(N366="sníž. přenesená",J366,0)</f>
        <v>0</v>
      </c>
      <c r="BI366" s="254">
        <f>IF(N366="nulová",J366,0)</f>
        <v>0</v>
      </c>
      <c r="BJ366" s="18" t="s">
        <v>84</v>
      </c>
      <c r="BK366" s="254">
        <f>ROUND(I366*H366,2)</f>
        <v>0</v>
      </c>
      <c r="BL366" s="18" t="s">
        <v>258</v>
      </c>
      <c r="BM366" s="253" t="s">
        <v>4046</v>
      </c>
    </row>
    <row r="367" s="12" customFormat="1" ht="22.8" customHeight="1">
      <c r="A367" s="12"/>
      <c r="B367" s="227"/>
      <c r="C367" s="228"/>
      <c r="D367" s="229" t="s">
        <v>75</v>
      </c>
      <c r="E367" s="241" t="s">
        <v>4047</v>
      </c>
      <c r="F367" s="241" t="s">
        <v>4048</v>
      </c>
      <c r="G367" s="228"/>
      <c r="H367" s="228"/>
      <c r="I367" s="231"/>
      <c r="J367" s="242">
        <f>BK367</f>
        <v>0</v>
      </c>
      <c r="K367" s="228"/>
      <c r="L367" s="233"/>
      <c r="M367" s="234"/>
      <c r="N367" s="235"/>
      <c r="O367" s="235"/>
      <c r="P367" s="236">
        <f>SUM(P368:P375)</f>
        <v>0</v>
      </c>
      <c r="Q367" s="235"/>
      <c r="R367" s="236">
        <f>SUM(R368:R375)</f>
        <v>0</v>
      </c>
      <c r="S367" s="235"/>
      <c r="T367" s="237">
        <f>SUM(T368:T375)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38" t="s">
        <v>86</v>
      </c>
      <c r="AT367" s="239" t="s">
        <v>75</v>
      </c>
      <c r="AU367" s="239" t="s">
        <v>84</v>
      </c>
      <c r="AY367" s="238" t="s">
        <v>251</v>
      </c>
      <c r="BK367" s="240">
        <f>SUM(BK368:BK375)</f>
        <v>0</v>
      </c>
    </row>
    <row r="368" s="2" customFormat="1" ht="22.2" customHeight="1">
      <c r="A368" s="39"/>
      <c r="B368" s="40"/>
      <c r="C368" s="243" t="s">
        <v>1532</v>
      </c>
      <c r="D368" s="243" t="s">
        <v>253</v>
      </c>
      <c r="E368" s="244" t="s">
        <v>4049</v>
      </c>
      <c r="F368" s="245" t="s">
        <v>4050</v>
      </c>
      <c r="G368" s="246" t="s">
        <v>2425</v>
      </c>
      <c r="H368" s="247">
        <v>1</v>
      </c>
      <c r="I368" s="248"/>
      <c r="J368" s="247">
        <f>ROUND(I368*H368,2)</f>
        <v>0</v>
      </c>
      <c r="K368" s="245" t="s">
        <v>1</v>
      </c>
      <c r="L368" s="45"/>
      <c r="M368" s="249" t="s">
        <v>1</v>
      </c>
      <c r="N368" s="250" t="s">
        <v>41</v>
      </c>
      <c r="O368" s="92"/>
      <c r="P368" s="251">
        <f>O368*H368</f>
        <v>0</v>
      </c>
      <c r="Q368" s="251">
        <v>0</v>
      </c>
      <c r="R368" s="251">
        <f>Q368*H368</f>
        <v>0</v>
      </c>
      <c r="S368" s="251">
        <v>0</v>
      </c>
      <c r="T368" s="252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53" t="s">
        <v>258</v>
      </c>
      <c r="AT368" s="253" t="s">
        <v>253</v>
      </c>
      <c r="AU368" s="253" t="s">
        <v>86</v>
      </c>
      <c r="AY368" s="18" t="s">
        <v>251</v>
      </c>
      <c r="BE368" s="254">
        <f>IF(N368="základní",J368,0)</f>
        <v>0</v>
      </c>
      <c r="BF368" s="254">
        <f>IF(N368="snížená",J368,0)</f>
        <v>0</v>
      </c>
      <c r="BG368" s="254">
        <f>IF(N368="zákl. přenesená",J368,0)</f>
        <v>0</v>
      </c>
      <c r="BH368" s="254">
        <f>IF(N368="sníž. přenesená",J368,0)</f>
        <v>0</v>
      </c>
      <c r="BI368" s="254">
        <f>IF(N368="nulová",J368,0)</f>
        <v>0</v>
      </c>
      <c r="BJ368" s="18" t="s">
        <v>84</v>
      </c>
      <c r="BK368" s="254">
        <f>ROUND(I368*H368,2)</f>
        <v>0</v>
      </c>
      <c r="BL368" s="18" t="s">
        <v>258</v>
      </c>
      <c r="BM368" s="253" t="s">
        <v>4051</v>
      </c>
    </row>
    <row r="369" s="2" customFormat="1" ht="14.4" customHeight="1">
      <c r="A369" s="39"/>
      <c r="B369" s="40"/>
      <c r="C369" s="243" t="s">
        <v>1537</v>
      </c>
      <c r="D369" s="243" t="s">
        <v>253</v>
      </c>
      <c r="E369" s="244" t="s">
        <v>4052</v>
      </c>
      <c r="F369" s="245" t="s">
        <v>4053</v>
      </c>
      <c r="G369" s="246" t="s">
        <v>1453</v>
      </c>
      <c r="H369" s="247">
        <v>1</v>
      </c>
      <c r="I369" s="248"/>
      <c r="J369" s="247">
        <f>ROUND(I369*H369,2)</f>
        <v>0</v>
      </c>
      <c r="K369" s="245" t="s">
        <v>1</v>
      </c>
      <c r="L369" s="45"/>
      <c r="M369" s="249" t="s">
        <v>1</v>
      </c>
      <c r="N369" s="250" t="s">
        <v>41</v>
      </c>
      <c r="O369" s="92"/>
      <c r="P369" s="251">
        <f>O369*H369</f>
        <v>0</v>
      </c>
      <c r="Q369" s="251">
        <v>0</v>
      </c>
      <c r="R369" s="251">
        <f>Q369*H369</f>
        <v>0</v>
      </c>
      <c r="S369" s="251">
        <v>0</v>
      </c>
      <c r="T369" s="252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53" t="s">
        <v>258</v>
      </c>
      <c r="AT369" s="253" t="s">
        <v>253</v>
      </c>
      <c r="AU369" s="253" t="s">
        <v>86</v>
      </c>
      <c r="AY369" s="18" t="s">
        <v>251</v>
      </c>
      <c r="BE369" s="254">
        <f>IF(N369="základní",J369,0)</f>
        <v>0</v>
      </c>
      <c r="BF369" s="254">
        <f>IF(N369="snížená",J369,0)</f>
        <v>0</v>
      </c>
      <c r="BG369" s="254">
        <f>IF(N369="zákl. přenesená",J369,0)</f>
        <v>0</v>
      </c>
      <c r="BH369" s="254">
        <f>IF(N369="sníž. přenesená",J369,0)</f>
        <v>0</v>
      </c>
      <c r="BI369" s="254">
        <f>IF(N369="nulová",J369,0)</f>
        <v>0</v>
      </c>
      <c r="BJ369" s="18" t="s">
        <v>84</v>
      </c>
      <c r="BK369" s="254">
        <f>ROUND(I369*H369,2)</f>
        <v>0</v>
      </c>
      <c r="BL369" s="18" t="s">
        <v>258</v>
      </c>
      <c r="BM369" s="253" t="s">
        <v>4054</v>
      </c>
    </row>
    <row r="370" s="2" customFormat="1" ht="14.4" customHeight="1">
      <c r="A370" s="39"/>
      <c r="B370" s="40"/>
      <c r="C370" s="243" t="s">
        <v>1541</v>
      </c>
      <c r="D370" s="243" t="s">
        <v>253</v>
      </c>
      <c r="E370" s="244" t="s">
        <v>3985</v>
      </c>
      <c r="F370" s="245" t="s">
        <v>3986</v>
      </c>
      <c r="G370" s="246" t="s">
        <v>1453</v>
      </c>
      <c r="H370" s="247">
        <v>4</v>
      </c>
      <c r="I370" s="248"/>
      <c r="J370" s="247">
        <f>ROUND(I370*H370,2)</f>
        <v>0</v>
      </c>
      <c r="K370" s="245" t="s">
        <v>1</v>
      </c>
      <c r="L370" s="45"/>
      <c r="M370" s="249" t="s">
        <v>1</v>
      </c>
      <c r="N370" s="250" t="s">
        <v>41</v>
      </c>
      <c r="O370" s="92"/>
      <c r="P370" s="251">
        <f>O370*H370</f>
        <v>0</v>
      </c>
      <c r="Q370" s="251">
        <v>0</v>
      </c>
      <c r="R370" s="251">
        <f>Q370*H370</f>
        <v>0</v>
      </c>
      <c r="S370" s="251">
        <v>0</v>
      </c>
      <c r="T370" s="252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53" t="s">
        <v>258</v>
      </c>
      <c r="AT370" s="253" t="s">
        <v>253</v>
      </c>
      <c r="AU370" s="253" t="s">
        <v>86</v>
      </c>
      <c r="AY370" s="18" t="s">
        <v>251</v>
      </c>
      <c r="BE370" s="254">
        <f>IF(N370="základní",J370,0)</f>
        <v>0</v>
      </c>
      <c r="BF370" s="254">
        <f>IF(N370="snížená",J370,0)</f>
        <v>0</v>
      </c>
      <c r="BG370" s="254">
        <f>IF(N370="zákl. přenesená",J370,0)</f>
        <v>0</v>
      </c>
      <c r="BH370" s="254">
        <f>IF(N370="sníž. přenesená",J370,0)</f>
        <v>0</v>
      </c>
      <c r="BI370" s="254">
        <f>IF(N370="nulová",J370,0)</f>
        <v>0</v>
      </c>
      <c r="BJ370" s="18" t="s">
        <v>84</v>
      </c>
      <c r="BK370" s="254">
        <f>ROUND(I370*H370,2)</f>
        <v>0</v>
      </c>
      <c r="BL370" s="18" t="s">
        <v>258</v>
      </c>
      <c r="BM370" s="253" t="s">
        <v>4055</v>
      </c>
    </row>
    <row r="371" s="2" customFormat="1" ht="14.4" customHeight="1">
      <c r="A371" s="39"/>
      <c r="B371" s="40"/>
      <c r="C371" s="243" t="s">
        <v>1547</v>
      </c>
      <c r="D371" s="243" t="s">
        <v>253</v>
      </c>
      <c r="E371" s="244" t="s">
        <v>4006</v>
      </c>
      <c r="F371" s="245" t="s">
        <v>4007</v>
      </c>
      <c r="G371" s="246" t="s">
        <v>1453</v>
      </c>
      <c r="H371" s="247">
        <v>1</v>
      </c>
      <c r="I371" s="248"/>
      <c r="J371" s="247">
        <f>ROUND(I371*H371,2)</f>
        <v>0</v>
      </c>
      <c r="K371" s="245" t="s">
        <v>1</v>
      </c>
      <c r="L371" s="45"/>
      <c r="M371" s="249" t="s">
        <v>1</v>
      </c>
      <c r="N371" s="250" t="s">
        <v>41</v>
      </c>
      <c r="O371" s="92"/>
      <c r="P371" s="251">
        <f>O371*H371</f>
        <v>0</v>
      </c>
      <c r="Q371" s="251">
        <v>0</v>
      </c>
      <c r="R371" s="251">
        <f>Q371*H371</f>
        <v>0</v>
      </c>
      <c r="S371" s="251">
        <v>0</v>
      </c>
      <c r="T371" s="252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53" t="s">
        <v>258</v>
      </c>
      <c r="AT371" s="253" t="s">
        <v>253</v>
      </c>
      <c r="AU371" s="253" t="s">
        <v>86</v>
      </c>
      <c r="AY371" s="18" t="s">
        <v>251</v>
      </c>
      <c r="BE371" s="254">
        <f>IF(N371="základní",J371,0)</f>
        <v>0</v>
      </c>
      <c r="BF371" s="254">
        <f>IF(N371="snížená",J371,0)</f>
        <v>0</v>
      </c>
      <c r="BG371" s="254">
        <f>IF(N371="zákl. přenesená",J371,0)</f>
        <v>0</v>
      </c>
      <c r="BH371" s="254">
        <f>IF(N371="sníž. přenesená",J371,0)</f>
        <v>0</v>
      </c>
      <c r="BI371" s="254">
        <f>IF(N371="nulová",J371,0)</f>
        <v>0</v>
      </c>
      <c r="BJ371" s="18" t="s">
        <v>84</v>
      </c>
      <c r="BK371" s="254">
        <f>ROUND(I371*H371,2)</f>
        <v>0</v>
      </c>
      <c r="BL371" s="18" t="s">
        <v>258</v>
      </c>
      <c r="BM371" s="253" t="s">
        <v>4056</v>
      </c>
    </row>
    <row r="372" s="2" customFormat="1" ht="14.4" customHeight="1">
      <c r="A372" s="39"/>
      <c r="B372" s="40"/>
      <c r="C372" s="243" t="s">
        <v>1551</v>
      </c>
      <c r="D372" s="243" t="s">
        <v>253</v>
      </c>
      <c r="E372" s="244" t="s">
        <v>3988</v>
      </c>
      <c r="F372" s="245" t="s">
        <v>3989</v>
      </c>
      <c r="G372" s="246" t="s">
        <v>1453</v>
      </c>
      <c r="H372" s="247">
        <v>1</v>
      </c>
      <c r="I372" s="248"/>
      <c r="J372" s="247">
        <f>ROUND(I372*H372,2)</f>
        <v>0</v>
      </c>
      <c r="K372" s="245" t="s">
        <v>1</v>
      </c>
      <c r="L372" s="45"/>
      <c r="M372" s="249" t="s">
        <v>1</v>
      </c>
      <c r="N372" s="250" t="s">
        <v>41</v>
      </c>
      <c r="O372" s="92"/>
      <c r="P372" s="251">
        <f>O372*H372</f>
        <v>0</v>
      </c>
      <c r="Q372" s="251">
        <v>0</v>
      </c>
      <c r="R372" s="251">
        <f>Q372*H372</f>
        <v>0</v>
      </c>
      <c r="S372" s="251">
        <v>0</v>
      </c>
      <c r="T372" s="252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53" t="s">
        <v>258</v>
      </c>
      <c r="AT372" s="253" t="s">
        <v>253</v>
      </c>
      <c r="AU372" s="253" t="s">
        <v>86</v>
      </c>
      <c r="AY372" s="18" t="s">
        <v>251</v>
      </c>
      <c r="BE372" s="254">
        <f>IF(N372="základní",J372,0)</f>
        <v>0</v>
      </c>
      <c r="BF372" s="254">
        <f>IF(N372="snížená",J372,0)</f>
        <v>0</v>
      </c>
      <c r="BG372" s="254">
        <f>IF(N372="zákl. přenesená",J372,0)</f>
        <v>0</v>
      </c>
      <c r="BH372" s="254">
        <f>IF(N372="sníž. přenesená",J372,0)</f>
        <v>0</v>
      </c>
      <c r="BI372" s="254">
        <f>IF(N372="nulová",J372,0)</f>
        <v>0</v>
      </c>
      <c r="BJ372" s="18" t="s">
        <v>84</v>
      </c>
      <c r="BK372" s="254">
        <f>ROUND(I372*H372,2)</f>
        <v>0</v>
      </c>
      <c r="BL372" s="18" t="s">
        <v>258</v>
      </c>
      <c r="BM372" s="253" t="s">
        <v>4057</v>
      </c>
    </row>
    <row r="373" s="2" customFormat="1" ht="14.4" customHeight="1">
      <c r="A373" s="39"/>
      <c r="B373" s="40"/>
      <c r="C373" s="243" t="s">
        <v>1555</v>
      </c>
      <c r="D373" s="243" t="s">
        <v>253</v>
      </c>
      <c r="E373" s="244" t="s">
        <v>3991</v>
      </c>
      <c r="F373" s="245" t="s">
        <v>3992</v>
      </c>
      <c r="G373" s="246" t="s">
        <v>1453</v>
      </c>
      <c r="H373" s="247">
        <v>1</v>
      </c>
      <c r="I373" s="248"/>
      <c r="J373" s="247">
        <f>ROUND(I373*H373,2)</f>
        <v>0</v>
      </c>
      <c r="K373" s="245" t="s">
        <v>1</v>
      </c>
      <c r="L373" s="45"/>
      <c r="M373" s="249" t="s">
        <v>1</v>
      </c>
      <c r="N373" s="250" t="s">
        <v>41</v>
      </c>
      <c r="O373" s="92"/>
      <c r="P373" s="251">
        <f>O373*H373</f>
        <v>0</v>
      </c>
      <c r="Q373" s="251">
        <v>0</v>
      </c>
      <c r="R373" s="251">
        <f>Q373*H373</f>
        <v>0</v>
      </c>
      <c r="S373" s="251">
        <v>0</v>
      </c>
      <c r="T373" s="252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53" t="s">
        <v>258</v>
      </c>
      <c r="AT373" s="253" t="s">
        <v>253</v>
      </c>
      <c r="AU373" s="253" t="s">
        <v>86</v>
      </c>
      <c r="AY373" s="18" t="s">
        <v>251</v>
      </c>
      <c r="BE373" s="254">
        <f>IF(N373="základní",J373,0)</f>
        <v>0</v>
      </c>
      <c r="BF373" s="254">
        <f>IF(N373="snížená",J373,0)</f>
        <v>0</v>
      </c>
      <c r="BG373" s="254">
        <f>IF(N373="zákl. přenesená",J373,0)</f>
        <v>0</v>
      </c>
      <c r="BH373" s="254">
        <f>IF(N373="sníž. přenesená",J373,0)</f>
        <v>0</v>
      </c>
      <c r="BI373" s="254">
        <f>IF(N373="nulová",J373,0)</f>
        <v>0</v>
      </c>
      <c r="BJ373" s="18" t="s">
        <v>84</v>
      </c>
      <c r="BK373" s="254">
        <f>ROUND(I373*H373,2)</f>
        <v>0</v>
      </c>
      <c r="BL373" s="18" t="s">
        <v>258</v>
      </c>
      <c r="BM373" s="253" t="s">
        <v>4058</v>
      </c>
    </row>
    <row r="374" s="2" customFormat="1" ht="14.4" customHeight="1">
      <c r="A374" s="39"/>
      <c r="B374" s="40"/>
      <c r="C374" s="243" t="s">
        <v>1562</v>
      </c>
      <c r="D374" s="243" t="s">
        <v>253</v>
      </c>
      <c r="E374" s="244" t="s">
        <v>4059</v>
      </c>
      <c r="F374" s="245" t="s">
        <v>3995</v>
      </c>
      <c r="G374" s="246" t="s">
        <v>1453</v>
      </c>
      <c r="H374" s="247">
        <v>1</v>
      </c>
      <c r="I374" s="248"/>
      <c r="J374" s="247">
        <f>ROUND(I374*H374,2)</f>
        <v>0</v>
      </c>
      <c r="K374" s="245" t="s">
        <v>1</v>
      </c>
      <c r="L374" s="45"/>
      <c r="M374" s="249" t="s">
        <v>1</v>
      </c>
      <c r="N374" s="250" t="s">
        <v>41</v>
      </c>
      <c r="O374" s="92"/>
      <c r="P374" s="251">
        <f>O374*H374</f>
        <v>0</v>
      </c>
      <c r="Q374" s="251">
        <v>0</v>
      </c>
      <c r="R374" s="251">
        <f>Q374*H374</f>
        <v>0</v>
      </c>
      <c r="S374" s="251">
        <v>0</v>
      </c>
      <c r="T374" s="252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53" t="s">
        <v>258</v>
      </c>
      <c r="AT374" s="253" t="s">
        <v>253</v>
      </c>
      <c r="AU374" s="253" t="s">
        <v>86</v>
      </c>
      <c r="AY374" s="18" t="s">
        <v>251</v>
      </c>
      <c r="BE374" s="254">
        <f>IF(N374="základní",J374,0)</f>
        <v>0</v>
      </c>
      <c r="BF374" s="254">
        <f>IF(N374="snížená",J374,0)</f>
        <v>0</v>
      </c>
      <c r="BG374" s="254">
        <f>IF(N374="zákl. přenesená",J374,0)</f>
        <v>0</v>
      </c>
      <c r="BH374" s="254">
        <f>IF(N374="sníž. přenesená",J374,0)</f>
        <v>0</v>
      </c>
      <c r="BI374" s="254">
        <f>IF(N374="nulová",J374,0)</f>
        <v>0</v>
      </c>
      <c r="BJ374" s="18" t="s">
        <v>84</v>
      </c>
      <c r="BK374" s="254">
        <f>ROUND(I374*H374,2)</f>
        <v>0</v>
      </c>
      <c r="BL374" s="18" t="s">
        <v>258</v>
      </c>
      <c r="BM374" s="253" t="s">
        <v>4060</v>
      </c>
    </row>
    <row r="375" s="2" customFormat="1" ht="14.4" customHeight="1">
      <c r="A375" s="39"/>
      <c r="B375" s="40"/>
      <c r="C375" s="243" t="s">
        <v>1566</v>
      </c>
      <c r="D375" s="243" t="s">
        <v>253</v>
      </c>
      <c r="E375" s="244" t="s">
        <v>4061</v>
      </c>
      <c r="F375" s="245" t="s">
        <v>3998</v>
      </c>
      <c r="G375" s="246" t="s">
        <v>1453</v>
      </c>
      <c r="H375" s="247">
        <v>1</v>
      </c>
      <c r="I375" s="248"/>
      <c r="J375" s="247">
        <f>ROUND(I375*H375,2)</f>
        <v>0</v>
      </c>
      <c r="K375" s="245" t="s">
        <v>1</v>
      </c>
      <c r="L375" s="45"/>
      <c r="M375" s="249" t="s">
        <v>1</v>
      </c>
      <c r="N375" s="250" t="s">
        <v>41</v>
      </c>
      <c r="O375" s="92"/>
      <c r="P375" s="251">
        <f>O375*H375</f>
        <v>0</v>
      </c>
      <c r="Q375" s="251">
        <v>0</v>
      </c>
      <c r="R375" s="251">
        <f>Q375*H375</f>
        <v>0</v>
      </c>
      <c r="S375" s="251">
        <v>0</v>
      </c>
      <c r="T375" s="252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53" t="s">
        <v>258</v>
      </c>
      <c r="AT375" s="253" t="s">
        <v>253</v>
      </c>
      <c r="AU375" s="253" t="s">
        <v>86</v>
      </c>
      <c r="AY375" s="18" t="s">
        <v>251</v>
      </c>
      <c r="BE375" s="254">
        <f>IF(N375="základní",J375,0)</f>
        <v>0</v>
      </c>
      <c r="BF375" s="254">
        <f>IF(N375="snížená",J375,0)</f>
        <v>0</v>
      </c>
      <c r="BG375" s="254">
        <f>IF(N375="zákl. přenesená",J375,0)</f>
        <v>0</v>
      </c>
      <c r="BH375" s="254">
        <f>IF(N375="sníž. přenesená",J375,0)</f>
        <v>0</v>
      </c>
      <c r="BI375" s="254">
        <f>IF(N375="nulová",J375,0)</f>
        <v>0</v>
      </c>
      <c r="BJ375" s="18" t="s">
        <v>84</v>
      </c>
      <c r="BK375" s="254">
        <f>ROUND(I375*H375,2)</f>
        <v>0</v>
      </c>
      <c r="BL375" s="18" t="s">
        <v>258</v>
      </c>
      <c r="BM375" s="253" t="s">
        <v>4062</v>
      </c>
    </row>
    <row r="376" s="12" customFormat="1" ht="22.8" customHeight="1">
      <c r="A376" s="12"/>
      <c r="B376" s="227"/>
      <c r="C376" s="228"/>
      <c r="D376" s="229" t="s">
        <v>75</v>
      </c>
      <c r="E376" s="241" t="s">
        <v>4063</v>
      </c>
      <c r="F376" s="241" t="s">
        <v>4064</v>
      </c>
      <c r="G376" s="228"/>
      <c r="H376" s="228"/>
      <c r="I376" s="231"/>
      <c r="J376" s="242">
        <f>BK376</f>
        <v>0</v>
      </c>
      <c r="K376" s="228"/>
      <c r="L376" s="233"/>
      <c r="M376" s="234"/>
      <c r="N376" s="235"/>
      <c r="O376" s="235"/>
      <c r="P376" s="236">
        <f>SUM(P377:P402)</f>
        <v>0</v>
      </c>
      <c r="Q376" s="235"/>
      <c r="R376" s="236">
        <f>SUM(R377:R402)</f>
        <v>0.091680000000000011</v>
      </c>
      <c r="S376" s="235"/>
      <c r="T376" s="237">
        <f>SUM(T377:T402)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38" t="s">
        <v>86</v>
      </c>
      <c r="AT376" s="239" t="s">
        <v>75</v>
      </c>
      <c r="AU376" s="239" t="s">
        <v>84</v>
      </c>
      <c r="AY376" s="238" t="s">
        <v>251</v>
      </c>
      <c r="BK376" s="240">
        <f>SUM(BK377:BK402)</f>
        <v>0</v>
      </c>
    </row>
    <row r="377" s="2" customFormat="1" ht="14.4" customHeight="1">
      <c r="A377" s="39"/>
      <c r="B377" s="40"/>
      <c r="C377" s="243" t="s">
        <v>1570</v>
      </c>
      <c r="D377" s="243" t="s">
        <v>253</v>
      </c>
      <c r="E377" s="244" t="s">
        <v>4065</v>
      </c>
      <c r="F377" s="245" t="s">
        <v>4066</v>
      </c>
      <c r="G377" s="246" t="s">
        <v>406</v>
      </c>
      <c r="H377" s="247">
        <v>440</v>
      </c>
      <c r="I377" s="248"/>
      <c r="J377" s="247">
        <f>ROUND(I377*H377,2)</f>
        <v>0</v>
      </c>
      <c r="K377" s="245" t="s">
        <v>257</v>
      </c>
      <c r="L377" s="45"/>
      <c r="M377" s="249" t="s">
        <v>1</v>
      </c>
      <c r="N377" s="250" t="s">
        <v>41</v>
      </c>
      <c r="O377" s="92"/>
      <c r="P377" s="251">
        <f>O377*H377</f>
        <v>0</v>
      </c>
      <c r="Q377" s="251">
        <v>0</v>
      </c>
      <c r="R377" s="251">
        <f>Q377*H377</f>
        <v>0</v>
      </c>
      <c r="S377" s="251">
        <v>0</v>
      </c>
      <c r="T377" s="252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53" t="s">
        <v>344</v>
      </c>
      <c r="AT377" s="253" t="s">
        <v>253</v>
      </c>
      <c r="AU377" s="253" t="s">
        <v>86</v>
      </c>
      <c r="AY377" s="18" t="s">
        <v>251</v>
      </c>
      <c r="BE377" s="254">
        <f>IF(N377="základní",J377,0)</f>
        <v>0</v>
      </c>
      <c r="BF377" s="254">
        <f>IF(N377="snížená",J377,0)</f>
        <v>0</v>
      </c>
      <c r="BG377" s="254">
        <f>IF(N377="zákl. přenesená",J377,0)</f>
        <v>0</v>
      </c>
      <c r="BH377" s="254">
        <f>IF(N377="sníž. přenesená",J377,0)</f>
        <v>0</v>
      </c>
      <c r="BI377" s="254">
        <f>IF(N377="nulová",J377,0)</f>
        <v>0</v>
      </c>
      <c r="BJ377" s="18" t="s">
        <v>84</v>
      </c>
      <c r="BK377" s="254">
        <f>ROUND(I377*H377,2)</f>
        <v>0</v>
      </c>
      <c r="BL377" s="18" t="s">
        <v>344</v>
      </c>
      <c r="BM377" s="253" t="s">
        <v>4067</v>
      </c>
    </row>
    <row r="378" s="2" customFormat="1" ht="14.4" customHeight="1">
      <c r="A378" s="39"/>
      <c r="B378" s="40"/>
      <c r="C378" s="288" t="s">
        <v>1574</v>
      </c>
      <c r="D378" s="288" t="s">
        <v>295</v>
      </c>
      <c r="E378" s="289" t="s">
        <v>4068</v>
      </c>
      <c r="F378" s="290" t="s">
        <v>4069</v>
      </c>
      <c r="G378" s="291" t="s">
        <v>406</v>
      </c>
      <c r="H378" s="292">
        <v>462</v>
      </c>
      <c r="I378" s="293"/>
      <c r="J378" s="292">
        <f>ROUND(I378*H378,2)</f>
        <v>0</v>
      </c>
      <c r="K378" s="290" t="s">
        <v>257</v>
      </c>
      <c r="L378" s="294"/>
      <c r="M378" s="295" t="s">
        <v>1</v>
      </c>
      <c r="N378" s="296" t="s">
        <v>41</v>
      </c>
      <c r="O378" s="92"/>
      <c r="P378" s="251">
        <f>O378*H378</f>
        <v>0</v>
      </c>
      <c r="Q378" s="251">
        <v>0.00010000000000000001</v>
      </c>
      <c r="R378" s="251">
        <f>Q378*H378</f>
        <v>0.046200000000000005</v>
      </c>
      <c r="S378" s="251">
        <v>0</v>
      </c>
      <c r="T378" s="252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53" t="s">
        <v>447</v>
      </c>
      <c r="AT378" s="253" t="s">
        <v>295</v>
      </c>
      <c r="AU378" s="253" t="s">
        <v>86</v>
      </c>
      <c r="AY378" s="18" t="s">
        <v>251</v>
      </c>
      <c r="BE378" s="254">
        <f>IF(N378="základní",J378,0)</f>
        <v>0</v>
      </c>
      <c r="BF378" s="254">
        <f>IF(N378="snížená",J378,0)</f>
        <v>0</v>
      </c>
      <c r="BG378" s="254">
        <f>IF(N378="zákl. přenesená",J378,0)</f>
        <v>0</v>
      </c>
      <c r="BH378" s="254">
        <f>IF(N378="sníž. přenesená",J378,0)</f>
        <v>0</v>
      </c>
      <c r="BI378" s="254">
        <f>IF(N378="nulová",J378,0)</f>
        <v>0</v>
      </c>
      <c r="BJ378" s="18" t="s">
        <v>84</v>
      </c>
      <c r="BK378" s="254">
        <f>ROUND(I378*H378,2)</f>
        <v>0</v>
      </c>
      <c r="BL378" s="18" t="s">
        <v>344</v>
      </c>
      <c r="BM378" s="253" t="s">
        <v>4070</v>
      </c>
    </row>
    <row r="379" s="14" customFormat="1">
      <c r="A379" s="14"/>
      <c r="B379" s="266"/>
      <c r="C379" s="267"/>
      <c r="D379" s="257" t="s">
        <v>260</v>
      </c>
      <c r="E379" s="267"/>
      <c r="F379" s="269" t="s">
        <v>4071</v>
      </c>
      <c r="G379" s="267"/>
      <c r="H379" s="270">
        <v>462</v>
      </c>
      <c r="I379" s="271"/>
      <c r="J379" s="267"/>
      <c r="K379" s="267"/>
      <c r="L379" s="272"/>
      <c r="M379" s="273"/>
      <c r="N379" s="274"/>
      <c r="O379" s="274"/>
      <c r="P379" s="274"/>
      <c r="Q379" s="274"/>
      <c r="R379" s="274"/>
      <c r="S379" s="274"/>
      <c r="T379" s="275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76" t="s">
        <v>260</v>
      </c>
      <c r="AU379" s="276" t="s">
        <v>86</v>
      </c>
      <c r="AV379" s="14" t="s">
        <v>86</v>
      </c>
      <c r="AW379" s="14" t="s">
        <v>4</v>
      </c>
      <c r="AX379" s="14" t="s">
        <v>84</v>
      </c>
      <c r="AY379" s="276" t="s">
        <v>251</v>
      </c>
    </row>
    <row r="380" s="2" customFormat="1" ht="14.4" customHeight="1">
      <c r="A380" s="39"/>
      <c r="B380" s="40"/>
      <c r="C380" s="243" t="s">
        <v>1578</v>
      </c>
      <c r="D380" s="243" t="s">
        <v>253</v>
      </c>
      <c r="E380" s="244" t="s">
        <v>4072</v>
      </c>
      <c r="F380" s="245" t="s">
        <v>4073</v>
      </c>
      <c r="G380" s="246" t="s">
        <v>406</v>
      </c>
      <c r="H380" s="247">
        <v>30</v>
      </c>
      <c r="I380" s="248"/>
      <c r="J380" s="247">
        <f>ROUND(I380*H380,2)</f>
        <v>0</v>
      </c>
      <c r="K380" s="245" t="s">
        <v>257</v>
      </c>
      <c r="L380" s="45"/>
      <c r="M380" s="249" t="s">
        <v>1</v>
      </c>
      <c r="N380" s="250" t="s">
        <v>41</v>
      </c>
      <c r="O380" s="92"/>
      <c r="P380" s="251">
        <f>O380*H380</f>
        <v>0</v>
      </c>
      <c r="Q380" s="251">
        <v>0</v>
      </c>
      <c r="R380" s="251">
        <f>Q380*H380</f>
        <v>0</v>
      </c>
      <c r="S380" s="251">
        <v>0</v>
      </c>
      <c r="T380" s="252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53" t="s">
        <v>344</v>
      </c>
      <c r="AT380" s="253" t="s">
        <v>253</v>
      </c>
      <c r="AU380" s="253" t="s">
        <v>86</v>
      </c>
      <c r="AY380" s="18" t="s">
        <v>251</v>
      </c>
      <c r="BE380" s="254">
        <f>IF(N380="základní",J380,0)</f>
        <v>0</v>
      </c>
      <c r="BF380" s="254">
        <f>IF(N380="snížená",J380,0)</f>
        <v>0</v>
      </c>
      <c r="BG380" s="254">
        <f>IF(N380="zákl. přenesená",J380,0)</f>
        <v>0</v>
      </c>
      <c r="BH380" s="254">
        <f>IF(N380="sníž. přenesená",J380,0)</f>
        <v>0</v>
      </c>
      <c r="BI380" s="254">
        <f>IF(N380="nulová",J380,0)</f>
        <v>0</v>
      </c>
      <c r="BJ380" s="18" t="s">
        <v>84</v>
      </c>
      <c r="BK380" s="254">
        <f>ROUND(I380*H380,2)</f>
        <v>0</v>
      </c>
      <c r="BL380" s="18" t="s">
        <v>344</v>
      </c>
      <c r="BM380" s="253" t="s">
        <v>4074</v>
      </c>
    </row>
    <row r="381" s="2" customFormat="1" ht="22.2" customHeight="1">
      <c r="A381" s="39"/>
      <c r="B381" s="40"/>
      <c r="C381" s="288" t="s">
        <v>1582</v>
      </c>
      <c r="D381" s="288" t="s">
        <v>295</v>
      </c>
      <c r="E381" s="289" t="s">
        <v>4075</v>
      </c>
      <c r="F381" s="290" t="s">
        <v>4076</v>
      </c>
      <c r="G381" s="291" t="s">
        <v>406</v>
      </c>
      <c r="H381" s="292">
        <v>36</v>
      </c>
      <c r="I381" s="293"/>
      <c r="J381" s="292">
        <f>ROUND(I381*H381,2)</f>
        <v>0</v>
      </c>
      <c r="K381" s="290" t="s">
        <v>257</v>
      </c>
      <c r="L381" s="294"/>
      <c r="M381" s="295" t="s">
        <v>1</v>
      </c>
      <c r="N381" s="296" t="s">
        <v>41</v>
      </c>
      <c r="O381" s="92"/>
      <c r="P381" s="251">
        <f>O381*H381</f>
        <v>0</v>
      </c>
      <c r="Q381" s="251">
        <v>4.0000000000000003E-05</v>
      </c>
      <c r="R381" s="251">
        <f>Q381*H381</f>
        <v>0.0014400000000000001</v>
      </c>
      <c r="S381" s="251">
        <v>0</v>
      </c>
      <c r="T381" s="252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53" t="s">
        <v>447</v>
      </c>
      <c r="AT381" s="253" t="s">
        <v>295</v>
      </c>
      <c r="AU381" s="253" t="s">
        <v>86</v>
      </c>
      <c r="AY381" s="18" t="s">
        <v>251</v>
      </c>
      <c r="BE381" s="254">
        <f>IF(N381="základní",J381,0)</f>
        <v>0</v>
      </c>
      <c r="BF381" s="254">
        <f>IF(N381="snížená",J381,0)</f>
        <v>0</v>
      </c>
      <c r="BG381" s="254">
        <f>IF(N381="zákl. přenesená",J381,0)</f>
        <v>0</v>
      </c>
      <c r="BH381" s="254">
        <f>IF(N381="sníž. přenesená",J381,0)</f>
        <v>0</v>
      </c>
      <c r="BI381" s="254">
        <f>IF(N381="nulová",J381,0)</f>
        <v>0</v>
      </c>
      <c r="BJ381" s="18" t="s">
        <v>84</v>
      </c>
      <c r="BK381" s="254">
        <f>ROUND(I381*H381,2)</f>
        <v>0</v>
      </c>
      <c r="BL381" s="18" t="s">
        <v>344</v>
      </c>
      <c r="BM381" s="253" t="s">
        <v>4077</v>
      </c>
    </row>
    <row r="382" s="14" customFormat="1">
      <c r="A382" s="14"/>
      <c r="B382" s="266"/>
      <c r="C382" s="267"/>
      <c r="D382" s="257" t="s">
        <v>260</v>
      </c>
      <c r="E382" s="267"/>
      <c r="F382" s="269" t="s">
        <v>4078</v>
      </c>
      <c r="G382" s="267"/>
      <c r="H382" s="270">
        <v>36</v>
      </c>
      <c r="I382" s="271"/>
      <c r="J382" s="267"/>
      <c r="K382" s="267"/>
      <c r="L382" s="272"/>
      <c r="M382" s="273"/>
      <c r="N382" s="274"/>
      <c r="O382" s="274"/>
      <c r="P382" s="274"/>
      <c r="Q382" s="274"/>
      <c r="R382" s="274"/>
      <c r="S382" s="274"/>
      <c r="T382" s="275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76" t="s">
        <v>260</v>
      </c>
      <c r="AU382" s="276" t="s">
        <v>86</v>
      </c>
      <c r="AV382" s="14" t="s">
        <v>86</v>
      </c>
      <c r="AW382" s="14" t="s">
        <v>4</v>
      </c>
      <c r="AX382" s="14" t="s">
        <v>84</v>
      </c>
      <c r="AY382" s="276" t="s">
        <v>251</v>
      </c>
    </row>
    <row r="383" s="2" customFormat="1" ht="14.4" customHeight="1">
      <c r="A383" s="39"/>
      <c r="B383" s="40"/>
      <c r="C383" s="243" t="s">
        <v>1586</v>
      </c>
      <c r="D383" s="243" t="s">
        <v>253</v>
      </c>
      <c r="E383" s="244" t="s">
        <v>4079</v>
      </c>
      <c r="F383" s="245" t="s">
        <v>4080</v>
      </c>
      <c r="G383" s="246" t="s">
        <v>406</v>
      </c>
      <c r="H383" s="247">
        <v>130</v>
      </c>
      <c r="I383" s="248"/>
      <c r="J383" s="247">
        <f>ROUND(I383*H383,2)</f>
        <v>0</v>
      </c>
      <c r="K383" s="245" t="s">
        <v>257</v>
      </c>
      <c r="L383" s="45"/>
      <c r="M383" s="249" t="s">
        <v>1</v>
      </c>
      <c r="N383" s="250" t="s">
        <v>41</v>
      </c>
      <c r="O383" s="92"/>
      <c r="P383" s="251">
        <f>O383*H383</f>
        <v>0</v>
      </c>
      <c r="Q383" s="251">
        <v>0</v>
      </c>
      <c r="R383" s="251">
        <f>Q383*H383</f>
        <v>0</v>
      </c>
      <c r="S383" s="251">
        <v>0</v>
      </c>
      <c r="T383" s="252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53" t="s">
        <v>344</v>
      </c>
      <c r="AT383" s="253" t="s">
        <v>253</v>
      </c>
      <c r="AU383" s="253" t="s">
        <v>86</v>
      </c>
      <c r="AY383" s="18" t="s">
        <v>251</v>
      </c>
      <c r="BE383" s="254">
        <f>IF(N383="základní",J383,0)</f>
        <v>0</v>
      </c>
      <c r="BF383" s="254">
        <f>IF(N383="snížená",J383,0)</f>
        <v>0</v>
      </c>
      <c r="BG383" s="254">
        <f>IF(N383="zákl. přenesená",J383,0)</f>
        <v>0</v>
      </c>
      <c r="BH383" s="254">
        <f>IF(N383="sníž. přenesená",J383,0)</f>
        <v>0</v>
      </c>
      <c r="BI383" s="254">
        <f>IF(N383="nulová",J383,0)</f>
        <v>0</v>
      </c>
      <c r="BJ383" s="18" t="s">
        <v>84</v>
      </c>
      <c r="BK383" s="254">
        <f>ROUND(I383*H383,2)</f>
        <v>0</v>
      </c>
      <c r="BL383" s="18" t="s">
        <v>344</v>
      </c>
      <c r="BM383" s="253" t="s">
        <v>4081</v>
      </c>
    </row>
    <row r="384" s="2" customFormat="1" ht="14.4" customHeight="1">
      <c r="A384" s="39"/>
      <c r="B384" s="40"/>
      <c r="C384" s="288" t="s">
        <v>1590</v>
      </c>
      <c r="D384" s="288" t="s">
        <v>295</v>
      </c>
      <c r="E384" s="289" t="s">
        <v>4082</v>
      </c>
      <c r="F384" s="290" t="s">
        <v>4083</v>
      </c>
      <c r="G384" s="291" t="s">
        <v>406</v>
      </c>
      <c r="H384" s="292">
        <v>156</v>
      </c>
      <c r="I384" s="293"/>
      <c r="J384" s="292">
        <f>ROUND(I384*H384,2)</f>
        <v>0</v>
      </c>
      <c r="K384" s="290" t="s">
        <v>1</v>
      </c>
      <c r="L384" s="294"/>
      <c r="M384" s="295" t="s">
        <v>1</v>
      </c>
      <c r="N384" s="296" t="s">
        <v>41</v>
      </c>
      <c r="O384" s="92"/>
      <c r="P384" s="251">
        <f>O384*H384</f>
        <v>0</v>
      </c>
      <c r="Q384" s="251">
        <v>6.9999999999999994E-05</v>
      </c>
      <c r="R384" s="251">
        <f>Q384*H384</f>
        <v>0.010919999999999999</v>
      </c>
      <c r="S384" s="251">
        <v>0</v>
      </c>
      <c r="T384" s="252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53" t="s">
        <v>447</v>
      </c>
      <c r="AT384" s="253" t="s">
        <v>295</v>
      </c>
      <c r="AU384" s="253" t="s">
        <v>86</v>
      </c>
      <c r="AY384" s="18" t="s">
        <v>251</v>
      </c>
      <c r="BE384" s="254">
        <f>IF(N384="základní",J384,0)</f>
        <v>0</v>
      </c>
      <c r="BF384" s="254">
        <f>IF(N384="snížená",J384,0)</f>
        <v>0</v>
      </c>
      <c r="BG384" s="254">
        <f>IF(N384="zákl. přenesená",J384,0)</f>
        <v>0</v>
      </c>
      <c r="BH384" s="254">
        <f>IF(N384="sníž. přenesená",J384,0)</f>
        <v>0</v>
      </c>
      <c r="BI384" s="254">
        <f>IF(N384="nulová",J384,0)</f>
        <v>0</v>
      </c>
      <c r="BJ384" s="18" t="s">
        <v>84</v>
      </c>
      <c r="BK384" s="254">
        <f>ROUND(I384*H384,2)</f>
        <v>0</v>
      </c>
      <c r="BL384" s="18" t="s">
        <v>344</v>
      </c>
      <c r="BM384" s="253" t="s">
        <v>4084</v>
      </c>
    </row>
    <row r="385" s="14" customFormat="1">
      <c r="A385" s="14"/>
      <c r="B385" s="266"/>
      <c r="C385" s="267"/>
      <c r="D385" s="257" t="s">
        <v>260</v>
      </c>
      <c r="E385" s="267"/>
      <c r="F385" s="269" t="s">
        <v>4085</v>
      </c>
      <c r="G385" s="267"/>
      <c r="H385" s="270">
        <v>156</v>
      </c>
      <c r="I385" s="271"/>
      <c r="J385" s="267"/>
      <c r="K385" s="267"/>
      <c r="L385" s="272"/>
      <c r="M385" s="273"/>
      <c r="N385" s="274"/>
      <c r="O385" s="274"/>
      <c r="P385" s="274"/>
      <c r="Q385" s="274"/>
      <c r="R385" s="274"/>
      <c r="S385" s="274"/>
      <c r="T385" s="275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76" t="s">
        <v>260</v>
      </c>
      <c r="AU385" s="276" t="s">
        <v>86</v>
      </c>
      <c r="AV385" s="14" t="s">
        <v>86</v>
      </c>
      <c r="AW385" s="14" t="s">
        <v>4</v>
      </c>
      <c r="AX385" s="14" t="s">
        <v>84</v>
      </c>
      <c r="AY385" s="276" t="s">
        <v>251</v>
      </c>
    </row>
    <row r="386" s="2" customFormat="1" ht="14.4" customHeight="1">
      <c r="A386" s="39"/>
      <c r="B386" s="40"/>
      <c r="C386" s="243" t="s">
        <v>1596</v>
      </c>
      <c r="D386" s="243" t="s">
        <v>253</v>
      </c>
      <c r="E386" s="244" t="s">
        <v>4086</v>
      </c>
      <c r="F386" s="245" t="s">
        <v>4087</v>
      </c>
      <c r="G386" s="246" t="s">
        <v>406</v>
      </c>
      <c r="H386" s="247">
        <v>690</v>
      </c>
      <c r="I386" s="248"/>
      <c r="J386" s="247">
        <f>ROUND(I386*H386,2)</f>
        <v>0</v>
      </c>
      <c r="K386" s="245" t="s">
        <v>257</v>
      </c>
      <c r="L386" s="45"/>
      <c r="M386" s="249" t="s">
        <v>1</v>
      </c>
      <c r="N386" s="250" t="s">
        <v>41</v>
      </c>
      <c r="O386" s="92"/>
      <c r="P386" s="251">
        <f>O386*H386</f>
        <v>0</v>
      </c>
      <c r="Q386" s="251">
        <v>0</v>
      </c>
      <c r="R386" s="251">
        <f>Q386*H386</f>
        <v>0</v>
      </c>
      <c r="S386" s="251">
        <v>0</v>
      </c>
      <c r="T386" s="252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53" t="s">
        <v>344</v>
      </c>
      <c r="AT386" s="253" t="s">
        <v>253</v>
      </c>
      <c r="AU386" s="253" t="s">
        <v>86</v>
      </c>
      <c r="AY386" s="18" t="s">
        <v>251</v>
      </c>
      <c r="BE386" s="254">
        <f>IF(N386="základní",J386,0)</f>
        <v>0</v>
      </c>
      <c r="BF386" s="254">
        <f>IF(N386="snížená",J386,0)</f>
        <v>0</v>
      </c>
      <c r="BG386" s="254">
        <f>IF(N386="zákl. přenesená",J386,0)</f>
        <v>0</v>
      </c>
      <c r="BH386" s="254">
        <f>IF(N386="sníž. přenesená",J386,0)</f>
        <v>0</v>
      </c>
      <c r="BI386" s="254">
        <f>IF(N386="nulová",J386,0)</f>
        <v>0</v>
      </c>
      <c r="BJ386" s="18" t="s">
        <v>84</v>
      </c>
      <c r="BK386" s="254">
        <f>ROUND(I386*H386,2)</f>
        <v>0</v>
      </c>
      <c r="BL386" s="18" t="s">
        <v>344</v>
      </c>
      <c r="BM386" s="253" t="s">
        <v>4088</v>
      </c>
    </row>
    <row r="387" s="2" customFormat="1" ht="14.4" customHeight="1">
      <c r="A387" s="39"/>
      <c r="B387" s="40"/>
      <c r="C387" s="288" t="s">
        <v>1602</v>
      </c>
      <c r="D387" s="288" t="s">
        <v>295</v>
      </c>
      <c r="E387" s="289" t="s">
        <v>4089</v>
      </c>
      <c r="F387" s="290" t="s">
        <v>4090</v>
      </c>
      <c r="G387" s="291" t="s">
        <v>406</v>
      </c>
      <c r="H387" s="292">
        <v>828</v>
      </c>
      <c r="I387" s="293"/>
      <c r="J387" s="292">
        <f>ROUND(I387*H387,2)</f>
        <v>0</v>
      </c>
      <c r="K387" s="290" t="s">
        <v>257</v>
      </c>
      <c r="L387" s="294"/>
      <c r="M387" s="295" t="s">
        <v>1</v>
      </c>
      <c r="N387" s="296" t="s">
        <v>41</v>
      </c>
      <c r="O387" s="92"/>
      <c r="P387" s="251">
        <f>O387*H387</f>
        <v>0</v>
      </c>
      <c r="Q387" s="251">
        <v>4.0000000000000003E-05</v>
      </c>
      <c r="R387" s="251">
        <f>Q387*H387</f>
        <v>0.033120000000000004</v>
      </c>
      <c r="S387" s="251">
        <v>0</v>
      </c>
      <c r="T387" s="252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53" t="s">
        <v>447</v>
      </c>
      <c r="AT387" s="253" t="s">
        <v>295</v>
      </c>
      <c r="AU387" s="253" t="s">
        <v>86</v>
      </c>
      <c r="AY387" s="18" t="s">
        <v>251</v>
      </c>
      <c r="BE387" s="254">
        <f>IF(N387="základní",J387,0)</f>
        <v>0</v>
      </c>
      <c r="BF387" s="254">
        <f>IF(N387="snížená",J387,0)</f>
        <v>0</v>
      </c>
      <c r="BG387" s="254">
        <f>IF(N387="zákl. přenesená",J387,0)</f>
        <v>0</v>
      </c>
      <c r="BH387" s="254">
        <f>IF(N387="sníž. přenesená",J387,0)</f>
        <v>0</v>
      </c>
      <c r="BI387" s="254">
        <f>IF(N387="nulová",J387,0)</f>
        <v>0</v>
      </c>
      <c r="BJ387" s="18" t="s">
        <v>84</v>
      </c>
      <c r="BK387" s="254">
        <f>ROUND(I387*H387,2)</f>
        <v>0</v>
      </c>
      <c r="BL387" s="18" t="s">
        <v>344</v>
      </c>
      <c r="BM387" s="253" t="s">
        <v>4091</v>
      </c>
    </row>
    <row r="388" s="14" customFormat="1">
      <c r="A388" s="14"/>
      <c r="B388" s="266"/>
      <c r="C388" s="267"/>
      <c r="D388" s="257" t="s">
        <v>260</v>
      </c>
      <c r="E388" s="268" t="s">
        <v>1</v>
      </c>
      <c r="F388" s="269" t="s">
        <v>4092</v>
      </c>
      <c r="G388" s="267"/>
      <c r="H388" s="270">
        <v>20</v>
      </c>
      <c r="I388" s="271"/>
      <c r="J388" s="267"/>
      <c r="K388" s="267"/>
      <c r="L388" s="272"/>
      <c r="M388" s="273"/>
      <c r="N388" s="274"/>
      <c r="O388" s="274"/>
      <c r="P388" s="274"/>
      <c r="Q388" s="274"/>
      <c r="R388" s="274"/>
      <c r="S388" s="274"/>
      <c r="T388" s="275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76" t="s">
        <v>260</v>
      </c>
      <c r="AU388" s="276" t="s">
        <v>86</v>
      </c>
      <c r="AV388" s="14" t="s">
        <v>86</v>
      </c>
      <c r="AW388" s="14" t="s">
        <v>31</v>
      </c>
      <c r="AX388" s="14" t="s">
        <v>76</v>
      </c>
      <c r="AY388" s="276" t="s">
        <v>251</v>
      </c>
    </row>
    <row r="389" s="14" customFormat="1">
      <c r="A389" s="14"/>
      <c r="B389" s="266"/>
      <c r="C389" s="267"/>
      <c r="D389" s="257" t="s">
        <v>260</v>
      </c>
      <c r="E389" s="268" t="s">
        <v>1</v>
      </c>
      <c r="F389" s="269" t="s">
        <v>4093</v>
      </c>
      <c r="G389" s="267"/>
      <c r="H389" s="270">
        <v>60</v>
      </c>
      <c r="I389" s="271"/>
      <c r="J389" s="267"/>
      <c r="K389" s="267"/>
      <c r="L389" s="272"/>
      <c r="M389" s="273"/>
      <c r="N389" s="274"/>
      <c r="O389" s="274"/>
      <c r="P389" s="274"/>
      <c r="Q389" s="274"/>
      <c r="R389" s="274"/>
      <c r="S389" s="274"/>
      <c r="T389" s="275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76" t="s">
        <v>260</v>
      </c>
      <c r="AU389" s="276" t="s">
        <v>86</v>
      </c>
      <c r="AV389" s="14" t="s">
        <v>86</v>
      </c>
      <c r="AW389" s="14" t="s">
        <v>31</v>
      </c>
      <c r="AX389" s="14" t="s">
        <v>76</v>
      </c>
      <c r="AY389" s="276" t="s">
        <v>251</v>
      </c>
    </row>
    <row r="390" s="14" customFormat="1">
      <c r="A390" s="14"/>
      <c r="B390" s="266"/>
      <c r="C390" s="267"/>
      <c r="D390" s="257" t="s">
        <v>260</v>
      </c>
      <c r="E390" s="268" t="s">
        <v>1</v>
      </c>
      <c r="F390" s="269" t="s">
        <v>4094</v>
      </c>
      <c r="G390" s="267"/>
      <c r="H390" s="270">
        <v>65</v>
      </c>
      <c r="I390" s="271"/>
      <c r="J390" s="267"/>
      <c r="K390" s="267"/>
      <c r="L390" s="272"/>
      <c r="M390" s="273"/>
      <c r="N390" s="274"/>
      <c r="O390" s="274"/>
      <c r="P390" s="274"/>
      <c r="Q390" s="274"/>
      <c r="R390" s="274"/>
      <c r="S390" s="274"/>
      <c r="T390" s="275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76" t="s">
        <v>260</v>
      </c>
      <c r="AU390" s="276" t="s">
        <v>86</v>
      </c>
      <c r="AV390" s="14" t="s">
        <v>86</v>
      </c>
      <c r="AW390" s="14" t="s">
        <v>31</v>
      </c>
      <c r="AX390" s="14" t="s">
        <v>76</v>
      </c>
      <c r="AY390" s="276" t="s">
        <v>251</v>
      </c>
    </row>
    <row r="391" s="14" customFormat="1">
      <c r="A391" s="14"/>
      <c r="B391" s="266"/>
      <c r="C391" s="267"/>
      <c r="D391" s="257" t="s">
        <v>260</v>
      </c>
      <c r="E391" s="268" t="s">
        <v>1</v>
      </c>
      <c r="F391" s="269" t="s">
        <v>4095</v>
      </c>
      <c r="G391" s="267"/>
      <c r="H391" s="270">
        <v>30</v>
      </c>
      <c r="I391" s="271"/>
      <c r="J391" s="267"/>
      <c r="K391" s="267"/>
      <c r="L391" s="272"/>
      <c r="M391" s="273"/>
      <c r="N391" s="274"/>
      <c r="O391" s="274"/>
      <c r="P391" s="274"/>
      <c r="Q391" s="274"/>
      <c r="R391" s="274"/>
      <c r="S391" s="274"/>
      <c r="T391" s="275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76" t="s">
        <v>260</v>
      </c>
      <c r="AU391" s="276" t="s">
        <v>86</v>
      </c>
      <c r="AV391" s="14" t="s">
        <v>86</v>
      </c>
      <c r="AW391" s="14" t="s">
        <v>31</v>
      </c>
      <c r="AX391" s="14" t="s">
        <v>76</v>
      </c>
      <c r="AY391" s="276" t="s">
        <v>251</v>
      </c>
    </row>
    <row r="392" s="14" customFormat="1">
      <c r="A392" s="14"/>
      <c r="B392" s="266"/>
      <c r="C392" s="267"/>
      <c r="D392" s="257" t="s">
        <v>260</v>
      </c>
      <c r="E392" s="268" t="s">
        <v>1</v>
      </c>
      <c r="F392" s="269" t="s">
        <v>4096</v>
      </c>
      <c r="G392" s="267"/>
      <c r="H392" s="270">
        <v>60</v>
      </c>
      <c r="I392" s="271"/>
      <c r="J392" s="267"/>
      <c r="K392" s="267"/>
      <c r="L392" s="272"/>
      <c r="M392" s="273"/>
      <c r="N392" s="274"/>
      <c r="O392" s="274"/>
      <c r="P392" s="274"/>
      <c r="Q392" s="274"/>
      <c r="R392" s="274"/>
      <c r="S392" s="274"/>
      <c r="T392" s="27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76" t="s">
        <v>260</v>
      </c>
      <c r="AU392" s="276" t="s">
        <v>86</v>
      </c>
      <c r="AV392" s="14" t="s">
        <v>86</v>
      </c>
      <c r="AW392" s="14" t="s">
        <v>31</v>
      </c>
      <c r="AX392" s="14" t="s">
        <v>76</v>
      </c>
      <c r="AY392" s="276" t="s">
        <v>251</v>
      </c>
    </row>
    <row r="393" s="14" customFormat="1">
      <c r="A393" s="14"/>
      <c r="B393" s="266"/>
      <c r="C393" s="267"/>
      <c r="D393" s="257" t="s">
        <v>260</v>
      </c>
      <c r="E393" s="268" t="s">
        <v>1</v>
      </c>
      <c r="F393" s="269" t="s">
        <v>4097</v>
      </c>
      <c r="G393" s="267"/>
      <c r="H393" s="270">
        <v>60</v>
      </c>
      <c r="I393" s="271"/>
      <c r="J393" s="267"/>
      <c r="K393" s="267"/>
      <c r="L393" s="272"/>
      <c r="M393" s="273"/>
      <c r="N393" s="274"/>
      <c r="O393" s="274"/>
      <c r="P393" s="274"/>
      <c r="Q393" s="274"/>
      <c r="R393" s="274"/>
      <c r="S393" s="274"/>
      <c r="T393" s="275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76" t="s">
        <v>260</v>
      </c>
      <c r="AU393" s="276" t="s">
        <v>86</v>
      </c>
      <c r="AV393" s="14" t="s">
        <v>86</v>
      </c>
      <c r="AW393" s="14" t="s">
        <v>31</v>
      </c>
      <c r="AX393" s="14" t="s">
        <v>76</v>
      </c>
      <c r="AY393" s="276" t="s">
        <v>251</v>
      </c>
    </row>
    <row r="394" s="14" customFormat="1">
      <c r="A394" s="14"/>
      <c r="B394" s="266"/>
      <c r="C394" s="267"/>
      <c r="D394" s="257" t="s">
        <v>260</v>
      </c>
      <c r="E394" s="268" t="s">
        <v>1</v>
      </c>
      <c r="F394" s="269" t="s">
        <v>4098</v>
      </c>
      <c r="G394" s="267"/>
      <c r="H394" s="270">
        <v>45</v>
      </c>
      <c r="I394" s="271"/>
      <c r="J394" s="267"/>
      <c r="K394" s="267"/>
      <c r="L394" s="272"/>
      <c r="M394" s="273"/>
      <c r="N394" s="274"/>
      <c r="O394" s="274"/>
      <c r="P394" s="274"/>
      <c r="Q394" s="274"/>
      <c r="R394" s="274"/>
      <c r="S394" s="274"/>
      <c r="T394" s="27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76" t="s">
        <v>260</v>
      </c>
      <c r="AU394" s="276" t="s">
        <v>86</v>
      </c>
      <c r="AV394" s="14" t="s">
        <v>86</v>
      </c>
      <c r="AW394" s="14" t="s">
        <v>31</v>
      </c>
      <c r="AX394" s="14" t="s">
        <v>76</v>
      </c>
      <c r="AY394" s="276" t="s">
        <v>251</v>
      </c>
    </row>
    <row r="395" s="14" customFormat="1">
      <c r="A395" s="14"/>
      <c r="B395" s="266"/>
      <c r="C395" s="267"/>
      <c r="D395" s="257" t="s">
        <v>260</v>
      </c>
      <c r="E395" s="268" t="s">
        <v>1</v>
      </c>
      <c r="F395" s="269" t="s">
        <v>4099</v>
      </c>
      <c r="G395" s="267"/>
      <c r="H395" s="270">
        <v>75</v>
      </c>
      <c r="I395" s="271"/>
      <c r="J395" s="267"/>
      <c r="K395" s="267"/>
      <c r="L395" s="272"/>
      <c r="M395" s="273"/>
      <c r="N395" s="274"/>
      <c r="O395" s="274"/>
      <c r="P395" s="274"/>
      <c r="Q395" s="274"/>
      <c r="R395" s="274"/>
      <c r="S395" s="274"/>
      <c r="T395" s="275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76" t="s">
        <v>260</v>
      </c>
      <c r="AU395" s="276" t="s">
        <v>86</v>
      </c>
      <c r="AV395" s="14" t="s">
        <v>86</v>
      </c>
      <c r="AW395" s="14" t="s">
        <v>31</v>
      </c>
      <c r="AX395" s="14" t="s">
        <v>76</v>
      </c>
      <c r="AY395" s="276" t="s">
        <v>251</v>
      </c>
    </row>
    <row r="396" s="14" customFormat="1">
      <c r="A396" s="14"/>
      <c r="B396" s="266"/>
      <c r="C396" s="267"/>
      <c r="D396" s="257" t="s">
        <v>260</v>
      </c>
      <c r="E396" s="268" t="s">
        <v>1</v>
      </c>
      <c r="F396" s="269" t="s">
        <v>4100</v>
      </c>
      <c r="G396" s="267"/>
      <c r="H396" s="270">
        <v>80</v>
      </c>
      <c r="I396" s="271"/>
      <c r="J396" s="267"/>
      <c r="K396" s="267"/>
      <c r="L396" s="272"/>
      <c r="M396" s="273"/>
      <c r="N396" s="274"/>
      <c r="O396" s="274"/>
      <c r="P396" s="274"/>
      <c r="Q396" s="274"/>
      <c r="R396" s="274"/>
      <c r="S396" s="274"/>
      <c r="T396" s="27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76" t="s">
        <v>260</v>
      </c>
      <c r="AU396" s="276" t="s">
        <v>86</v>
      </c>
      <c r="AV396" s="14" t="s">
        <v>86</v>
      </c>
      <c r="AW396" s="14" t="s">
        <v>31</v>
      </c>
      <c r="AX396" s="14" t="s">
        <v>76</v>
      </c>
      <c r="AY396" s="276" t="s">
        <v>251</v>
      </c>
    </row>
    <row r="397" s="14" customFormat="1">
      <c r="A397" s="14"/>
      <c r="B397" s="266"/>
      <c r="C397" s="267"/>
      <c r="D397" s="257" t="s">
        <v>260</v>
      </c>
      <c r="E397" s="268" t="s">
        <v>1</v>
      </c>
      <c r="F397" s="269" t="s">
        <v>4101</v>
      </c>
      <c r="G397" s="267"/>
      <c r="H397" s="270">
        <v>85</v>
      </c>
      <c r="I397" s="271"/>
      <c r="J397" s="267"/>
      <c r="K397" s="267"/>
      <c r="L397" s="272"/>
      <c r="M397" s="273"/>
      <c r="N397" s="274"/>
      <c r="O397" s="274"/>
      <c r="P397" s="274"/>
      <c r="Q397" s="274"/>
      <c r="R397" s="274"/>
      <c r="S397" s="274"/>
      <c r="T397" s="27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76" t="s">
        <v>260</v>
      </c>
      <c r="AU397" s="276" t="s">
        <v>86</v>
      </c>
      <c r="AV397" s="14" t="s">
        <v>86</v>
      </c>
      <c r="AW397" s="14" t="s">
        <v>31</v>
      </c>
      <c r="AX397" s="14" t="s">
        <v>76</v>
      </c>
      <c r="AY397" s="276" t="s">
        <v>251</v>
      </c>
    </row>
    <row r="398" s="14" customFormat="1">
      <c r="A398" s="14"/>
      <c r="B398" s="266"/>
      <c r="C398" s="267"/>
      <c r="D398" s="257" t="s">
        <v>260</v>
      </c>
      <c r="E398" s="268" t="s">
        <v>1</v>
      </c>
      <c r="F398" s="269" t="s">
        <v>4102</v>
      </c>
      <c r="G398" s="267"/>
      <c r="H398" s="270">
        <v>70</v>
      </c>
      <c r="I398" s="271"/>
      <c r="J398" s="267"/>
      <c r="K398" s="267"/>
      <c r="L398" s="272"/>
      <c r="M398" s="273"/>
      <c r="N398" s="274"/>
      <c r="O398" s="274"/>
      <c r="P398" s="274"/>
      <c r="Q398" s="274"/>
      <c r="R398" s="274"/>
      <c r="S398" s="274"/>
      <c r="T398" s="27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76" t="s">
        <v>260</v>
      </c>
      <c r="AU398" s="276" t="s">
        <v>86</v>
      </c>
      <c r="AV398" s="14" t="s">
        <v>86</v>
      </c>
      <c r="AW398" s="14" t="s">
        <v>31</v>
      </c>
      <c r="AX398" s="14" t="s">
        <v>76</v>
      </c>
      <c r="AY398" s="276" t="s">
        <v>251</v>
      </c>
    </row>
    <row r="399" s="14" customFormat="1">
      <c r="A399" s="14"/>
      <c r="B399" s="266"/>
      <c r="C399" s="267"/>
      <c r="D399" s="257" t="s">
        <v>260</v>
      </c>
      <c r="E399" s="268" t="s">
        <v>1</v>
      </c>
      <c r="F399" s="269" t="s">
        <v>4103</v>
      </c>
      <c r="G399" s="267"/>
      <c r="H399" s="270">
        <v>15</v>
      </c>
      <c r="I399" s="271"/>
      <c r="J399" s="267"/>
      <c r="K399" s="267"/>
      <c r="L399" s="272"/>
      <c r="M399" s="273"/>
      <c r="N399" s="274"/>
      <c r="O399" s="274"/>
      <c r="P399" s="274"/>
      <c r="Q399" s="274"/>
      <c r="R399" s="274"/>
      <c r="S399" s="274"/>
      <c r="T399" s="275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76" t="s">
        <v>260</v>
      </c>
      <c r="AU399" s="276" t="s">
        <v>86</v>
      </c>
      <c r="AV399" s="14" t="s">
        <v>86</v>
      </c>
      <c r="AW399" s="14" t="s">
        <v>31</v>
      </c>
      <c r="AX399" s="14" t="s">
        <v>76</v>
      </c>
      <c r="AY399" s="276" t="s">
        <v>251</v>
      </c>
    </row>
    <row r="400" s="14" customFormat="1">
      <c r="A400" s="14"/>
      <c r="B400" s="266"/>
      <c r="C400" s="267"/>
      <c r="D400" s="257" t="s">
        <v>260</v>
      </c>
      <c r="E400" s="268" t="s">
        <v>1</v>
      </c>
      <c r="F400" s="269" t="s">
        <v>4104</v>
      </c>
      <c r="G400" s="267"/>
      <c r="H400" s="270">
        <v>25</v>
      </c>
      <c r="I400" s="271"/>
      <c r="J400" s="267"/>
      <c r="K400" s="267"/>
      <c r="L400" s="272"/>
      <c r="M400" s="273"/>
      <c r="N400" s="274"/>
      <c r="O400" s="274"/>
      <c r="P400" s="274"/>
      <c r="Q400" s="274"/>
      <c r="R400" s="274"/>
      <c r="S400" s="274"/>
      <c r="T400" s="275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76" t="s">
        <v>260</v>
      </c>
      <c r="AU400" s="276" t="s">
        <v>86</v>
      </c>
      <c r="AV400" s="14" t="s">
        <v>86</v>
      </c>
      <c r="AW400" s="14" t="s">
        <v>31</v>
      </c>
      <c r="AX400" s="14" t="s">
        <v>76</v>
      </c>
      <c r="AY400" s="276" t="s">
        <v>251</v>
      </c>
    </row>
    <row r="401" s="15" customFormat="1">
      <c r="A401" s="15"/>
      <c r="B401" s="277"/>
      <c r="C401" s="278"/>
      <c r="D401" s="257" t="s">
        <v>260</v>
      </c>
      <c r="E401" s="279" t="s">
        <v>1</v>
      </c>
      <c r="F401" s="280" t="s">
        <v>264</v>
      </c>
      <c r="G401" s="278"/>
      <c r="H401" s="281">
        <v>690</v>
      </c>
      <c r="I401" s="282"/>
      <c r="J401" s="278"/>
      <c r="K401" s="278"/>
      <c r="L401" s="283"/>
      <c r="M401" s="284"/>
      <c r="N401" s="285"/>
      <c r="O401" s="285"/>
      <c r="P401" s="285"/>
      <c r="Q401" s="285"/>
      <c r="R401" s="285"/>
      <c r="S401" s="285"/>
      <c r="T401" s="286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87" t="s">
        <v>260</v>
      </c>
      <c r="AU401" s="287" t="s">
        <v>86</v>
      </c>
      <c r="AV401" s="15" t="s">
        <v>258</v>
      </c>
      <c r="AW401" s="15" t="s">
        <v>31</v>
      </c>
      <c r="AX401" s="15" t="s">
        <v>84</v>
      </c>
      <c r="AY401" s="287" t="s">
        <v>251</v>
      </c>
    </row>
    <row r="402" s="14" customFormat="1">
      <c r="A402" s="14"/>
      <c r="B402" s="266"/>
      <c r="C402" s="267"/>
      <c r="D402" s="257" t="s">
        <v>260</v>
      </c>
      <c r="E402" s="267"/>
      <c r="F402" s="269" t="s">
        <v>4105</v>
      </c>
      <c r="G402" s="267"/>
      <c r="H402" s="270">
        <v>828</v>
      </c>
      <c r="I402" s="271"/>
      <c r="J402" s="267"/>
      <c r="K402" s="267"/>
      <c r="L402" s="272"/>
      <c r="M402" s="273"/>
      <c r="N402" s="274"/>
      <c r="O402" s="274"/>
      <c r="P402" s="274"/>
      <c r="Q402" s="274"/>
      <c r="R402" s="274"/>
      <c r="S402" s="274"/>
      <c r="T402" s="275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76" t="s">
        <v>260</v>
      </c>
      <c r="AU402" s="276" t="s">
        <v>86</v>
      </c>
      <c r="AV402" s="14" t="s">
        <v>86</v>
      </c>
      <c r="AW402" s="14" t="s">
        <v>4</v>
      </c>
      <c r="AX402" s="14" t="s">
        <v>84</v>
      </c>
      <c r="AY402" s="276" t="s">
        <v>251</v>
      </c>
    </row>
    <row r="403" s="12" customFormat="1" ht="25.92" customHeight="1">
      <c r="A403" s="12"/>
      <c r="B403" s="227"/>
      <c r="C403" s="228"/>
      <c r="D403" s="229" t="s">
        <v>75</v>
      </c>
      <c r="E403" s="230" t="s">
        <v>295</v>
      </c>
      <c r="F403" s="230" t="s">
        <v>3365</v>
      </c>
      <c r="G403" s="228"/>
      <c r="H403" s="228"/>
      <c r="I403" s="231"/>
      <c r="J403" s="232">
        <f>BK403</f>
        <v>0</v>
      </c>
      <c r="K403" s="228"/>
      <c r="L403" s="233"/>
      <c r="M403" s="234"/>
      <c r="N403" s="235"/>
      <c r="O403" s="235"/>
      <c r="P403" s="236">
        <f>P404+P409+P414</f>
        <v>0</v>
      </c>
      <c r="Q403" s="235"/>
      <c r="R403" s="236">
        <f>R404+R409+R414</f>
        <v>0</v>
      </c>
      <c r="S403" s="235"/>
      <c r="T403" s="237">
        <f>T404+T409+T414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38" t="s">
        <v>271</v>
      </c>
      <c r="AT403" s="239" t="s">
        <v>75</v>
      </c>
      <c r="AU403" s="239" t="s">
        <v>76</v>
      </c>
      <c r="AY403" s="238" t="s">
        <v>251</v>
      </c>
      <c r="BK403" s="240">
        <f>BK404+BK409+BK414</f>
        <v>0</v>
      </c>
    </row>
    <row r="404" s="12" customFormat="1" ht="22.8" customHeight="1">
      <c r="A404" s="12"/>
      <c r="B404" s="227"/>
      <c r="C404" s="228"/>
      <c r="D404" s="229" t="s">
        <v>75</v>
      </c>
      <c r="E404" s="241" t="s">
        <v>3366</v>
      </c>
      <c r="F404" s="241" t="s">
        <v>3367</v>
      </c>
      <c r="G404" s="228"/>
      <c r="H404" s="228"/>
      <c r="I404" s="231"/>
      <c r="J404" s="242">
        <f>BK404</f>
        <v>0</v>
      </c>
      <c r="K404" s="228"/>
      <c r="L404" s="233"/>
      <c r="M404" s="234"/>
      <c r="N404" s="235"/>
      <c r="O404" s="235"/>
      <c r="P404" s="236">
        <f>SUM(P405:P408)</f>
        <v>0</v>
      </c>
      <c r="Q404" s="235"/>
      <c r="R404" s="236">
        <f>SUM(R405:R408)</f>
        <v>0</v>
      </c>
      <c r="S404" s="235"/>
      <c r="T404" s="237">
        <f>SUM(T405:T408)</f>
        <v>0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238" t="s">
        <v>271</v>
      </c>
      <c r="AT404" s="239" t="s">
        <v>75</v>
      </c>
      <c r="AU404" s="239" t="s">
        <v>84</v>
      </c>
      <c r="AY404" s="238" t="s">
        <v>251</v>
      </c>
      <c r="BK404" s="240">
        <f>SUM(BK405:BK408)</f>
        <v>0</v>
      </c>
    </row>
    <row r="405" s="2" customFormat="1" ht="19.8" customHeight="1">
      <c r="A405" s="39"/>
      <c r="B405" s="40"/>
      <c r="C405" s="243" t="s">
        <v>1336</v>
      </c>
      <c r="D405" s="243" t="s">
        <v>253</v>
      </c>
      <c r="E405" s="244" t="s">
        <v>4106</v>
      </c>
      <c r="F405" s="245" t="s">
        <v>4107</v>
      </c>
      <c r="G405" s="246" t="s">
        <v>818</v>
      </c>
      <c r="H405" s="247">
        <v>1</v>
      </c>
      <c r="I405" s="248"/>
      <c r="J405" s="247">
        <f>ROUND(I405*H405,2)</f>
        <v>0</v>
      </c>
      <c r="K405" s="245" t="s">
        <v>1</v>
      </c>
      <c r="L405" s="45"/>
      <c r="M405" s="249" t="s">
        <v>1</v>
      </c>
      <c r="N405" s="250" t="s">
        <v>41</v>
      </c>
      <c r="O405" s="92"/>
      <c r="P405" s="251">
        <f>O405*H405</f>
        <v>0</v>
      </c>
      <c r="Q405" s="251">
        <v>0</v>
      </c>
      <c r="R405" s="251">
        <f>Q405*H405</f>
        <v>0</v>
      </c>
      <c r="S405" s="251">
        <v>0</v>
      </c>
      <c r="T405" s="252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53" t="s">
        <v>344</v>
      </c>
      <c r="AT405" s="253" t="s">
        <v>253</v>
      </c>
      <c r="AU405" s="253" t="s">
        <v>86</v>
      </c>
      <c r="AY405" s="18" t="s">
        <v>251</v>
      </c>
      <c r="BE405" s="254">
        <f>IF(N405="základní",J405,0)</f>
        <v>0</v>
      </c>
      <c r="BF405" s="254">
        <f>IF(N405="snížená",J405,0)</f>
        <v>0</v>
      </c>
      <c r="BG405" s="254">
        <f>IF(N405="zákl. přenesená",J405,0)</f>
        <v>0</v>
      </c>
      <c r="BH405" s="254">
        <f>IF(N405="sníž. přenesená",J405,0)</f>
        <v>0</v>
      </c>
      <c r="BI405" s="254">
        <f>IF(N405="nulová",J405,0)</f>
        <v>0</v>
      </c>
      <c r="BJ405" s="18" t="s">
        <v>84</v>
      </c>
      <c r="BK405" s="254">
        <f>ROUND(I405*H405,2)</f>
        <v>0</v>
      </c>
      <c r="BL405" s="18" t="s">
        <v>344</v>
      </c>
      <c r="BM405" s="253" t="s">
        <v>4108</v>
      </c>
    </row>
    <row r="406" s="2" customFormat="1" ht="14.4" customHeight="1">
      <c r="A406" s="39"/>
      <c r="B406" s="40"/>
      <c r="C406" s="243" t="s">
        <v>1340</v>
      </c>
      <c r="D406" s="243" t="s">
        <v>253</v>
      </c>
      <c r="E406" s="244" t="s">
        <v>4109</v>
      </c>
      <c r="F406" s="245" t="s">
        <v>4110</v>
      </c>
      <c r="G406" s="246" t="s">
        <v>369</v>
      </c>
      <c r="H406" s="247">
        <v>1</v>
      </c>
      <c r="I406" s="248"/>
      <c r="J406" s="247">
        <f>ROUND(I406*H406,2)</f>
        <v>0</v>
      </c>
      <c r="K406" s="245" t="s">
        <v>1</v>
      </c>
      <c r="L406" s="45"/>
      <c r="M406" s="249" t="s">
        <v>1</v>
      </c>
      <c r="N406" s="250" t="s">
        <v>41</v>
      </c>
      <c r="O406" s="92"/>
      <c r="P406" s="251">
        <f>O406*H406</f>
        <v>0</v>
      </c>
      <c r="Q406" s="251">
        <v>0</v>
      </c>
      <c r="R406" s="251">
        <f>Q406*H406</f>
        <v>0</v>
      </c>
      <c r="S406" s="251">
        <v>0</v>
      </c>
      <c r="T406" s="252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53" t="s">
        <v>344</v>
      </c>
      <c r="AT406" s="253" t="s">
        <v>253</v>
      </c>
      <c r="AU406" s="253" t="s">
        <v>86</v>
      </c>
      <c r="AY406" s="18" t="s">
        <v>251</v>
      </c>
      <c r="BE406" s="254">
        <f>IF(N406="základní",J406,0)</f>
        <v>0</v>
      </c>
      <c r="BF406" s="254">
        <f>IF(N406="snížená",J406,0)</f>
        <v>0</v>
      </c>
      <c r="BG406" s="254">
        <f>IF(N406="zákl. přenesená",J406,0)</f>
        <v>0</v>
      </c>
      <c r="BH406" s="254">
        <f>IF(N406="sníž. přenesená",J406,0)</f>
        <v>0</v>
      </c>
      <c r="BI406" s="254">
        <f>IF(N406="nulová",J406,0)</f>
        <v>0</v>
      </c>
      <c r="BJ406" s="18" t="s">
        <v>84</v>
      </c>
      <c r="BK406" s="254">
        <f>ROUND(I406*H406,2)</f>
        <v>0</v>
      </c>
      <c r="BL406" s="18" t="s">
        <v>344</v>
      </c>
      <c r="BM406" s="253" t="s">
        <v>4111</v>
      </c>
    </row>
    <row r="407" s="2" customFormat="1" ht="14.4" customHeight="1">
      <c r="A407" s="39"/>
      <c r="B407" s="40"/>
      <c r="C407" s="243" t="s">
        <v>1346</v>
      </c>
      <c r="D407" s="243" t="s">
        <v>253</v>
      </c>
      <c r="E407" s="244" t="s">
        <v>4112</v>
      </c>
      <c r="F407" s="245" t="s">
        <v>4113</v>
      </c>
      <c r="G407" s="246" t="s">
        <v>369</v>
      </c>
      <c r="H407" s="247">
        <v>1</v>
      </c>
      <c r="I407" s="248"/>
      <c r="J407" s="247">
        <f>ROUND(I407*H407,2)</f>
        <v>0</v>
      </c>
      <c r="K407" s="245" t="s">
        <v>1</v>
      </c>
      <c r="L407" s="45"/>
      <c r="M407" s="249" t="s">
        <v>1</v>
      </c>
      <c r="N407" s="250" t="s">
        <v>41</v>
      </c>
      <c r="O407" s="92"/>
      <c r="P407" s="251">
        <f>O407*H407</f>
        <v>0</v>
      </c>
      <c r="Q407" s="251">
        <v>0</v>
      </c>
      <c r="R407" s="251">
        <f>Q407*H407</f>
        <v>0</v>
      </c>
      <c r="S407" s="251">
        <v>0</v>
      </c>
      <c r="T407" s="252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53" t="s">
        <v>344</v>
      </c>
      <c r="AT407" s="253" t="s">
        <v>253</v>
      </c>
      <c r="AU407" s="253" t="s">
        <v>86</v>
      </c>
      <c r="AY407" s="18" t="s">
        <v>251</v>
      </c>
      <c r="BE407" s="254">
        <f>IF(N407="základní",J407,0)</f>
        <v>0</v>
      </c>
      <c r="BF407" s="254">
        <f>IF(N407="snížená",J407,0)</f>
        <v>0</v>
      </c>
      <c r="BG407" s="254">
        <f>IF(N407="zákl. přenesená",J407,0)</f>
        <v>0</v>
      </c>
      <c r="BH407" s="254">
        <f>IF(N407="sníž. přenesená",J407,0)</f>
        <v>0</v>
      </c>
      <c r="BI407" s="254">
        <f>IF(N407="nulová",J407,0)</f>
        <v>0</v>
      </c>
      <c r="BJ407" s="18" t="s">
        <v>84</v>
      </c>
      <c r="BK407" s="254">
        <f>ROUND(I407*H407,2)</f>
        <v>0</v>
      </c>
      <c r="BL407" s="18" t="s">
        <v>344</v>
      </c>
      <c r="BM407" s="253" t="s">
        <v>4114</v>
      </c>
    </row>
    <row r="408" s="2" customFormat="1" ht="14.4" customHeight="1">
      <c r="A408" s="39"/>
      <c r="B408" s="40"/>
      <c r="C408" s="243" t="s">
        <v>1353</v>
      </c>
      <c r="D408" s="243" t="s">
        <v>253</v>
      </c>
      <c r="E408" s="244" t="s">
        <v>4115</v>
      </c>
      <c r="F408" s="245" t="s">
        <v>4116</v>
      </c>
      <c r="G408" s="246" t="s">
        <v>369</v>
      </c>
      <c r="H408" s="247">
        <v>1</v>
      </c>
      <c r="I408" s="248"/>
      <c r="J408" s="247">
        <f>ROUND(I408*H408,2)</f>
        <v>0</v>
      </c>
      <c r="K408" s="245" t="s">
        <v>1</v>
      </c>
      <c r="L408" s="45"/>
      <c r="M408" s="249" t="s">
        <v>1</v>
      </c>
      <c r="N408" s="250" t="s">
        <v>41</v>
      </c>
      <c r="O408" s="92"/>
      <c r="P408" s="251">
        <f>O408*H408</f>
        <v>0</v>
      </c>
      <c r="Q408" s="251">
        <v>0</v>
      </c>
      <c r="R408" s="251">
        <f>Q408*H408</f>
        <v>0</v>
      </c>
      <c r="S408" s="251">
        <v>0</v>
      </c>
      <c r="T408" s="252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53" t="s">
        <v>344</v>
      </c>
      <c r="AT408" s="253" t="s">
        <v>253</v>
      </c>
      <c r="AU408" s="253" t="s">
        <v>86</v>
      </c>
      <c r="AY408" s="18" t="s">
        <v>251</v>
      </c>
      <c r="BE408" s="254">
        <f>IF(N408="základní",J408,0)</f>
        <v>0</v>
      </c>
      <c r="BF408" s="254">
        <f>IF(N408="snížená",J408,0)</f>
        <v>0</v>
      </c>
      <c r="BG408" s="254">
        <f>IF(N408="zákl. přenesená",J408,0)</f>
        <v>0</v>
      </c>
      <c r="BH408" s="254">
        <f>IF(N408="sníž. přenesená",J408,0)</f>
        <v>0</v>
      </c>
      <c r="BI408" s="254">
        <f>IF(N408="nulová",J408,0)</f>
        <v>0</v>
      </c>
      <c r="BJ408" s="18" t="s">
        <v>84</v>
      </c>
      <c r="BK408" s="254">
        <f>ROUND(I408*H408,2)</f>
        <v>0</v>
      </c>
      <c r="BL408" s="18" t="s">
        <v>344</v>
      </c>
      <c r="BM408" s="253" t="s">
        <v>4117</v>
      </c>
    </row>
    <row r="409" s="12" customFormat="1" ht="22.8" customHeight="1">
      <c r="A409" s="12"/>
      <c r="B409" s="227"/>
      <c r="C409" s="228"/>
      <c r="D409" s="229" t="s">
        <v>75</v>
      </c>
      <c r="E409" s="241" t="s">
        <v>4118</v>
      </c>
      <c r="F409" s="241" t="s">
        <v>4119</v>
      </c>
      <c r="G409" s="228"/>
      <c r="H409" s="228"/>
      <c r="I409" s="231"/>
      <c r="J409" s="242">
        <f>BK409</f>
        <v>0</v>
      </c>
      <c r="K409" s="228"/>
      <c r="L409" s="233"/>
      <c r="M409" s="234"/>
      <c r="N409" s="235"/>
      <c r="O409" s="235"/>
      <c r="P409" s="236">
        <f>SUM(P410:P413)</f>
        <v>0</v>
      </c>
      <c r="Q409" s="235"/>
      <c r="R409" s="236">
        <f>SUM(R410:R413)</f>
        <v>0</v>
      </c>
      <c r="S409" s="235"/>
      <c r="T409" s="237">
        <f>SUM(T410:T413)</f>
        <v>0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38" t="s">
        <v>271</v>
      </c>
      <c r="AT409" s="239" t="s">
        <v>75</v>
      </c>
      <c r="AU409" s="239" t="s">
        <v>84</v>
      </c>
      <c r="AY409" s="238" t="s">
        <v>251</v>
      </c>
      <c r="BK409" s="240">
        <f>SUM(BK410:BK413)</f>
        <v>0</v>
      </c>
    </row>
    <row r="410" s="2" customFormat="1" ht="30" customHeight="1">
      <c r="A410" s="39"/>
      <c r="B410" s="40"/>
      <c r="C410" s="243" t="s">
        <v>1636</v>
      </c>
      <c r="D410" s="243" t="s">
        <v>253</v>
      </c>
      <c r="E410" s="244" t="s">
        <v>4120</v>
      </c>
      <c r="F410" s="245" t="s">
        <v>4121</v>
      </c>
      <c r="G410" s="246" t="s">
        <v>2425</v>
      </c>
      <c r="H410" s="247">
        <v>1</v>
      </c>
      <c r="I410" s="248"/>
      <c r="J410" s="247">
        <f>ROUND(I410*H410,2)</f>
        <v>0</v>
      </c>
      <c r="K410" s="245" t="s">
        <v>1</v>
      </c>
      <c r="L410" s="45"/>
      <c r="M410" s="249" t="s">
        <v>1</v>
      </c>
      <c r="N410" s="250" t="s">
        <v>41</v>
      </c>
      <c r="O410" s="92"/>
      <c r="P410" s="251">
        <f>O410*H410</f>
        <v>0</v>
      </c>
      <c r="Q410" s="251">
        <v>0</v>
      </c>
      <c r="R410" s="251">
        <f>Q410*H410</f>
        <v>0</v>
      </c>
      <c r="S410" s="251">
        <v>0</v>
      </c>
      <c r="T410" s="252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53" t="s">
        <v>258</v>
      </c>
      <c r="AT410" s="253" t="s">
        <v>253</v>
      </c>
      <c r="AU410" s="253" t="s">
        <v>86</v>
      </c>
      <c r="AY410" s="18" t="s">
        <v>251</v>
      </c>
      <c r="BE410" s="254">
        <f>IF(N410="základní",J410,0)</f>
        <v>0</v>
      </c>
      <c r="BF410" s="254">
        <f>IF(N410="snížená",J410,0)</f>
        <v>0</v>
      </c>
      <c r="BG410" s="254">
        <f>IF(N410="zákl. přenesená",J410,0)</f>
        <v>0</v>
      </c>
      <c r="BH410" s="254">
        <f>IF(N410="sníž. přenesená",J410,0)</f>
        <v>0</v>
      </c>
      <c r="BI410" s="254">
        <f>IF(N410="nulová",J410,0)</f>
        <v>0</v>
      </c>
      <c r="BJ410" s="18" t="s">
        <v>84</v>
      </c>
      <c r="BK410" s="254">
        <f>ROUND(I410*H410,2)</f>
        <v>0</v>
      </c>
      <c r="BL410" s="18" t="s">
        <v>258</v>
      </c>
      <c r="BM410" s="253" t="s">
        <v>4122</v>
      </c>
    </row>
    <row r="411" s="2" customFormat="1" ht="22.2" customHeight="1">
      <c r="A411" s="39"/>
      <c r="B411" s="40"/>
      <c r="C411" s="243" t="s">
        <v>1642</v>
      </c>
      <c r="D411" s="243" t="s">
        <v>253</v>
      </c>
      <c r="E411" s="244" t="s">
        <v>4123</v>
      </c>
      <c r="F411" s="245" t="s">
        <v>4124</v>
      </c>
      <c r="G411" s="246" t="s">
        <v>1453</v>
      </c>
      <c r="H411" s="247">
        <v>1</v>
      </c>
      <c r="I411" s="248"/>
      <c r="J411" s="247">
        <f>ROUND(I411*H411,2)</f>
        <v>0</v>
      </c>
      <c r="K411" s="245" t="s">
        <v>1</v>
      </c>
      <c r="L411" s="45"/>
      <c r="M411" s="249" t="s">
        <v>1</v>
      </c>
      <c r="N411" s="250" t="s">
        <v>41</v>
      </c>
      <c r="O411" s="92"/>
      <c r="P411" s="251">
        <f>O411*H411</f>
        <v>0</v>
      </c>
      <c r="Q411" s="251">
        <v>0</v>
      </c>
      <c r="R411" s="251">
        <f>Q411*H411</f>
        <v>0</v>
      </c>
      <c r="S411" s="251">
        <v>0</v>
      </c>
      <c r="T411" s="252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53" t="s">
        <v>258</v>
      </c>
      <c r="AT411" s="253" t="s">
        <v>253</v>
      </c>
      <c r="AU411" s="253" t="s">
        <v>86</v>
      </c>
      <c r="AY411" s="18" t="s">
        <v>251</v>
      </c>
      <c r="BE411" s="254">
        <f>IF(N411="základní",J411,0)</f>
        <v>0</v>
      </c>
      <c r="BF411" s="254">
        <f>IF(N411="snížená",J411,0)</f>
        <v>0</v>
      </c>
      <c r="BG411" s="254">
        <f>IF(N411="zákl. přenesená",J411,0)</f>
        <v>0</v>
      </c>
      <c r="BH411" s="254">
        <f>IF(N411="sníž. přenesená",J411,0)</f>
        <v>0</v>
      </c>
      <c r="BI411" s="254">
        <f>IF(N411="nulová",J411,0)</f>
        <v>0</v>
      </c>
      <c r="BJ411" s="18" t="s">
        <v>84</v>
      </c>
      <c r="BK411" s="254">
        <f>ROUND(I411*H411,2)</f>
        <v>0</v>
      </c>
      <c r="BL411" s="18" t="s">
        <v>258</v>
      </c>
      <c r="BM411" s="253" t="s">
        <v>4125</v>
      </c>
    </row>
    <row r="412" s="2" customFormat="1" ht="14.4" customHeight="1">
      <c r="A412" s="39"/>
      <c r="B412" s="40"/>
      <c r="C412" s="243" t="s">
        <v>1648</v>
      </c>
      <c r="D412" s="243" t="s">
        <v>253</v>
      </c>
      <c r="E412" s="244" t="s">
        <v>4126</v>
      </c>
      <c r="F412" s="245" t="s">
        <v>4127</v>
      </c>
      <c r="G412" s="246" t="s">
        <v>1453</v>
      </c>
      <c r="H412" s="247">
        <v>1</v>
      </c>
      <c r="I412" s="248"/>
      <c r="J412" s="247">
        <f>ROUND(I412*H412,2)</f>
        <v>0</v>
      </c>
      <c r="K412" s="245" t="s">
        <v>1</v>
      </c>
      <c r="L412" s="45"/>
      <c r="M412" s="249" t="s">
        <v>1</v>
      </c>
      <c r="N412" s="250" t="s">
        <v>41</v>
      </c>
      <c r="O412" s="92"/>
      <c r="P412" s="251">
        <f>O412*H412</f>
        <v>0</v>
      </c>
      <c r="Q412" s="251">
        <v>0</v>
      </c>
      <c r="R412" s="251">
        <f>Q412*H412</f>
        <v>0</v>
      </c>
      <c r="S412" s="251">
        <v>0</v>
      </c>
      <c r="T412" s="252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53" t="s">
        <v>258</v>
      </c>
      <c r="AT412" s="253" t="s">
        <v>253</v>
      </c>
      <c r="AU412" s="253" t="s">
        <v>86</v>
      </c>
      <c r="AY412" s="18" t="s">
        <v>251</v>
      </c>
      <c r="BE412" s="254">
        <f>IF(N412="základní",J412,0)</f>
        <v>0</v>
      </c>
      <c r="BF412" s="254">
        <f>IF(N412="snížená",J412,0)</f>
        <v>0</v>
      </c>
      <c r="BG412" s="254">
        <f>IF(N412="zákl. přenesená",J412,0)</f>
        <v>0</v>
      </c>
      <c r="BH412" s="254">
        <f>IF(N412="sníž. přenesená",J412,0)</f>
        <v>0</v>
      </c>
      <c r="BI412" s="254">
        <f>IF(N412="nulová",J412,0)</f>
        <v>0</v>
      </c>
      <c r="BJ412" s="18" t="s">
        <v>84</v>
      </c>
      <c r="BK412" s="254">
        <f>ROUND(I412*H412,2)</f>
        <v>0</v>
      </c>
      <c r="BL412" s="18" t="s">
        <v>258</v>
      </c>
      <c r="BM412" s="253" t="s">
        <v>4128</v>
      </c>
    </row>
    <row r="413" s="2" customFormat="1" ht="14.4" customHeight="1">
      <c r="A413" s="39"/>
      <c r="B413" s="40"/>
      <c r="C413" s="243" t="s">
        <v>1653</v>
      </c>
      <c r="D413" s="243" t="s">
        <v>253</v>
      </c>
      <c r="E413" s="244" t="s">
        <v>4129</v>
      </c>
      <c r="F413" s="245" t="s">
        <v>4130</v>
      </c>
      <c r="G413" s="246" t="s">
        <v>1453</v>
      </c>
      <c r="H413" s="247">
        <v>1</v>
      </c>
      <c r="I413" s="248"/>
      <c r="J413" s="247">
        <f>ROUND(I413*H413,2)</f>
        <v>0</v>
      </c>
      <c r="K413" s="245" t="s">
        <v>1</v>
      </c>
      <c r="L413" s="45"/>
      <c r="M413" s="249" t="s">
        <v>1</v>
      </c>
      <c r="N413" s="250" t="s">
        <v>41</v>
      </c>
      <c r="O413" s="92"/>
      <c r="P413" s="251">
        <f>O413*H413</f>
        <v>0</v>
      </c>
      <c r="Q413" s="251">
        <v>0</v>
      </c>
      <c r="R413" s="251">
        <f>Q413*H413</f>
        <v>0</v>
      </c>
      <c r="S413" s="251">
        <v>0</v>
      </c>
      <c r="T413" s="252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53" t="s">
        <v>258</v>
      </c>
      <c r="AT413" s="253" t="s">
        <v>253</v>
      </c>
      <c r="AU413" s="253" t="s">
        <v>86</v>
      </c>
      <c r="AY413" s="18" t="s">
        <v>251</v>
      </c>
      <c r="BE413" s="254">
        <f>IF(N413="základní",J413,0)</f>
        <v>0</v>
      </c>
      <c r="BF413" s="254">
        <f>IF(N413="snížená",J413,0)</f>
        <v>0</v>
      </c>
      <c r="BG413" s="254">
        <f>IF(N413="zákl. přenesená",J413,0)</f>
        <v>0</v>
      </c>
      <c r="BH413" s="254">
        <f>IF(N413="sníž. přenesená",J413,0)</f>
        <v>0</v>
      </c>
      <c r="BI413" s="254">
        <f>IF(N413="nulová",J413,0)</f>
        <v>0</v>
      </c>
      <c r="BJ413" s="18" t="s">
        <v>84</v>
      </c>
      <c r="BK413" s="254">
        <f>ROUND(I413*H413,2)</f>
        <v>0</v>
      </c>
      <c r="BL413" s="18" t="s">
        <v>258</v>
      </c>
      <c r="BM413" s="253" t="s">
        <v>4131</v>
      </c>
    </row>
    <row r="414" s="12" customFormat="1" ht="22.8" customHeight="1">
      <c r="A414" s="12"/>
      <c r="B414" s="227"/>
      <c r="C414" s="228"/>
      <c r="D414" s="229" t="s">
        <v>75</v>
      </c>
      <c r="E414" s="241" t="s">
        <v>4132</v>
      </c>
      <c r="F414" s="241" t="s">
        <v>4133</v>
      </c>
      <c r="G414" s="228"/>
      <c r="H414" s="228"/>
      <c r="I414" s="231"/>
      <c r="J414" s="242">
        <f>BK414</f>
        <v>0</v>
      </c>
      <c r="K414" s="228"/>
      <c r="L414" s="233"/>
      <c r="M414" s="234"/>
      <c r="N414" s="235"/>
      <c r="O414" s="235"/>
      <c r="P414" s="236">
        <f>SUM(P415:P420)</f>
        <v>0</v>
      </c>
      <c r="Q414" s="235"/>
      <c r="R414" s="236">
        <f>SUM(R415:R420)</f>
        <v>0</v>
      </c>
      <c r="S414" s="235"/>
      <c r="T414" s="237">
        <f>SUM(T415:T420)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38" t="s">
        <v>271</v>
      </c>
      <c r="AT414" s="239" t="s">
        <v>75</v>
      </c>
      <c r="AU414" s="239" t="s">
        <v>84</v>
      </c>
      <c r="AY414" s="238" t="s">
        <v>251</v>
      </c>
      <c r="BK414" s="240">
        <f>SUM(BK415:BK420)</f>
        <v>0</v>
      </c>
    </row>
    <row r="415" s="2" customFormat="1" ht="14.4" customHeight="1">
      <c r="A415" s="39"/>
      <c r="B415" s="40"/>
      <c r="C415" s="243" t="s">
        <v>1608</v>
      </c>
      <c r="D415" s="243" t="s">
        <v>253</v>
      </c>
      <c r="E415" s="244" t="s">
        <v>4134</v>
      </c>
      <c r="F415" s="245" t="s">
        <v>4135</v>
      </c>
      <c r="G415" s="246" t="s">
        <v>277</v>
      </c>
      <c r="H415" s="247">
        <v>5.0499999999999998</v>
      </c>
      <c r="I415" s="248"/>
      <c r="J415" s="247">
        <f>ROUND(I415*H415,2)</f>
        <v>0</v>
      </c>
      <c r="K415" s="245" t="s">
        <v>257</v>
      </c>
      <c r="L415" s="45"/>
      <c r="M415" s="249" t="s">
        <v>1</v>
      </c>
      <c r="N415" s="250" t="s">
        <v>41</v>
      </c>
      <c r="O415" s="92"/>
      <c r="P415" s="251">
        <f>O415*H415</f>
        <v>0</v>
      </c>
      <c r="Q415" s="251">
        <v>0</v>
      </c>
      <c r="R415" s="251">
        <f>Q415*H415</f>
        <v>0</v>
      </c>
      <c r="S415" s="251">
        <v>0</v>
      </c>
      <c r="T415" s="252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53" t="s">
        <v>678</v>
      </c>
      <c r="AT415" s="253" t="s">
        <v>253</v>
      </c>
      <c r="AU415" s="253" t="s">
        <v>86</v>
      </c>
      <c r="AY415" s="18" t="s">
        <v>251</v>
      </c>
      <c r="BE415" s="254">
        <f>IF(N415="základní",J415,0)</f>
        <v>0</v>
      </c>
      <c r="BF415" s="254">
        <f>IF(N415="snížená",J415,0)</f>
        <v>0</v>
      </c>
      <c r="BG415" s="254">
        <f>IF(N415="zákl. přenesená",J415,0)</f>
        <v>0</v>
      </c>
      <c r="BH415" s="254">
        <f>IF(N415="sníž. přenesená",J415,0)</f>
        <v>0</v>
      </c>
      <c r="BI415" s="254">
        <f>IF(N415="nulová",J415,0)</f>
        <v>0</v>
      </c>
      <c r="BJ415" s="18" t="s">
        <v>84</v>
      </c>
      <c r="BK415" s="254">
        <f>ROUND(I415*H415,2)</f>
        <v>0</v>
      </c>
      <c r="BL415" s="18" t="s">
        <v>678</v>
      </c>
      <c r="BM415" s="253" t="s">
        <v>4136</v>
      </c>
    </row>
    <row r="416" s="2" customFormat="1" ht="14.4" customHeight="1">
      <c r="A416" s="39"/>
      <c r="B416" s="40"/>
      <c r="C416" s="243" t="s">
        <v>1612</v>
      </c>
      <c r="D416" s="243" t="s">
        <v>253</v>
      </c>
      <c r="E416" s="244" t="s">
        <v>4137</v>
      </c>
      <c r="F416" s="245" t="s">
        <v>4138</v>
      </c>
      <c r="G416" s="246" t="s">
        <v>277</v>
      </c>
      <c r="H416" s="247">
        <v>5.0499999999999998</v>
      </c>
      <c r="I416" s="248"/>
      <c r="J416" s="247">
        <f>ROUND(I416*H416,2)</f>
        <v>0</v>
      </c>
      <c r="K416" s="245" t="s">
        <v>257</v>
      </c>
      <c r="L416" s="45"/>
      <c r="M416" s="249" t="s">
        <v>1</v>
      </c>
      <c r="N416" s="250" t="s">
        <v>41</v>
      </c>
      <c r="O416" s="92"/>
      <c r="P416" s="251">
        <f>O416*H416</f>
        <v>0</v>
      </c>
      <c r="Q416" s="251">
        <v>0</v>
      </c>
      <c r="R416" s="251">
        <f>Q416*H416</f>
        <v>0</v>
      </c>
      <c r="S416" s="251">
        <v>0</v>
      </c>
      <c r="T416" s="252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53" t="s">
        <v>678</v>
      </c>
      <c r="AT416" s="253" t="s">
        <v>253</v>
      </c>
      <c r="AU416" s="253" t="s">
        <v>86</v>
      </c>
      <c r="AY416" s="18" t="s">
        <v>251</v>
      </c>
      <c r="BE416" s="254">
        <f>IF(N416="základní",J416,0)</f>
        <v>0</v>
      </c>
      <c r="BF416" s="254">
        <f>IF(N416="snížená",J416,0)</f>
        <v>0</v>
      </c>
      <c r="BG416" s="254">
        <f>IF(N416="zákl. přenesená",J416,0)</f>
        <v>0</v>
      </c>
      <c r="BH416" s="254">
        <f>IF(N416="sníž. přenesená",J416,0)</f>
        <v>0</v>
      </c>
      <c r="BI416" s="254">
        <f>IF(N416="nulová",J416,0)</f>
        <v>0</v>
      </c>
      <c r="BJ416" s="18" t="s">
        <v>84</v>
      </c>
      <c r="BK416" s="254">
        <f>ROUND(I416*H416,2)</f>
        <v>0</v>
      </c>
      <c r="BL416" s="18" t="s">
        <v>678</v>
      </c>
      <c r="BM416" s="253" t="s">
        <v>4139</v>
      </c>
    </row>
    <row r="417" s="2" customFormat="1" ht="14.4" customHeight="1">
      <c r="A417" s="39"/>
      <c r="B417" s="40"/>
      <c r="C417" s="243" t="s">
        <v>1616</v>
      </c>
      <c r="D417" s="243" t="s">
        <v>253</v>
      </c>
      <c r="E417" s="244" t="s">
        <v>4140</v>
      </c>
      <c r="F417" s="245" t="s">
        <v>4141</v>
      </c>
      <c r="G417" s="246" t="s">
        <v>277</v>
      </c>
      <c r="H417" s="247">
        <v>5.0499999999999998</v>
      </c>
      <c r="I417" s="248"/>
      <c r="J417" s="247">
        <f>ROUND(I417*H417,2)</f>
        <v>0</v>
      </c>
      <c r="K417" s="245" t="s">
        <v>257</v>
      </c>
      <c r="L417" s="45"/>
      <c r="M417" s="249" t="s">
        <v>1</v>
      </c>
      <c r="N417" s="250" t="s">
        <v>41</v>
      </c>
      <c r="O417" s="92"/>
      <c r="P417" s="251">
        <f>O417*H417</f>
        <v>0</v>
      </c>
      <c r="Q417" s="251">
        <v>0</v>
      </c>
      <c r="R417" s="251">
        <f>Q417*H417</f>
        <v>0</v>
      </c>
      <c r="S417" s="251">
        <v>0</v>
      </c>
      <c r="T417" s="252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53" t="s">
        <v>678</v>
      </c>
      <c r="AT417" s="253" t="s">
        <v>253</v>
      </c>
      <c r="AU417" s="253" t="s">
        <v>86</v>
      </c>
      <c r="AY417" s="18" t="s">
        <v>251</v>
      </c>
      <c r="BE417" s="254">
        <f>IF(N417="základní",J417,0)</f>
        <v>0</v>
      </c>
      <c r="BF417" s="254">
        <f>IF(N417="snížená",J417,0)</f>
        <v>0</v>
      </c>
      <c r="BG417" s="254">
        <f>IF(N417="zákl. přenesená",J417,0)</f>
        <v>0</v>
      </c>
      <c r="BH417" s="254">
        <f>IF(N417="sníž. přenesená",J417,0)</f>
        <v>0</v>
      </c>
      <c r="BI417" s="254">
        <f>IF(N417="nulová",J417,0)</f>
        <v>0</v>
      </c>
      <c r="BJ417" s="18" t="s">
        <v>84</v>
      </c>
      <c r="BK417" s="254">
        <f>ROUND(I417*H417,2)</f>
        <v>0</v>
      </c>
      <c r="BL417" s="18" t="s">
        <v>678</v>
      </c>
      <c r="BM417" s="253" t="s">
        <v>4142</v>
      </c>
    </row>
    <row r="418" s="2" customFormat="1" ht="14.4" customHeight="1">
      <c r="A418" s="39"/>
      <c r="B418" s="40"/>
      <c r="C418" s="243" t="s">
        <v>1620</v>
      </c>
      <c r="D418" s="243" t="s">
        <v>253</v>
      </c>
      <c r="E418" s="244" t="s">
        <v>4143</v>
      </c>
      <c r="F418" s="245" t="s">
        <v>4144</v>
      </c>
      <c r="G418" s="246" t="s">
        <v>277</v>
      </c>
      <c r="H418" s="247">
        <v>50.460000000000001</v>
      </c>
      <c r="I418" s="248"/>
      <c r="J418" s="247">
        <f>ROUND(I418*H418,2)</f>
        <v>0</v>
      </c>
      <c r="K418" s="245" t="s">
        <v>257</v>
      </c>
      <c r="L418" s="45"/>
      <c r="M418" s="249" t="s">
        <v>1</v>
      </c>
      <c r="N418" s="250" t="s">
        <v>41</v>
      </c>
      <c r="O418" s="92"/>
      <c r="P418" s="251">
        <f>O418*H418</f>
        <v>0</v>
      </c>
      <c r="Q418" s="251">
        <v>0</v>
      </c>
      <c r="R418" s="251">
        <f>Q418*H418</f>
        <v>0</v>
      </c>
      <c r="S418" s="251">
        <v>0</v>
      </c>
      <c r="T418" s="252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53" t="s">
        <v>678</v>
      </c>
      <c r="AT418" s="253" t="s">
        <v>253</v>
      </c>
      <c r="AU418" s="253" t="s">
        <v>86</v>
      </c>
      <c r="AY418" s="18" t="s">
        <v>251</v>
      </c>
      <c r="BE418" s="254">
        <f>IF(N418="základní",J418,0)</f>
        <v>0</v>
      </c>
      <c r="BF418" s="254">
        <f>IF(N418="snížená",J418,0)</f>
        <v>0</v>
      </c>
      <c r="BG418" s="254">
        <f>IF(N418="zákl. přenesená",J418,0)</f>
        <v>0</v>
      </c>
      <c r="BH418" s="254">
        <f>IF(N418="sníž. přenesená",J418,0)</f>
        <v>0</v>
      </c>
      <c r="BI418" s="254">
        <f>IF(N418="nulová",J418,0)</f>
        <v>0</v>
      </c>
      <c r="BJ418" s="18" t="s">
        <v>84</v>
      </c>
      <c r="BK418" s="254">
        <f>ROUND(I418*H418,2)</f>
        <v>0</v>
      </c>
      <c r="BL418" s="18" t="s">
        <v>678</v>
      </c>
      <c r="BM418" s="253" t="s">
        <v>4145</v>
      </c>
    </row>
    <row r="419" s="14" customFormat="1">
      <c r="A419" s="14"/>
      <c r="B419" s="266"/>
      <c r="C419" s="267"/>
      <c r="D419" s="257" t="s">
        <v>260</v>
      </c>
      <c r="E419" s="267"/>
      <c r="F419" s="269" t="s">
        <v>4146</v>
      </c>
      <c r="G419" s="267"/>
      <c r="H419" s="270">
        <v>50.460000000000001</v>
      </c>
      <c r="I419" s="271"/>
      <c r="J419" s="267"/>
      <c r="K419" s="267"/>
      <c r="L419" s="272"/>
      <c r="M419" s="273"/>
      <c r="N419" s="274"/>
      <c r="O419" s="274"/>
      <c r="P419" s="274"/>
      <c r="Q419" s="274"/>
      <c r="R419" s="274"/>
      <c r="S419" s="274"/>
      <c r="T419" s="275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76" t="s">
        <v>260</v>
      </c>
      <c r="AU419" s="276" t="s">
        <v>86</v>
      </c>
      <c r="AV419" s="14" t="s">
        <v>86</v>
      </c>
      <c r="AW419" s="14" t="s">
        <v>4</v>
      </c>
      <c r="AX419" s="14" t="s">
        <v>84</v>
      </c>
      <c r="AY419" s="276" t="s">
        <v>251</v>
      </c>
    </row>
    <row r="420" s="2" customFormat="1" ht="14.4" customHeight="1">
      <c r="A420" s="39"/>
      <c r="B420" s="40"/>
      <c r="C420" s="243" t="s">
        <v>1626</v>
      </c>
      <c r="D420" s="243" t="s">
        <v>253</v>
      </c>
      <c r="E420" s="244" t="s">
        <v>4147</v>
      </c>
      <c r="F420" s="245" t="s">
        <v>2441</v>
      </c>
      <c r="G420" s="246" t="s">
        <v>277</v>
      </c>
      <c r="H420" s="247">
        <v>5.0499999999999998</v>
      </c>
      <c r="I420" s="248"/>
      <c r="J420" s="247">
        <f>ROUND(I420*H420,2)</f>
        <v>0</v>
      </c>
      <c r="K420" s="245" t="s">
        <v>257</v>
      </c>
      <c r="L420" s="45"/>
      <c r="M420" s="249" t="s">
        <v>1</v>
      </c>
      <c r="N420" s="250" t="s">
        <v>41</v>
      </c>
      <c r="O420" s="92"/>
      <c r="P420" s="251">
        <f>O420*H420</f>
        <v>0</v>
      </c>
      <c r="Q420" s="251">
        <v>0</v>
      </c>
      <c r="R420" s="251">
        <f>Q420*H420</f>
        <v>0</v>
      </c>
      <c r="S420" s="251">
        <v>0</v>
      </c>
      <c r="T420" s="252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53" t="s">
        <v>678</v>
      </c>
      <c r="AT420" s="253" t="s">
        <v>253</v>
      </c>
      <c r="AU420" s="253" t="s">
        <v>86</v>
      </c>
      <c r="AY420" s="18" t="s">
        <v>251</v>
      </c>
      <c r="BE420" s="254">
        <f>IF(N420="základní",J420,0)</f>
        <v>0</v>
      </c>
      <c r="BF420" s="254">
        <f>IF(N420="snížená",J420,0)</f>
        <v>0</v>
      </c>
      <c r="BG420" s="254">
        <f>IF(N420="zákl. přenesená",J420,0)</f>
        <v>0</v>
      </c>
      <c r="BH420" s="254">
        <f>IF(N420="sníž. přenesená",J420,0)</f>
        <v>0</v>
      </c>
      <c r="BI420" s="254">
        <f>IF(N420="nulová",J420,0)</f>
        <v>0</v>
      </c>
      <c r="BJ420" s="18" t="s">
        <v>84</v>
      </c>
      <c r="BK420" s="254">
        <f>ROUND(I420*H420,2)</f>
        <v>0</v>
      </c>
      <c r="BL420" s="18" t="s">
        <v>678</v>
      </c>
      <c r="BM420" s="253" t="s">
        <v>4148</v>
      </c>
    </row>
    <row r="421" s="12" customFormat="1" ht="25.92" customHeight="1">
      <c r="A421" s="12"/>
      <c r="B421" s="227"/>
      <c r="C421" s="228"/>
      <c r="D421" s="229" t="s">
        <v>75</v>
      </c>
      <c r="E421" s="230" t="s">
        <v>3062</v>
      </c>
      <c r="F421" s="230" t="s">
        <v>3063</v>
      </c>
      <c r="G421" s="228"/>
      <c r="H421" s="228"/>
      <c r="I421" s="231"/>
      <c r="J421" s="232">
        <f>BK421</f>
        <v>0</v>
      </c>
      <c r="K421" s="228"/>
      <c r="L421" s="233"/>
      <c r="M421" s="234"/>
      <c r="N421" s="235"/>
      <c r="O421" s="235"/>
      <c r="P421" s="236">
        <f>P422</f>
        <v>0</v>
      </c>
      <c r="Q421" s="235"/>
      <c r="R421" s="236">
        <f>R422</f>
        <v>0</v>
      </c>
      <c r="S421" s="235"/>
      <c r="T421" s="237">
        <f>T422</f>
        <v>0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238" t="s">
        <v>258</v>
      </c>
      <c r="AT421" s="239" t="s">
        <v>75</v>
      </c>
      <c r="AU421" s="239" t="s">
        <v>76</v>
      </c>
      <c r="AY421" s="238" t="s">
        <v>251</v>
      </c>
      <c r="BK421" s="240">
        <f>BK422</f>
        <v>0</v>
      </c>
    </row>
    <row r="422" s="2" customFormat="1" ht="14.4" customHeight="1">
      <c r="A422" s="39"/>
      <c r="B422" s="40"/>
      <c r="C422" s="243" t="s">
        <v>1630</v>
      </c>
      <c r="D422" s="243" t="s">
        <v>253</v>
      </c>
      <c r="E422" s="244" t="s">
        <v>4149</v>
      </c>
      <c r="F422" s="245" t="s">
        <v>4150</v>
      </c>
      <c r="G422" s="246" t="s">
        <v>3066</v>
      </c>
      <c r="H422" s="247">
        <v>48</v>
      </c>
      <c r="I422" s="248"/>
      <c r="J422" s="247">
        <f>ROUND(I422*H422,2)</f>
        <v>0</v>
      </c>
      <c r="K422" s="245" t="s">
        <v>257</v>
      </c>
      <c r="L422" s="45"/>
      <c r="M422" s="311" t="s">
        <v>1</v>
      </c>
      <c r="N422" s="312" t="s">
        <v>41</v>
      </c>
      <c r="O422" s="313"/>
      <c r="P422" s="314">
        <f>O422*H422</f>
        <v>0</v>
      </c>
      <c r="Q422" s="314">
        <v>0</v>
      </c>
      <c r="R422" s="314">
        <f>Q422*H422</f>
        <v>0</v>
      </c>
      <c r="S422" s="314">
        <v>0</v>
      </c>
      <c r="T422" s="315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53" t="s">
        <v>3067</v>
      </c>
      <c r="AT422" s="253" t="s">
        <v>253</v>
      </c>
      <c r="AU422" s="253" t="s">
        <v>84</v>
      </c>
      <c r="AY422" s="18" t="s">
        <v>251</v>
      </c>
      <c r="BE422" s="254">
        <f>IF(N422="základní",J422,0)</f>
        <v>0</v>
      </c>
      <c r="BF422" s="254">
        <f>IF(N422="snížená",J422,0)</f>
        <v>0</v>
      </c>
      <c r="BG422" s="254">
        <f>IF(N422="zákl. přenesená",J422,0)</f>
        <v>0</v>
      </c>
      <c r="BH422" s="254">
        <f>IF(N422="sníž. přenesená",J422,0)</f>
        <v>0</v>
      </c>
      <c r="BI422" s="254">
        <f>IF(N422="nulová",J422,0)</f>
        <v>0</v>
      </c>
      <c r="BJ422" s="18" t="s">
        <v>84</v>
      </c>
      <c r="BK422" s="254">
        <f>ROUND(I422*H422,2)</f>
        <v>0</v>
      </c>
      <c r="BL422" s="18" t="s">
        <v>3067</v>
      </c>
      <c r="BM422" s="253" t="s">
        <v>4151</v>
      </c>
    </row>
    <row r="423" s="2" customFormat="1" ht="6.96" customHeight="1">
      <c r="A423" s="39"/>
      <c r="B423" s="67"/>
      <c r="C423" s="68"/>
      <c r="D423" s="68"/>
      <c r="E423" s="68"/>
      <c r="F423" s="68"/>
      <c r="G423" s="68"/>
      <c r="H423" s="68"/>
      <c r="I423" s="68"/>
      <c r="J423" s="68"/>
      <c r="K423" s="68"/>
      <c r="L423" s="45"/>
      <c r="M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</row>
  </sheetData>
  <sheetProtection sheet="1" autoFilter="0" formatColumns="0" formatRows="0" objects="1" scenarios="1" spinCount="100000" saltValue="sAXPW4yFpy0wTjLBW9PribtZEF3FYoY3QAWahhJBmMUN/FH5e+kcgKIXY49+xEkW7X4kY+X1JWqjeXES2EMuwg==" hashValue="nTWI/accBGUHXyHR7rQwMCZRSLCt4oQhvefDWBWzPXWAwLLCZn95NlCSd2QzsH7IsbtRqENkJoAQQqWLXCMWaQ==" algorithmName="SHA-512" password="CC35"/>
  <autoFilter ref="C139:K422"/>
  <mergeCells count="14">
    <mergeCell ref="E7:H7"/>
    <mergeCell ref="E9:H9"/>
    <mergeCell ref="E18:H18"/>
    <mergeCell ref="E27:H27"/>
    <mergeCell ref="E85:H85"/>
    <mergeCell ref="E87:H87"/>
    <mergeCell ref="D114:F114"/>
    <mergeCell ref="D115:F115"/>
    <mergeCell ref="D116:F116"/>
    <mergeCell ref="D117:F117"/>
    <mergeCell ref="D118:F118"/>
    <mergeCell ref="E130:H130"/>
    <mergeCell ref="E132:H13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154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15</v>
      </c>
      <c r="L6" s="21"/>
    </row>
    <row r="7" s="1" customFormat="1" ht="14.4" customHeight="1">
      <c r="B7" s="21"/>
      <c r="E7" s="153" t="str">
        <f>'Rekapitulace stavby'!K6</f>
        <v>Modernizace střediska praktického vyučování ISŠTE Sokolov, SO-703</v>
      </c>
      <c r="F7" s="152"/>
      <c r="G7" s="152"/>
      <c r="H7" s="152"/>
      <c r="L7" s="21"/>
    </row>
    <row r="8" s="1" customFormat="1" ht="12" customHeight="1">
      <c r="B8" s="21"/>
      <c r="D8" s="152" t="s">
        <v>167</v>
      </c>
      <c r="L8" s="21"/>
    </row>
    <row r="9" s="2" customFormat="1" ht="14.4" customHeight="1">
      <c r="A9" s="39"/>
      <c r="B9" s="45"/>
      <c r="C9" s="39"/>
      <c r="D9" s="39"/>
      <c r="E9" s="153" t="s">
        <v>4152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3108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5.6" customHeight="1">
      <c r="A11" s="39"/>
      <c r="B11" s="45"/>
      <c r="C11" s="39"/>
      <c r="D11" s="39"/>
      <c r="E11" s="154" t="s">
        <v>4153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17</v>
      </c>
      <c r="E13" s="39"/>
      <c r="F13" s="142" t="s">
        <v>1</v>
      </c>
      <c r="G13" s="39"/>
      <c r="H13" s="39"/>
      <c r="I13" s="152" t="s">
        <v>18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19</v>
      </c>
      <c r="E14" s="39"/>
      <c r="F14" s="142" t="s">
        <v>20</v>
      </c>
      <c r="G14" s="39"/>
      <c r="H14" s="39"/>
      <c r="I14" s="152" t="s">
        <v>21</v>
      </c>
      <c r="J14" s="155" t="str">
        <f>'Rekapitulace stavby'!AN8</f>
        <v>2. 4. 2025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23</v>
      </c>
      <c r="E16" s="39"/>
      <c r="F16" s="39"/>
      <c r="G16" s="39"/>
      <c r="H16" s="39"/>
      <c r="I16" s="152" t="s">
        <v>24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25</v>
      </c>
      <c r="F17" s="39"/>
      <c r="G17" s="39"/>
      <c r="H17" s="39"/>
      <c r="I17" s="152" t="s">
        <v>26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27</v>
      </c>
      <c r="E19" s="39"/>
      <c r="F19" s="39"/>
      <c r="G19" s="39"/>
      <c r="H19" s="39"/>
      <c r="I19" s="152" t="s">
        <v>24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29</v>
      </c>
      <c r="E22" s="39"/>
      <c r="F22" s="39"/>
      <c r="G22" s="39"/>
      <c r="H22" s="39"/>
      <c r="I22" s="152" t="s">
        <v>24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30</v>
      </c>
      <c r="F23" s="39"/>
      <c r="G23" s="39"/>
      <c r="H23" s="39"/>
      <c r="I23" s="152" t="s">
        <v>26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32</v>
      </c>
      <c r="E25" s="39"/>
      <c r="F25" s="39"/>
      <c r="G25" s="39"/>
      <c r="H25" s="39"/>
      <c r="I25" s="152" t="s">
        <v>24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48" customHeight="1">
      <c r="A29" s="156"/>
      <c r="B29" s="157"/>
      <c r="C29" s="156"/>
      <c r="D29" s="156"/>
      <c r="E29" s="158" t="s">
        <v>35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142" t="s">
        <v>190</v>
      </c>
      <c r="E32" s="39"/>
      <c r="F32" s="39"/>
      <c r="G32" s="39"/>
      <c r="H32" s="39"/>
      <c r="I32" s="39"/>
      <c r="J32" s="161">
        <f>J98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2" t="s">
        <v>191</v>
      </c>
      <c r="E33" s="39"/>
      <c r="F33" s="39"/>
      <c r="G33" s="39"/>
      <c r="H33" s="39"/>
      <c r="I33" s="39"/>
      <c r="J33" s="161">
        <f>J114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3" t="s">
        <v>36</v>
      </c>
      <c r="E34" s="39"/>
      <c r="F34" s="39"/>
      <c r="G34" s="39"/>
      <c r="H34" s="39"/>
      <c r="I34" s="39"/>
      <c r="J34" s="164">
        <f>ROUND(J32 + J33,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5" t="s">
        <v>38</v>
      </c>
      <c r="G36" s="39"/>
      <c r="H36" s="39"/>
      <c r="I36" s="165" t="s">
        <v>37</v>
      </c>
      <c r="J36" s="165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6" t="s">
        <v>40</v>
      </c>
      <c r="E37" s="152" t="s">
        <v>41</v>
      </c>
      <c r="F37" s="167">
        <f>ROUND((SUM(BE114:BE121) + SUM(BE143:BE417)),  2)</f>
        <v>0</v>
      </c>
      <c r="G37" s="39"/>
      <c r="H37" s="39"/>
      <c r="I37" s="168">
        <v>0.20999999999999999</v>
      </c>
      <c r="J37" s="167">
        <f>ROUND(((SUM(BE114:BE121) + SUM(BE143:BE417))*I37),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7">
        <f>ROUND((SUM(BF114:BF121) + SUM(BF143:BF417)),  2)</f>
        <v>0</v>
      </c>
      <c r="G38" s="39"/>
      <c r="H38" s="39"/>
      <c r="I38" s="168">
        <v>0.12</v>
      </c>
      <c r="J38" s="167">
        <f>ROUND(((SUM(BF114:BF121) + SUM(BF143:BF417))*I38),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7">
        <f>ROUND((SUM(BG114:BG121) + SUM(BG143:BG417)),  2)</f>
        <v>0</v>
      </c>
      <c r="G39" s="39"/>
      <c r="H39" s="39"/>
      <c r="I39" s="168">
        <v>0.20999999999999999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7">
        <f>ROUND((SUM(BH114:BH121) + SUM(BH143:BH417)),  2)</f>
        <v>0</v>
      </c>
      <c r="G40" s="39"/>
      <c r="H40" s="39"/>
      <c r="I40" s="168">
        <v>0.12</v>
      </c>
      <c r="J40" s="167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7">
        <f>ROUND((SUM(BI114:BI121) + SUM(BI143:BI417)),  2)</f>
        <v>0</v>
      </c>
      <c r="G41" s="39"/>
      <c r="H41" s="39"/>
      <c r="I41" s="168">
        <v>0</v>
      </c>
      <c r="J41" s="167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9"/>
      <c r="D43" s="170" t="s">
        <v>46</v>
      </c>
      <c r="E43" s="171"/>
      <c r="F43" s="171"/>
      <c r="G43" s="172" t="s">
        <v>47</v>
      </c>
      <c r="H43" s="173" t="s">
        <v>48</v>
      </c>
      <c r="I43" s="171"/>
      <c r="J43" s="174">
        <f>SUM(J34:J41)</f>
        <v>0</v>
      </c>
      <c r="K43" s="175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4.4" customHeight="1">
      <c r="A85" s="39"/>
      <c r="B85" s="40"/>
      <c r="C85" s="41"/>
      <c r="D85" s="41"/>
      <c r="E85" s="187" t="str">
        <f>E7</f>
        <v>Modernizace střediska praktického vyučování ISŠTE Sokolov, SO-703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167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4.4" customHeight="1">
      <c r="A87" s="39"/>
      <c r="B87" s="40"/>
      <c r="C87" s="41"/>
      <c r="D87" s="41"/>
      <c r="E87" s="187" t="s">
        <v>4152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3108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6" customHeight="1">
      <c r="A89" s="39"/>
      <c r="B89" s="40"/>
      <c r="C89" s="41"/>
      <c r="D89" s="41"/>
      <c r="E89" s="77" t="str">
        <f>E11</f>
        <v>D.1.4.f.1 - Elektronická komunikace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19</v>
      </c>
      <c r="D91" s="41"/>
      <c r="E91" s="41"/>
      <c r="F91" s="28" t="str">
        <f>F14</f>
        <v>Sokolov</v>
      </c>
      <c r="G91" s="41"/>
      <c r="H91" s="41"/>
      <c r="I91" s="33" t="s">
        <v>21</v>
      </c>
      <c r="J91" s="80" t="str">
        <f>IF(J14="","",J14)</f>
        <v>2. 4. 2025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6" customHeight="1">
      <c r="A93" s="39"/>
      <c r="B93" s="40"/>
      <c r="C93" s="33" t="s">
        <v>23</v>
      </c>
      <c r="D93" s="41"/>
      <c r="E93" s="41"/>
      <c r="F93" s="28" t="str">
        <f>E17</f>
        <v>ISŠTE Sokolov, p.s.</v>
      </c>
      <c r="G93" s="41"/>
      <c r="H93" s="41"/>
      <c r="I93" s="33" t="s">
        <v>29</v>
      </c>
      <c r="J93" s="37" t="str">
        <f>E23</f>
        <v xml:space="preserve">DPT projekty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6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8" t="s">
        <v>193</v>
      </c>
      <c r="D96" s="189"/>
      <c r="E96" s="189"/>
      <c r="F96" s="189"/>
      <c r="G96" s="189"/>
      <c r="H96" s="189"/>
      <c r="I96" s="189"/>
      <c r="J96" s="190" t="s">
        <v>194</v>
      </c>
      <c r="K96" s="18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1" t="s">
        <v>195</v>
      </c>
      <c r="D98" s="41"/>
      <c r="E98" s="41"/>
      <c r="F98" s="41"/>
      <c r="G98" s="41"/>
      <c r="H98" s="41"/>
      <c r="I98" s="41"/>
      <c r="J98" s="111">
        <f>J143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196</v>
      </c>
    </row>
    <row r="99" s="9" customFormat="1" ht="24.96" customHeight="1">
      <c r="A99" s="9"/>
      <c r="B99" s="192"/>
      <c r="C99" s="193"/>
      <c r="D99" s="194" t="s">
        <v>197</v>
      </c>
      <c r="E99" s="195"/>
      <c r="F99" s="195"/>
      <c r="G99" s="195"/>
      <c r="H99" s="195"/>
      <c r="I99" s="195"/>
      <c r="J99" s="196">
        <f>J144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8"/>
      <c r="C100" s="134"/>
      <c r="D100" s="199" t="s">
        <v>201</v>
      </c>
      <c r="E100" s="200"/>
      <c r="F100" s="200"/>
      <c r="G100" s="200"/>
      <c r="H100" s="200"/>
      <c r="I100" s="200"/>
      <c r="J100" s="201">
        <f>J145</f>
        <v>0</v>
      </c>
      <c r="K100" s="134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4"/>
      <c r="D101" s="199" t="s">
        <v>206</v>
      </c>
      <c r="E101" s="200"/>
      <c r="F101" s="200"/>
      <c r="G101" s="200"/>
      <c r="H101" s="200"/>
      <c r="I101" s="200"/>
      <c r="J101" s="201">
        <f>J150</f>
        <v>0</v>
      </c>
      <c r="K101" s="134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34"/>
      <c r="D102" s="199" t="s">
        <v>210</v>
      </c>
      <c r="E102" s="200"/>
      <c r="F102" s="200"/>
      <c r="G102" s="200"/>
      <c r="H102" s="200"/>
      <c r="I102" s="200"/>
      <c r="J102" s="201">
        <f>J153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211</v>
      </c>
      <c r="E103" s="200"/>
      <c r="F103" s="200"/>
      <c r="G103" s="200"/>
      <c r="H103" s="200"/>
      <c r="I103" s="200"/>
      <c r="J103" s="201">
        <f>J159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2"/>
      <c r="C104" s="193"/>
      <c r="D104" s="194" t="s">
        <v>212</v>
      </c>
      <c r="E104" s="195"/>
      <c r="F104" s="195"/>
      <c r="G104" s="195"/>
      <c r="H104" s="195"/>
      <c r="I104" s="195"/>
      <c r="J104" s="196">
        <f>J161</f>
        <v>0</v>
      </c>
      <c r="K104" s="193"/>
      <c r="L104" s="19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8"/>
      <c r="C105" s="134"/>
      <c r="D105" s="199" t="s">
        <v>3469</v>
      </c>
      <c r="E105" s="200"/>
      <c r="F105" s="200"/>
      <c r="G105" s="200"/>
      <c r="H105" s="200"/>
      <c r="I105" s="200"/>
      <c r="J105" s="201">
        <f>J162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8"/>
      <c r="C106" s="134"/>
      <c r="D106" s="199" t="s">
        <v>4154</v>
      </c>
      <c r="E106" s="200"/>
      <c r="F106" s="200"/>
      <c r="G106" s="200"/>
      <c r="H106" s="200"/>
      <c r="I106" s="200"/>
      <c r="J106" s="201">
        <f>J163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8"/>
      <c r="C107" s="134"/>
      <c r="D107" s="199" t="s">
        <v>4155</v>
      </c>
      <c r="E107" s="200"/>
      <c r="F107" s="200"/>
      <c r="G107" s="200"/>
      <c r="H107" s="200"/>
      <c r="I107" s="200"/>
      <c r="J107" s="201">
        <f>J225</f>
        <v>0</v>
      </c>
      <c r="K107" s="134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8"/>
      <c r="C108" s="134"/>
      <c r="D108" s="199" t="s">
        <v>4156</v>
      </c>
      <c r="E108" s="200"/>
      <c r="F108" s="200"/>
      <c r="G108" s="200"/>
      <c r="H108" s="200"/>
      <c r="I108" s="200"/>
      <c r="J108" s="201">
        <f>J257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8"/>
      <c r="C109" s="134"/>
      <c r="D109" s="199" t="s">
        <v>4157</v>
      </c>
      <c r="E109" s="200"/>
      <c r="F109" s="200"/>
      <c r="G109" s="200"/>
      <c r="H109" s="200"/>
      <c r="I109" s="200"/>
      <c r="J109" s="201">
        <f>J323</f>
        <v>0</v>
      </c>
      <c r="K109" s="134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8"/>
      <c r="C110" s="134"/>
      <c r="D110" s="199" t="s">
        <v>4158</v>
      </c>
      <c r="E110" s="200"/>
      <c r="F110" s="200"/>
      <c r="G110" s="200"/>
      <c r="H110" s="200"/>
      <c r="I110" s="200"/>
      <c r="J110" s="201">
        <f>J390</f>
        <v>0</v>
      </c>
      <c r="K110" s="134"/>
      <c r="L110" s="20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8"/>
      <c r="C111" s="134"/>
      <c r="D111" s="199" t="s">
        <v>4159</v>
      </c>
      <c r="E111" s="200"/>
      <c r="F111" s="200"/>
      <c r="G111" s="200"/>
      <c r="H111" s="200"/>
      <c r="I111" s="200"/>
      <c r="J111" s="201">
        <f>J408</f>
        <v>0</v>
      </c>
      <c r="K111" s="134"/>
      <c r="L111" s="20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9.28" customHeight="1">
      <c r="A114" s="39"/>
      <c r="B114" s="40"/>
      <c r="C114" s="191" t="s">
        <v>227</v>
      </c>
      <c r="D114" s="41"/>
      <c r="E114" s="41"/>
      <c r="F114" s="41"/>
      <c r="G114" s="41"/>
      <c r="H114" s="41"/>
      <c r="I114" s="41"/>
      <c r="J114" s="203">
        <f>ROUND(J115 + J116 + J117 + J118 + J119 + J120,2)</f>
        <v>0</v>
      </c>
      <c r="K114" s="41"/>
      <c r="L114" s="64"/>
      <c r="N114" s="204" t="s">
        <v>40</v>
      </c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8" customHeight="1">
      <c r="A115" s="39"/>
      <c r="B115" s="40"/>
      <c r="C115" s="41"/>
      <c r="D115" s="205" t="s">
        <v>228</v>
      </c>
      <c r="E115" s="206"/>
      <c r="F115" s="206"/>
      <c r="G115" s="41"/>
      <c r="H115" s="41"/>
      <c r="I115" s="41"/>
      <c r="J115" s="207">
        <v>0</v>
      </c>
      <c r="K115" s="41"/>
      <c r="L115" s="208"/>
      <c r="M115" s="209"/>
      <c r="N115" s="210" t="s">
        <v>41</v>
      </c>
      <c r="O115" s="209"/>
      <c r="P115" s="209"/>
      <c r="Q115" s="209"/>
      <c r="R115" s="209"/>
      <c r="S115" s="211"/>
      <c r="T115" s="211"/>
      <c r="U115" s="211"/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12" t="s">
        <v>144</v>
      </c>
      <c r="AZ115" s="209"/>
      <c r="BA115" s="209"/>
      <c r="BB115" s="209"/>
      <c r="BC115" s="209"/>
      <c r="BD115" s="209"/>
      <c r="BE115" s="213">
        <f>IF(N115="základní",J115,0)</f>
        <v>0</v>
      </c>
      <c r="BF115" s="213">
        <f>IF(N115="snížená",J115,0)</f>
        <v>0</v>
      </c>
      <c r="BG115" s="213">
        <f>IF(N115="zákl. přenesená",J115,0)</f>
        <v>0</v>
      </c>
      <c r="BH115" s="213">
        <f>IF(N115="sníž. přenesená",J115,0)</f>
        <v>0</v>
      </c>
      <c r="BI115" s="213">
        <f>IF(N115="nulová",J115,0)</f>
        <v>0</v>
      </c>
      <c r="BJ115" s="212" t="s">
        <v>84</v>
      </c>
      <c r="BK115" s="209"/>
      <c r="BL115" s="209"/>
      <c r="BM115" s="209"/>
    </row>
    <row r="116" s="2" customFormat="1" ht="18" customHeight="1">
      <c r="A116" s="39"/>
      <c r="B116" s="40"/>
      <c r="C116" s="41"/>
      <c r="D116" s="205" t="s">
        <v>229</v>
      </c>
      <c r="E116" s="206"/>
      <c r="F116" s="206"/>
      <c r="G116" s="41"/>
      <c r="H116" s="41"/>
      <c r="I116" s="41"/>
      <c r="J116" s="207">
        <v>0</v>
      </c>
      <c r="K116" s="41"/>
      <c r="L116" s="208"/>
      <c r="M116" s="209"/>
      <c r="N116" s="210" t="s">
        <v>41</v>
      </c>
      <c r="O116" s="209"/>
      <c r="P116" s="209"/>
      <c r="Q116" s="209"/>
      <c r="R116" s="209"/>
      <c r="S116" s="211"/>
      <c r="T116" s="211"/>
      <c r="U116" s="211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12" t="s">
        <v>144</v>
      </c>
      <c r="AZ116" s="209"/>
      <c r="BA116" s="209"/>
      <c r="BB116" s="209"/>
      <c r="BC116" s="209"/>
      <c r="BD116" s="209"/>
      <c r="BE116" s="213">
        <f>IF(N116="základní",J116,0)</f>
        <v>0</v>
      </c>
      <c r="BF116" s="213">
        <f>IF(N116="snížená",J116,0)</f>
        <v>0</v>
      </c>
      <c r="BG116" s="213">
        <f>IF(N116="zákl. přenesená",J116,0)</f>
        <v>0</v>
      </c>
      <c r="BH116" s="213">
        <f>IF(N116="sníž. přenesená",J116,0)</f>
        <v>0</v>
      </c>
      <c r="BI116" s="213">
        <f>IF(N116="nulová",J116,0)</f>
        <v>0</v>
      </c>
      <c r="BJ116" s="212" t="s">
        <v>84</v>
      </c>
      <c r="BK116" s="209"/>
      <c r="BL116" s="209"/>
      <c r="BM116" s="209"/>
    </row>
    <row r="117" s="2" customFormat="1" ht="18" customHeight="1">
      <c r="A117" s="39"/>
      <c r="B117" s="40"/>
      <c r="C117" s="41"/>
      <c r="D117" s="205" t="s">
        <v>230</v>
      </c>
      <c r="E117" s="206"/>
      <c r="F117" s="206"/>
      <c r="G117" s="41"/>
      <c r="H117" s="41"/>
      <c r="I117" s="41"/>
      <c r="J117" s="207">
        <v>0</v>
      </c>
      <c r="K117" s="41"/>
      <c r="L117" s="208"/>
      <c r="M117" s="209"/>
      <c r="N117" s="210" t="s">
        <v>41</v>
      </c>
      <c r="O117" s="209"/>
      <c r="P117" s="209"/>
      <c r="Q117" s="209"/>
      <c r="R117" s="209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09"/>
      <c r="AG117" s="209"/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12" t="s">
        <v>144</v>
      </c>
      <c r="AZ117" s="209"/>
      <c r="BA117" s="209"/>
      <c r="BB117" s="209"/>
      <c r="BC117" s="209"/>
      <c r="BD117" s="209"/>
      <c r="BE117" s="213">
        <f>IF(N117="základní",J117,0)</f>
        <v>0</v>
      </c>
      <c r="BF117" s="213">
        <f>IF(N117="snížená",J117,0)</f>
        <v>0</v>
      </c>
      <c r="BG117" s="213">
        <f>IF(N117="zákl. přenesená",J117,0)</f>
        <v>0</v>
      </c>
      <c r="BH117" s="213">
        <f>IF(N117="sníž. přenesená",J117,0)</f>
        <v>0</v>
      </c>
      <c r="BI117" s="213">
        <f>IF(N117="nulová",J117,0)</f>
        <v>0</v>
      </c>
      <c r="BJ117" s="212" t="s">
        <v>84</v>
      </c>
      <c r="BK117" s="209"/>
      <c r="BL117" s="209"/>
      <c r="BM117" s="209"/>
    </row>
    <row r="118" s="2" customFormat="1" ht="18" customHeight="1">
      <c r="A118" s="39"/>
      <c r="B118" s="40"/>
      <c r="C118" s="41"/>
      <c r="D118" s="205" t="s">
        <v>231</v>
      </c>
      <c r="E118" s="206"/>
      <c r="F118" s="206"/>
      <c r="G118" s="41"/>
      <c r="H118" s="41"/>
      <c r="I118" s="41"/>
      <c r="J118" s="207">
        <v>0</v>
      </c>
      <c r="K118" s="41"/>
      <c r="L118" s="208"/>
      <c r="M118" s="209"/>
      <c r="N118" s="210" t="s">
        <v>41</v>
      </c>
      <c r="O118" s="209"/>
      <c r="P118" s="209"/>
      <c r="Q118" s="209"/>
      <c r="R118" s="209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09"/>
      <c r="AG118" s="209"/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12" t="s">
        <v>144</v>
      </c>
      <c r="AZ118" s="209"/>
      <c r="BA118" s="209"/>
      <c r="BB118" s="209"/>
      <c r="BC118" s="209"/>
      <c r="BD118" s="209"/>
      <c r="BE118" s="213">
        <f>IF(N118="základní",J118,0)</f>
        <v>0</v>
      </c>
      <c r="BF118" s="213">
        <f>IF(N118="snížená",J118,0)</f>
        <v>0</v>
      </c>
      <c r="BG118" s="213">
        <f>IF(N118="zákl. přenesená",J118,0)</f>
        <v>0</v>
      </c>
      <c r="BH118" s="213">
        <f>IF(N118="sníž. přenesená",J118,0)</f>
        <v>0</v>
      </c>
      <c r="BI118" s="213">
        <f>IF(N118="nulová",J118,0)</f>
        <v>0</v>
      </c>
      <c r="BJ118" s="212" t="s">
        <v>84</v>
      </c>
      <c r="BK118" s="209"/>
      <c r="BL118" s="209"/>
      <c r="BM118" s="209"/>
    </row>
    <row r="119" s="2" customFormat="1" ht="18" customHeight="1">
      <c r="A119" s="39"/>
      <c r="B119" s="40"/>
      <c r="C119" s="41"/>
      <c r="D119" s="205" t="s">
        <v>232</v>
      </c>
      <c r="E119" s="206"/>
      <c r="F119" s="206"/>
      <c r="G119" s="41"/>
      <c r="H119" s="41"/>
      <c r="I119" s="41"/>
      <c r="J119" s="207">
        <v>0</v>
      </c>
      <c r="K119" s="41"/>
      <c r="L119" s="208"/>
      <c r="M119" s="209"/>
      <c r="N119" s="210" t="s">
        <v>41</v>
      </c>
      <c r="O119" s="209"/>
      <c r="P119" s="209"/>
      <c r="Q119" s="209"/>
      <c r="R119" s="209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09"/>
      <c r="AG119" s="209"/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12" t="s">
        <v>144</v>
      </c>
      <c r="AZ119" s="209"/>
      <c r="BA119" s="209"/>
      <c r="BB119" s="209"/>
      <c r="BC119" s="209"/>
      <c r="BD119" s="209"/>
      <c r="BE119" s="213">
        <f>IF(N119="základní",J119,0)</f>
        <v>0</v>
      </c>
      <c r="BF119" s="213">
        <f>IF(N119="snížená",J119,0)</f>
        <v>0</v>
      </c>
      <c r="BG119" s="213">
        <f>IF(N119="zákl. přenesená",J119,0)</f>
        <v>0</v>
      </c>
      <c r="BH119" s="213">
        <f>IF(N119="sníž. přenesená",J119,0)</f>
        <v>0</v>
      </c>
      <c r="BI119" s="213">
        <f>IF(N119="nulová",J119,0)</f>
        <v>0</v>
      </c>
      <c r="BJ119" s="212" t="s">
        <v>84</v>
      </c>
      <c r="BK119" s="209"/>
      <c r="BL119" s="209"/>
      <c r="BM119" s="209"/>
    </row>
    <row r="120" s="2" customFormat="1" ht="18" customHeight="1">
      <c r="A120" s="39"/>
      <c r="B120" s="40"/>
      <c r="C120" s="41"/>
      <c r="D120" s="206" t="s">
        <v>233</v>
      </c>
      <c r="E120" s="41"/>
      <c r="F120" s="41"/>
      <c r="G120" s="41"/>
      <c r="H120" s="41"/>
      <c r="I120" s="41"/>
      <c r="J120" s="207">
        <f>ROUND(J32*T120,2)</f>
        <v>0</v>
      </c>
      <c r="K120" s="41"/>
      <c r="L120" s="208"/>
      <c r="M120" s="209"/>
      <c r="N120" s="210" t="s">
        <v>41</v>
      </c>
      <c r="O120" s="209"/>
      <c r="P120" s="209"/>
      <c r="Q120" s="209"/>
      <c r="R120" s="209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09"/>
      <c r="AG120" s="209"/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12" t="s">
        <v>234</v>
      </c>
      <c r="AZ120" s="209"/>
      <c r="BA120" s="209"/>
      <c r="BB120" s="209"/>
      <c r="BC120" s="209"/>
      <c r="BD120" s="209"/>
      <c r="BE120" s="213">
        <f>IF(N120="základní",J120,0)</f>
        <v>0</v>
      </c>
      <c r="BF120" s="213">
        <f>IF(N120="snížená",J120,0)</f>
        <v>0</v>
      </c>
      <c r="BG120" s="213">
        <f>IF(N120="zákl. přenesená",J120,0)</f>
        <v>0</v>
      </c>
      <c r="BH120" s="213">
        <f>IF(N120="sníž. přenesená",J120,0)</f>
        <v>0</v>
      </c>
      <c r="BI120" s="213">
        <f>IF(N120="nulová",J120,0)</f>
        <v>0</v>
      </c>
      <c r="BJ120" s="212" t="s">
        <v>84</v>
      </c>
      <c r="BK120" s="209"/>
      <c r="BL120" s="209"/>
      <c r="BM120" s="209"/>
    </row>
    <row r="121" s="2" customForma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9.28" customHeight="1">
      <c r="A122" s="39"/>
      <c r="B122" s="40"/>
      <c r="C122" s="214" t="s">
        <v>235</v>
      </c>
      <c r="D122" s="189"/>
      <c r="E122" s="189"/>
      <c r="F122" s="189"/>
      <c r="G122" s="189"/>
      <c r="H122" s="189"/>
      <c r="I122" s="189"/>
      <c r="J122" s="215">
        <f>ROUND(J98+J114,2)</f>
        <v>0</v>
      </c>
      <c r="K122" s="189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67"/>
      <c r="C123" s="68"/>
      <c r="D123" s="68"/>
      <c r="E123" s="68"/>
      <c r="F123" s="68"/>
      <c r="G123" s="68"/>
      <c r="H123" s="68"/>
      <c r="I123" s="68"/>
      <c r="J123" s="68"/>
      <c r="K123" s="68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7" s="2" customFormat="1" ht="6.96" customHeight="1">
      <c r="A127" s="39"/>
      <c r="B127" s="69"/>
      <c r="C127" s="70"/>
      <c r="D127" s="70"/>
      <c r="E127" s="70"/>
      <c r="F127" s="70"/>
      <c r="G127" s="70"/>
      <c r="H127" s="70"/>
      <c r="I127" s="70"/>
      <c r="J127" s="70"/>
      <c r="K127" s="70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24.96" customHeight="1">
      <c r="A128" s="39"/>
      <c r="B128" s="40"/>
      <c r="C128" s="24" t="s">
        <v>236</v>
      </c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15</v>
      </c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4.4" customHeight="1">
      <c r="A131" s="39"/>
      <c r="B131" s="40"/>
      <c r="C131" s="41"/>
      <c r="D131" s="41"/>
      <c r="E131" s="187" t="str">
        <f>E7</f>
        <v>Modernizace střediska praktického vyučování ISŠTE Sokolov, SO-703</v>
      </c>
      <c r="F131" s="33"/>
      <c r="G131" s="33"/>
      <c r="H131" s="33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" customFormat="1" ht="12" customHeight="1">
      <c r="B132" s="22"/>
      <c r="C132" s="33" t="s">
        <v>167</v>
      </c>
      <c r="D132" s="23"/>
      <c r="E132" s="23"/>
      <c r="F132" s="23"/>
      <c r="G132" s="23"/>
      <c r="H132" s="23"/>
      <c r="I132" s="23"/>
      <c r="J132" s="23"/>
      <c r="K132" s="23"/>
      <c r="L132" s="21"/>
    </row>
    <row r="133" s="2" customFormat="1" ht="14.4" customHeight="1">
      <c r="A133" s="39"/>
      <c r="B133" s="40"/>
      <c r="C133" s="41"/>
      <c r="D133" s="41"/>
      <c r="E133" s="187" t="s">
        <v>4152</v>
      </c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2" customHeight="1">
      <c r="A134" s="39"/>
      <c r="B134" s="40"/>
      <c r="C134" s="33" t="s">
        <v>3108</v>
      </c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5.6" customHeight="1">
      <c r="A135" s="39"/>
      <c r="B135" s="40"/>
      <c r="C135" s="41"/>
      <c r="D135" s="41"/>
      <c r="E135" s="77" t="str">
        <f>E11</f>
        <v>D.1.4.f.1 - Elektronická komunikace</v>
      </c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6.96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2" customHeight="1">
      <c r="A137" s="39"/>
      <c r="B137" s="40"/>
      <c r="C137" s="33" t="s">
        <v>19</v>
      </c>
      <c r="D137" s="41"/>
      <c r="E137" s="41"/>
      <c r="F137" s="28" t="str">
        <f>F14</f>
        <v>Sokolov</v>
      </c>
      <c r="G137" s="41"/>
      <c r="H137" s="41"/>
      <c r="I137" s="33" t="s">
        <v>21</v>
      </c>
      <c r="J137" s="80" t="str">
        <f>IF(J14="","",J14)</f>
        <v>2. 4. 2025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6.96" customHeight="1">
      <c r="A138" s="39"/>
      <c r="B138" s="40"/>
      <c r="C138" s="41"/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5.6" customHeight="1">
      <c r="A139" s="39"/>
      <c r="B139" s="40"/>
      <c r="C139" s="33" t="s">
        <v>23</v>
      </c>
      <c r="D139" s="41"/>
      <c r="E139" s="41"/>
      <c r="F139" s="28" t="str">
        <f>E17</f>
        <v>ISŠTE Sokolov, p.s.</v>
      </c>
      <c r="G139" s="41"/>
      <c r="H139" s="41"/>
      <c r="I139" s="33" t="s">
        <v>29</v>
      </c>
      <c r="J139" s="37" t="str">
        <f>E23</f>
        <v xml:space="preserve">DPT projekty </v>
      </c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5.6" customHeight="1">
      <c r="A140" s="39"/>
      <c r="B140" s="40"/>
      <c r="C140" s="33" t="s">
        <v>27</v>
      </c>
      <c r="D140" s="41"/>
      <c r="E140" s="41"/>
      <c r="F140" s="28" t="str">
        <f>IF(E20="","",E20)</f>
        <v>Vyplň údaj</v>
      </c>
      <c r="G140" s="41"/>
      <c r="H140" s="41"/>
      <c r="I140" s="33" t="s">
        <v>32</v>
      </c>
      <c r="J140" s="37" t="str">
        <f>E26</f>
        <v xml:space="preserve"> </v>
      </c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0.32" customHeight="1">
      <c r="A141" s="39"/>
      <c r="B141" s="40"/>
      <c r="C141" s="41"/>
      <c r="D141" s="41"/>
      <c r="E141" s="41"/>
      <c r="F141" s="41"/>
      <c r="G141" s="41"/>
      <c r="H141" s="41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11" customFormat="1" ht="29.28" customHeight="1">
      <c r="A142" s="216"/>
      <c r="B142" s="217"/>
      <c r="C142" s="218" t="s">
        <v>237</v>
      </c>
      <c r="D142" s="219" t="s">
        <v>61</v>
      </c>
      <c r="E142" s="219" t="s">
        <v>57</v>
      </c>
      <c r="F142" s="219" t="s">
        <v>58</v>
      </c>
      <c r="G142" s="219" t="s">
        <v>238</v>
      </c>
      <c r="H142" s="219" t="s">
        <v>239</v>
      </c>
      <c r="I142" s="219" t="s">
        <v>240</v>
      </c>
      <c r="J142" s="219" t="s">
        <v>194</v>
      </c>
      <c r="K142" s="220" t="s">
        <v>241</v>
      </c>
      <c r="L142" s="221"/>
      <c r="M142" s="101" t="s">
        <v>1</v>
      </c>
      <c r="N142" s="102" t="s">
        <v>40</v>
      </c>
      <c r="O142" s="102" t="s">
        <v>242</v>
      </c>
      <c r="P142" s="102" t="s">
        <v>243</v>
      </c>
      <c r="Q142" s="102" t="s">
        <v>244</v>
      </c>
      <c r="R142" s="102" t="s">
        <v>245</v>
      </c>
      <c r="S142" s="102" t="s">
        <v>246</v>
      </c>
      <c r="T142" s="103" t="s">
        <v>247</v>
      </c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</row>
    <row r="143" s="2" customFormat="1" ht="22.8" customHeight="1">
      <c r="A143" s="39"/>
      <c r="B143" s="40"/>
      <c r="C143" s="108" t="s">
        <v>248</v>
      </c>
      <c r="D143" s="41"/>
      <c r="E143" s="41"/>
      <c r="F143" s="41"/>
      <c r="G143" s="41"/>
      <c r="H143" s="41"/>
      <c r="I143" s="41"/>
      <c r="J143" s="222">
        <f>BK143</f>
        <v>0</v>
      </c>
      <c r="K143" s="41"/>
      <c r="L143" s="45"/>
      <c r="M143" s="104"/>
      <c r="N143" s="223"/>
      <c r="O143" s="105"/>
      <c r="P143" s="224">
        <f>P144+P161</f>
        <v>0</v>
      </c>
      <c r="Q143" s="105"/>
      <c r="R143" s="224">
        <f>R144+R161</f>
        <v>13.305909999999999</v>
      </c>
      <c r="S143" s="105"/>
      <c r="T143" s="225">
        <f>T144+T161</f>
        <v>0.72999999999999998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75</v>
      </c>
      <c r="AU143" s="18" t="s">
        <v>196</v>
      </c>
      <c r="BK143" s="226">
        <f>BK144+BK161</f>
        <v>0</v>
      </c>
    </row>
    <row r="144" s="12" customFormat="1" ht="25.92" customHeight="1">
      <c r="A144" s="12"/>
      <c r="B144" s="227"/>
      <c r="C144" s="228"/>
      <c r="D144" s="229" t="s">
        <v>75</v>
      </c>
      <c r="E144" s="230" t="s">
        <v>249</v>
      </c>
      <c r="F144" s="230" t="s">
        <v>250</v>
      </c>
      <c r="G144" s="228"/>
      <c r="H144" s="228"/>
      <c r="I144" s="231"/>
      <c r="J144" s="232">
        <f>BK144</f>
        <v>0</v>
      </c>
      <c r="K144" s="228"/>
      <c r="L144" s="233"/>
      <c r="M144" s="234"/>
      <c r="N144" s="235"/>
      <c r="O144" s="235"/>
      <c r="P144" s="236">
        <f>P145+P150+P153+P159</f>
        <v>0</v>
      </c>
      <c r="Q144" s="235"/>
      <c r="R144" s="236">
        <f>R145+R150+R153+R159</f>
        <v>2.8407950000000004</v>
      </c>
      <c r="S144" s="235"/>
      <c r="T144" s="237">
        <f>T145+T150+T153+T159</f>
        <v>0.72999999999999998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38" t="s">
        <v>84</v>
      </c>
      <c r="AT144" s="239" t="s">
        <v>75</v>
      </c>
      <c r="AU144" s="239" t="s">
        <v>76</v>
      </c>
      <c r="AY144" s="238" t="s">
        <v>251</v>
      </c>
      <c r="BK144" s="240">
        <f>BK145+BK150+BK153+BK159</f>
        <v>0</v>
      </c>
    </row>
    <row r="145" s="12" customFormat="1" ht="22.8" customHeight="1">
      <c r="A145" s="12"/>
      <c r="B145" s="227"/>
      <c r="C145" s="228"/>
      <c r="D145" s="229" t="s">
        <v>75</v>
      </c>
      <c r="E145" s="241" t="s">
        <v>287</v>
      </c>
      <c r="F145" s="241" t="s">
        <v>481</v>
      </c>
      <c r="G145" s="228"/>
      <c r="H145" s="228"/>
      <c r="I145" s="231"/>
      <c r="J145" s="242">
        <f>BK145</f>
        <v>0</v>
      </c>
      <c r="K145" s="228"/>
      <c r="L145" s="233"/>
      <c r="M145" s="234"/>
      <c r="N145" s="235"/>
      <c r="O145" s="235"/>
      <c r="P145" s="236">
        <f>SUM(P146:P149)</f>
        <v>0</v>
      </c>
      <c r="Q145" s="235"/>
      <c r="R145" s="236">
        <f>SUM(R146:R149)</f>
        <v>2.8261950000000002</v>
      </c>
      <c r="S145" s="235"/>
      <c r="T145" s="237">
        <f>SUM(T146:T149)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38" t="s">
        <v>84</v>
      </c>
      <c r="AT145" s="239" t="s">
        <v>75</v>
      </c>
      <c r="AU145" s="239" t="s">
        <v>84</v>
      </c>
      <c r="AY145" s="238" t="s">
        <v>251</v>
      </c>
      <c r="BK145" s="240">
        <f>SUM(BK146:BK149)</f>
        <v>0</v>
      </c>
    </row>
    <row r="146" s="2" customFormat="1" ht="14.4" customHeight="1">
      <c r="A146" s="39"/>
      <c r="B146" s="40"/>
      <c r="C146" s="243" t="s">
        <v>84</v>
      </c>
      <c r="D146" s="243" t="s">
        <v>253</v>
      </c>
      <c r="E146" s="244" t="s">
        <v>4160</v>
      </c>
      <c r="F146" s="245" t="s">
        <v>4161</v>
      </c>
      <c r="G146" s="246" t="s">
        <v>149</v>
      </c>
      <c r="H146" s="247">
        <v>21.899999999999999</v>
      </c>
      <c r="I146" s="248"/>
      <c r="J146" s="247">
        <f>ROUND(I146*H146,2)</f>
        <v>0</v>
      </c>
      <c r="K146" s="245" t="s">
        <v>257</v>
      </c>
      <c r="L146" s="45"/>
      <c r="M146" s="249" t="s">
        <v>1</v>
      </c>
      <c r="N146" s="250" t="s">
        <v>41</v>
      </c>
      <c r="O146" s="92"/>
      <c r="P146" s="251">
        <f>O146*H146</f>
        <v>0</v>
      </c>
      <c r="Q146" s="251">
        <v>0.056000000000000001</v>
      </c>
      <c r="R146" s="251">
        <f>Q146*H146</f>
        <v>1.2263999999999999</v>
      </c>
      <c r="S146" s="251">
        <v>0</v>
      </c>
      <c r="T146" s="252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3" t="s">
        <v>258</v>
      </c>
      <c r="AT146" s="253" t="s">
        <v>253</v>
      </c>
      <c r="AU146" s="253" t="s">
        <v>86</v>
      </c>
      <c r="AY146" s="18" t="s">
        <v>251</v>
      </c>
      <c r="BE146" s="254">
        <f>IF(N146="základní",J146,0)</f>
        <v>0</v>
      </c>
      <c r="BF146" s="254">
        <f>IF(N146="snížená",J146,0)</f>
        <v>0</v>
      </c>
      <c r="BG146" s="254">
        <f>IF(N146="zákl. přenesená",J146,0)</f>
        <v>0</v>
      </c>
      <c r="BH146" s="254">
        <f>IF(N146="sníž. přenesená",J146,0)</f>
        <v>0</v>
      </c>
      <c r="BI146" s="254">
        <f>IF(N146="nulová",J146,0)</f>
        <v>0</v>
      </c>
      <c r="BJ146" s="18" t="s">
        <v>84</v>
      </c>
      <c r="BK146" s="254">
        <f>ROUND(I146*H146,2)</f>
        <v>0</v>
      </c>
      <c r="BL146" s="18" t="s">
        <v>258</v>
      </c>
      <c r="BM146" s="253" t="s">
        <v>4162</v>
      </c>
    </row>
    <row r="147" s="14" customFormat="1">
      <c r="A147" s="14"/>
      <c r="B147" s="266"/>
      <c r="C147" s="267"/>
      <c r="D147" s="257" t="s">
        <v>260</v>
      </c>
      <c r="E147" s="268" t="s">
        <v>1</v>
      </c>
      <c r="F147" s="269" t="s">
        <v>4163</v>
      </c>
      <c r="G147" s="267"/>
      <c r="H147" s="270">
        <v>21.899999999999999</v>
      </c>
      <c r="I147" s="271"/>
      <c r="J147" s="267"/>
      <c r="K147" s="267"/>
      <c r="L147" s="272"/>
      <c r="M147" s="273"/>
      <c r="N147" s="274"/>
      <c r="O147" s="274"/>
      <c r="P147" s="274"/>
      <c r="Q147" s="274"/>
      <c r="R147" s="274"/>
      <c r="S147" s="274"/>
      <c r="T147" s="27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6" t="s">
        <v>260</v>
      </c>
      <c r="AU147" s="276" t="s">
        <v>86</v>
      </c>
      <c r="AV147" s="14" t="s">
        <v>86</v>
      </c>
      <c r="AW147" s="14" t="s">
        <v>31</v>
      </c>
      <c r="AX147" s="14" t="s">
        <v>76</v>
      </c>
      <c r="AY147" s="276" t="s">
        <v>251</v>
      </c>
    </row>
    <row r="148" s="2" customFormat="1" ht="14.4" customHeight="1">
      <c r="A148" s="39"/>
      <c r="B148" s="40"/>
      <c r="C148" s="243" t="s">
        <v>86</v>
      </c>
      <c r="D148" s="243" t="s">
        <v>253</v>
      </c>
      <c r="E148" s="244" t="s">
        <v>4164</v>
      </c>
      <c r="F148" s="245" t="s">
        <v>4165</v>
      </c>
      <c r="G148" s="246" t="s">
        <v>149</v>
      </c>
      <c r="H148" s="247">
        <v>36.5</v>
      </c>
      <c r="I148" s="248"/>
      <c r="J148" s="247">
        <f>ROUND(I148*H148,2)</f>
        <v>0</v>
      </c>
      <c r="K148" s="245" t="s">
        <v>257</v>
      </c>
      <c r="L148" s="45"/>
      <c r="M148" s="249" t="s">
        <v>1</v>
      </c>
      <c r="N148" s="250" t="s">
        <v>41</v>
      </c>
      <c r="O148" s="92"/>
      <c r="P148" s="251">
        <f>O148*H148</f>
        <v>0</v>
      </c>
      <c r="Q148" s="251">
        <v>0.043830000000000001</v>
      </c>
      <c r="R148" s="251">
        <f>Q148*H148</f>
        <v>1.5997950000000001</v>
      </c>
      <c r="S148" s="251">
        <v>0</v>
      </c>
      <c r="T148" s="252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3" t="s">
        <v>258</v>
      </c>
      <c r="AT148" s="253" t="s">
        <v>253</v>
      </c>
      <c r="AU148" s="253" t="s">
        <v>86</v>
      </c>
      <c r="AY148" s="18" t="s">
        <v>251</v>
      </c>
      <c r="BE148" s="254">
        <f>IF(N148="základní",J148,0)</f>
        <v>0</v>
      </c>
      <c r="BF148" s="254">
        <f>IF(N148="snížená",J148,0)</f>
        <v>0</v>
      </c>
      <c r="BG148" s="254">
        <f>IF(N148="zákl. přenesená",J148,0)</f>
        <v>0</v>
      </c>
      <c r="BH148" s="254">
        <f>IF(N148="sníž. přenesená",J148,0)</f>
        <v>0</v>
      </c>
      <c r="BI148" s="254">
        <f>IF(N148="nulová",J148,0)</f>
        <v>0</v>
      </c>
      <c r="BJ148" s="18" t="s">
        <v>84</v>
      </c>
      <c r="BK148" s="254">
        <f>ROUND(I148*H148,2)</f>
        <v>0</v>
      </c>
      <c r="BL148" s="18" t="s">
        <v>258</v>
      </c>
      <c r="BM148" s="253" t="s">
        <v>4166</v>
      </c>
    </row>
    <row r="149" s="14" customFormat="1">
      <c r="A149" s="14"/>
      <c r="B149" s="266"/>
      <c r="C149" s="267"/>
      <c r="D149" s="257" t="s">
        <v>260</v>
      </c>
      <c r="E149" s="268" t="s">
        <v>1</v>
      </c>
      <c r="F149" s="269" t="s">
        <v>4167</v>
      </c>
      <c r="G149" s="267"/>
      <c r="H149" s="270">
        <v>36.5</v>
      </c>
      <c r="I149" s="271"/>
      <c r="J149" s="267"/>
      <c r="K149" s="267"/>
      <c r="L149" s="272"/>
      <c r="M149" s="273"/>
      <c r="N149" s="274"/>
      <c r="O149" s="274"/>
      <c r="P149" s="274"/>
      <c r="Q149" s="274"/>
      <c r="R149" s="274"/>
      <c r="S149" s="274"/>
      <c r="T149" s="27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6" t="s">
        <v>260</v>
      </c>
      <c r="AU149" s="276" t="s">
        <v>86</v>
      </c>
      <c r="AV149" s="14" t="s">
        <v>86</v>
      </c>
      <c r="AW149" s="14" t="s">
        <v>31</v>
      </c>
      <c r="AX149" s="14" t="s">
        <v>76</v>
      </c>
      <c r="AY149" s="276" t="s">
        <v>251</v>
      </c>
    </row>
    <row r="150" s="12" customFormat="1" ht="22.8" customHeight="1">
      <c r="A150" s="12"/>
      <c r="B150" s="227"/>
      <c r="C150" s="228"/>
      <c r="D150" s="229" t="s">
        <v>75</v>
      </c>
      <c r="E150" s="241" t="s">
        <v>305</v>
      </c>
      <c r="F150" s="241" t="s">
        <v>773</v>
      </c>
      <c r="G150" s="228"/>
      <c r="H150" s="228"/>
      <c r="I150" s="231"/>
      <c r="J150" s="242">
        <f>BK150</f>
        <v>0</v>
      </c>
      <c r="K150" s="228"/>
      <c r="L150" s="233"/>
      <c r="M150" s="234"/>
      <c r="N150" s="235"/>
      <c r="O150" s="235"/>
      <c r="P150" s="236">
        <f>SUM(P151:P152)</f>
        <v>0</v>
      </c>
      <c r="Q150" s="235"/>
      <c r="R150" s="236">
        <f>SUM(R151:R152)</f>
        <v>0.014600000000000002</v>
      </c>
      <c r="S150" s="235"/>
      <c r="T150" s="237">
        <f>SUM(T151:T152)</f>
        <v>0.72999999999999998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38" t="s">
        <v>84</v>
      </c>
      <c r="AT150" s="239" t="s">
        <v>75</v>
      </c>
      <c r="AU150" s="239" t="s">
        <v>84</v>
      </c>
      <c r="AY150" s="238" t="s">
        <v>251</v>
      </c>
      <c r="BK150" s="240">
        <f>SUM(BK151:BK152)</f>
        <v>0</v>
      </c>
    </row>
    <row r="151" s="2" customFormat="1" ht="14.4" customHeight="1">
      <c r="A151" s="39"/>
      <c r="B151" s="40"/>
      <c r="C151" s="243" t="s">
        <v>271</v>
      </c>
      <c r="D151" s="243" t="s">
        <v>253</v>
      </c>
      <c r="E151" s="244" t="s">
        <v>4168</v>
      </c>
      <c r="F151" s="245" t="s">
        <v>4169</v>
      </c>
      <c r="G151" s="246" t="s">
        <v>406</v>
      </c>
      <c r="H151" s="247">
        <v>730</v>
      </c>
      <c r="I151" s="248"/>
      <c r="J151" s="247">
        <f>ROUND(I151*H151,2)</f>
        <v>0</v>
      </c>
      <c r="K151" s="245" t="s">
        <v>257</v>
      </c>
      <c r="L151" s="45"/>
      <c r="M151" s="249" t="s">
        <v>1</v>
      </c>
      <c r="N151" s="250" t="s">
        <v>41</v>
      </c>
      <c r="O151" s="92"/>
      <c r="P151" s="251">
        <f>O151*H151</f>
        <v>0</v>
      </c>
      <c r="Q151" s="251">
        <v>2.0000000000000002E-05</v>
      </c>
      <c r="R151" s="251">
        <f>Q151*H151</f>
        <v>0.014600000000000002</v>
      </c>
      <c r="S151" s="251">
        <v>0.001</v>
      </c>
      <c r="T151" s="252">
        <f>S151*H151</f>
        <v>0.72999999999999998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3" t="s">
        <v>258</v>
      </c>
      <c r="AT151" s="253" t="s">
        <v>253</v>
      </c>
      <c r="AU151" s="253" t="s">
        <v>86</v>
      </c>
      <c r="AY151" s="18" t="s">
        <v>251</v>
      </c>
      <c r="BE151" s="254">
        <f>IF(N151="základní",J151,0)</f>
        <v>0</v>
      </c>
      <c r="BF151" s="254">
        <f>IF(N151="snížená",J151,0)</f>
        <v>0</v>
      </c>
      <c r="BG151" s="254">
        <f>IF(N151="zákl. přenesená",J151,0)</f>
        <v>0</v>
      </c>
      <c r="BH151" s="254">
        <f>IF(N151="sníž. přenesená",J151,0)</f>
        <v>0</v>
      </c>
      <c r="BI151" s="254">
        <f>IF(N151="nulová",J151,0)</f>
        <v>0</v>
      </c>
      <c r="BJ151" s="18" t="s">
        <v>84</v>
      </c>
      <c r="BK151" s="254">
        <f>ROUND(I151*H151,2)</f>
        <v>0</v>
      </c>
      <c r="BL151" s="18" t="s">
        <v>258</v>
      </c>
      <c r="BM151" s="253" t="s">
        <v>4170</v>
      </c>
    </row>
    <row r="152" s="14" customFormat="1">
      <c r="A152" s="14"/>
      <c r="B152" s="266"/>
      <c r="C152" s="267"/>
      <c r="D152" s="257" t="s">
        <v>260</v>
      </c>
      <c r="E152" s="268" t="s">
        <v>1</v>
      </c>
      <c r="F152" s="269" t="s">
        <v>4171</v>
      </c>
      <c r="G152" s="267"/>
      <c r="H152" s="270">
        <v>730</v>
      </c>
      <c r="I152" s="271"/>
      <c r="J152" s="267"/>
      <c r="K152" s="267"/>
      <c r="L152" s="272"/>
      <c r="M152" s="273"/>
      <c r="N152" s="274"/>
      <c r="O152" s="274"/>
      <c r="P152" s="274"/>
      <c r="Q152" s="274"/>
      <c r="R152" s="274"/>
      <c r="S152" s="274"/>
      <c r="T152" s="27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6" t="s">
        <v>260</v>
      </c>
      <c r="AU152" s="276" t="s">
        <v>86</v>
      </c>
      <c r="AV152" s="14" t="s">
        <v>86</v>
      </c>
      <c r="AW152" s="14" t="s">
        <v>31</v>
      </c>
      <c r="AX152" s="14" t="s">
        <v>76</v>
      </c>
      <c r="AY152" s="276" t="s">
        <v>251</v>
      </c>
    </row>
    <row r="153" s="12" customFormat="1" ht="22.8" customHeight="1">
      <c r="A153" s="12"/>
      <c r="B153" s="227"/>
      <c r="C153" s="228"/>
      <c r="D153" s="229" t="s">
        <v>75</v>
      </c>
      <c r="E153" s="241" t="s">
        <v>1027</v>
      </c>
      <c r="F153" s="241" t="s">
        <v>1028</v>
      </c>
      <c r="G153" s="228"/>
      <c r="H153" s="228"/>
      <c r="I153" s="231"/>
      <c r="J153" s="242">
        <f>BK153</f>
        <v>0</v>
      </c>
      <c r="K153" s="228"/>
      <c r="L153" s="233"/>
      <c r="M153" s="234"/>
      <c r="N153" s="235"/>
      <c r="O153" s="235"/>
      <c r="P153" s="236">
        <f>SUM(P154:P158)</f>
        <v>0</v>
      </c>
      <c r="Q153" s="235"/>
      <c r="R153" s="236">
        <f>SUM(R154:R158)</f>
        <v>0</v>
      </c>
      <c r="S153" s="235"/>
      <c r="T153" s="237">
        <f>SUM(T154:T158)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38" t="s">
        <v>84</v>
      </c>
      <c r="AT153" s="239" t="s">
        <v>75</v>
      </c>
      <c r="AU153" s="239" t="s">
        <v>84</v>
      </c>
      <c r="AY153" s="238" t="s">
        <v>251</v>
      </c>
      <c r="BK153" s="240">
        <f>SUM(BK154:BK158)</f>
        <v>0</v>
      </c>
    </row>
    <row r="154" s="2" customFormat="1" ht="14.4" customHeight="1">
      <c r="A154" s="39"/>
      <c r="B154" s="40"/>
      <c r="C154" s="243" t="s">
        <v>258</v>
      </c>
      <c r="D154" s="243" t="s">
        <v>253</v>
      </c>
      <c r="E154" s="244" t="s">
        <v>1030</v>
      </c>
      <c r="F154" s="245" t="s">
        <v>1031</v>
      </c>
      <c r="G154" s="246" t="s">
        <v>277</v>
      </c>
      <c r="H154" s="247">
        <v>0.72999999999999998</v>
      </c>
      <c r="I154" s="248"/>
      <c r="J154" s="247">
        <f>ROUND(I154*H154,2)</f>
        <v>0</v>
      </c>
      <c r="K154" s="245" t="s">
        <v>257</v>
      </c>
      <c r="L154" s="45"/>
      <c r="M154" s="249" t="s">
        <v>1</v>
      </c>
      <c r="N154" s="250" t="s">
        <v>41</v>
      </c>
      <c r="O154" s="92"/>
      <c r="P154" s="251">
        <f>O154*H154</f>
        <v>0</v>
      </c>
      <c r="Q154" s="251">
        <v>0</v>
      </c>
      <c r="R154" s="251">
        <f>Q154*H154</f>
        <v>0</v>
      </c>
      <c r="S154" s="251">
        <v>0</v>
      </c>
      <c r="T154" s="252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3" t="s">
        <v>258</v>
      </c>
      <c r="AT154" s="253" t="s">
        <v>253</v>
      </c>
      <c r="AU154" s="253" t="s">
        <v>86</v>
      </c>
      <c r="AY154" s="18" t="s">
        <v>251</v>
      </c>
      <c r="BE154" s="254">
        <f>IF(N154="základní",J154,0)</f>
        <v>0</v>
      </c>
      <c r="BF154" s="254">
        <f>IF(N154="snížená",J154,0)</f>
        <v>0</v>
      </c>
      <c r="BG154" s="254">
        <f>IF(N154="zákl. přenesená",J154,0)</f>
        <v>0</v>
      </c>
      <c r="BH154" s="254">
        <f>IF(N154="sníž. přenesená",J154,0)</f>
        <v>0</v>
      </c>
      <c r="BI154" s="254">
        <f>IF(N154="nulová",J154,0)</f>
        <v>0</v>
      </c>
      <c r="BJ154" s="18" t="s">
        <v>84</v>
      </c>
      <c r="BK154" s="254">
        <f>ROUND(I154*H154,2)</f>
        <v>0</v>
      </c>
      <c r="BL154" s="18" t="s">
        <v>258</v>
      </c>
      <c r="BM154" s="253" t="s">
        <v>4172</v>
      </c>
    </row>
    <row r="155" s="2" customFormat="1" ht="14.4" customHeight="1">
      <c r="A155" s="39"/>
      <c r="B155" s="40"/>
      <c r="C155" s="243" t="s">
        <v>280</v>
      </c>
      <c r="D155" s="243" t="s">
        <v>253</v>
      </c>
      <c r="E155" s="244" t="s">
        <v>1034</v>
      </c>
      <c r="F155" s="245" t="s">
        <v>1035</v>
      </c>
      <c r="G155" s="246" t="s">
        <v>277</v>
      </c>
      <c r="H155" s="247">
        <v>0.72999999999999998</v>
      </c>
      <c r="I155" s="248"/>
      <c r="J155" s="247">
        <f>ROUND(I155*H155,2)</f>
        <v>0</v>
      </c>
      <c r="K155" s="245" t="s">
        <v>257</v>
      </c>
      <c r="L155" s="45"/>
      <c r="M155" s="249" t="s">
        <v>1</v>
      </c>
      <c r="N155" s="250" t="s">
        <v>41</v>
      </c>
      <c r="O155" s="92"/>
      <c r="P155" s="251">
        <f>O155*H155</f>
        <v>0</v>
      </c>
      <c r="Q155" s="251">
        <v>0</v>
      </c>
      <c r="R155" s="251">
        <f>Q155*H155</f>
        <v>0</v>
      </c>
      <c r="S155" s="251">
        <v>0</v>
      </c>
      <c r="T155" s="252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3" t="s">
        <v>258</v>
      </c>
      <c r="AT155" s="253" t="s">
        <v>253</v>
      </c>
      <c r="AU155" s="253" t="s">
        <v>86</v>
      </c>
      <c r="AY155" s="18" t="s">
        <v>251</v>
      </c>
      <c r="BE155" s="254">
        <f>IF(N155="základní",J155,0)</f>
        <v>0</v>
      </c>
      <c r="BF155" s="254">
        <f>IF(N155="snížená",J155,0)</f>
        <v>0</v>
      </c>
      <c r="BG155" s="254">
        <f>IF(N155="zákl. přenesená",J155,0)</f>
        <v>0</v>
      </c>
      <c r="BH155" s="254">
        <f>IF(N155="sníž. přenesená",J155,0)</f>
        <v>0</v>
      </c>
      <c r="BI155" s="254">
        <f>IF(N155="nulová",J155,0)</f>
        <v>0</v>
      </c>
      <c r="BJ155" s="18" t="s">
        <v>84</v>
      </c>
      <c r="BK155" s="254">
        <f>ROUND(I155*H155,2)</f>
        <v>0</v>
      </c>
      <c r="BL155" s="18" t="s">
        <v>258</v>
      </c>
      <c r="BM155" s="253" t="s">
        <v>4173</v>
      </c>
    </row>
    <row r="156" s="2" customFormat="1" ht="14.4" customHeight="1">
      <c r="A156" s="39"/>
      <c r="B156" s="40"/>
      <c r="C156" s="243" t="s">
        <v>287</v>
      </c>
      <c r="D156" s="243" t="s">
        <v>253</v>
      </c>
      <c r="E156" s="244" t="s">
        <v>2436</v>
      </c>
      <c r="F156" s="245" t="s">
        <v>2437</v>
      </c>
      <c r="G156" s="246" t="s">
        <v>277</v>
      </c>
      <c r="H156" s="247">
        <v>3.6499999999999999</v>
      </c>
      <c r="I156" s="248"/>
      <c r="J156" s="247">
        <f>ROUND(I156*H156,2)</f>
        <v>0</v>
      </c>
      <c r="K156" s="245" t="s">
        <v>257</v>
      </c>
      <c r="L156" s="45"/>
      <c r="M156" s="249" t="s">
        <v>1</v>
      </c>
      <c r="N156" s="250" t="s">
        <v>41</v>
      </c>
      <c r="O156" s="92"/>
      <c r="P156" s="251">
        <f>O156*H156</f>
        <v>0</v>
      </c>
      <c r="Q156" s="251">
        <v>0</v>
      </c>
      <c r="R156" s="251">
        <f>Q156*H156</f>
        <v>0</v>
      </c>
      <c r="S156" s="251">
        <v>0</v>
      </c>
      <c r="T156" s="252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3" t="s">
        <v>258</v>
      </c>
      <c r="AT156" s="253" t="s">
        <v>253</v>
      </c>
      <c r="AU156" s="253" t="s">
        <v>86</v>
      </c>
      <c r="AY156" s="18" t="s">
        <v>251</v>
      </c>
      <c r="BE156" s="254">
        <f>IF(N156="základní",J156,0)</f>
        <v>0</v>
      </c>
      <c r="BF156" s="254">
        <f>IF(N156="snížená",J156,0)</f>
        <v>0</v>
      </c>
      <c r="BG156" s="254">
        <f>IF(N156="zákl. přenesená",J156,0)</f>
        <v>0</v>
      </c>
      <c r="BH156" s="254">
        <f>IF(N156="sníž. přenesená",J156,0)</f>
        <v>0</v>
      </c>
      <c r="BI156" s="254">
        <f>IF(N156="nulová",J156,0)</f>
        <v>0</v>
      </c>
      <c r="BJ156" s="18" t="s">
        <v>84</v>
      </c>
      <c r="BK156" s="254">
        <f>ROUND(I156*H156,2)</f>
        <v>0</v>
      </c>
      <c r="BL156" s="18" t="s">
        <v>258</v>
      </c>
      <c r="BM156" s="253" t="s">
        <v>4174</v>
      </c>
    </row>
    <row r="157" s="14" customFormat="1">
      <c r="A157" s="14"/>
      <c r="B157" s="266"/>
      <c r="C157" s="267"/>
      <c r="D157" s="257" t="s">
        <v>260</v>
      </c>
      <c r="E157" s="267"/>
      <c r="F157" s="269" t="s">
        <v>4175</v>
      </c>
      <c r="G157" s="267"/>
      <c r="H157" s="270">
        <v>3.6499999999999999</v>
      </c>
      <c r="I157" s="271"/>
      <c r="J157" s="267"/>
      <c r="K157" s="267"/>
      <c r="L157" s="272"/>
      <c r="M157" s="273"/>
      <c r="N157" s="274"/>
      <c r="O157" s="274"/>
      <c r="P157" s="274"/>
      <c r="Q157" s="274"/>
      <c r="R157" s="274"/>
      <c r="S157" s="274"/>
      <c r="T157" s="27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6" t="s">
        <v>260</v>
      </c>
      <c r="AU157" s="276" t="s">
        <v>86</v>
      </c>
      <c r="AV157" s="14" t="s">
        <v>86</v>
      </c>
      <c r="AW157" s="14" t="s">
        <v>4</v>
      </c>
      <c r="AX157" s="14" t="s">
        <v>84</v>
      </c>
      <c r="AY157" s="276" t="s">
        <v>251</v>
      </c>
    </row>
    <row r="158" s="2" customFormat="1" ht="22.2" customHeight="1">
      <c r="A158" s="39"/>
      <c r="B158" s="40"/>
      <c r="C158" s="243" t="s">
        <v>294</v>
      </c>
      <c r="D158" s="243" t="s">
        <v>253</v>
      </c>
      <c r="E158" s="244" t="s">
        <v>1048</v>
      </c>
      <c r="F158" s="245" t="s">
        <v>1049</v>
      </c>
      <c r="G158" s="246" t="s">
        <v>277</v>
      </c>
      <c r="H158" s="247">
        <v>0.72999999999999998</v>
      </c>
      <c r="I158" s="248"/>
      <c r="J158" s="247">
        <f>ROUND(I158*H158,2)</f>
        <v>0</v>
      </c>
      <c r="K158" s="245" t="s">
        <v>257</v>
      </c>
      <c r="L158" s="45"/>
      <c r="M158" s="249" t="s">
        <v>1</v>
      </c>
      <c r="N158" s="250" t="s">
        <v>41</v>
      </c>
      <c r="O158" s="92"/>
      <c r="P158" s="251">
        <f>O158*H158</f>
        <v>0</v>
      </c>
      <c r="Q158" s="251">
        <v>0</v>
      </c>
      <c r="R158" s="251">
        <f>Q158*H158</f>
        <v>0</v>
      </c>
      <c r="S158" s="251">
        <v>0</v>
      </c>
      <c r="T158" s="252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3" t="s">
        <v>258</v>
      </c>
      <c r="AT158" s="253" t="s">
        <v>253</v>
      </c>
      <c r="AU158" s="253" t="s">
        <v>86</v>
      </c>
      <c r="AY158" s="18" t="s">
        <v>251</v>
      </c>
      <c r="BE158" s="254">
        <f>IF(N158="základní",J158,0)</f>
        <v>0</v>
      </c>
      <c r="BF158" s="254">
        <f>IF(N158="snížená",J158,0)</f>
        <v>0</v>
      </c>
      <c r="BG158" s="254">
        <f>IF(N158="zákl. přenesená",J158,0)</f>
        <v>0</v>
      </c>
      <c r="BH158" s="254">
        <f>IF(N158="sníž. přenesená",J158,0)</f>
        <v>0</v>
      </c>
      <c r="BI158" s="254">
        <f>IF(N158="nulová",J158,0)</f>
        <v>0</v>
      </c>
      <c r="BJ158" s="18" t="s">
        <v>84</v>
      </c>
      <c r="BK158" s="254">
        <f>ROUND(I158*H158,2)</f>
        <v>0</v>
      </c>
      <c r="BL158" s="18" t="s">
        <v>258</v>
      </c>
      <c r="BM158" s="253" t="s">
        <v>4176</v>
      </c>
    </row>
    <row r="159" s="12" customFormat="1" ht="22.8" customHeight="1">
      <c r="A159" s="12"/>
      <c r="B159" s="227"/>
      <c r="C159" s="228"/>
      <c r="D159" s="229" t="s">
        <v>75</v>
      </c>
      <c r="E159" s="241" t="s">
        <v>1074</v>
      </c>
      <c r="F159" s="241" t="s">
        <v>1075</v>
      </c>
      <c r="G159" s="228"/>
      <c r="H159" s="228"/>
      <c r="I159" s="231"/>
      <c r="J159" s="242">
        <f>BK159</f>
        <v>0</v>
      </c>
      <c r="K159" s="228"/>
      <c r="L159" s="233"/>
      <c r="M159" s="234"/>
      <c r="N159" s="235"/>
      <c r="O159" s="235"/>
      <c r="P159" s="236">
        <f>P160</f>
        <v>0</v>
      </c>
      <c r="Q159" s="235"/>
      <c r="R159" s="236">
        <f>R160</f>
        <v>0</v>
      </c>
      <c r="S159" s="235"/>
      <c r="T159" s="237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38" t="s">
        <v>84</v>
      </c>
      <c r="AT159" s="239" t="s">
        <v>75</v>
      </c>
      <c r="AU159" s="239" t="s">
        <v>84</v>
      </c>
      <c r="AY159" s="238" t="s">
        <v>251</v>
      </c>
      <c r="BK159" s="240">
        <f>BK160</f>
        <v>0</v>
      </c>
    </row>
    <row r="160" s="2" customFormat="1" ht="14.4" customHeight="1">
      <c r="A160" s="39"/>
      <c r="B160" s="40"/>
      <c r="C160" s="243" t="s">
        <v>298</v>
      </c>
      <c r="D160" s="243" t="s">
        <v>253</v>
      </c>
      <c r="E160" s="244" t="s">
        <v>1077</v>
      </c>
      <c r="F160" s="245" t="s">
        <v>1078</v>
      </c>
      <c r="G160" s="246" t="s">
        <v>277</v>
      </c>
      <c r="H160" s="247">
        <v>2.8399999999999999</v>
      </c>
      <c r="I160" s="248"/>
      <c r="J160" s="247">
        <f>ROUND(I160*H160,2)</f>
        <v>0</v>
      </c>
      <c r="K160" s="245" t="s">
        <v>257</v>
      </c>
      <c r="L160" s="45"/>
      <c r="M160" s="249" t="s">
        <v>1</v>
      </c>
      <c r="N160" s="250" t="s">
        <v>41</v>
      </c>
      <c r="O160" s="92"/>
      <c r="P160" s="251">
        <f>O160*H160</f>
        <v>0</v>
      </c>
      <c r="Q160" s="251">
        <v>0</v>
      </c>
      <c r="R160" s="251">
        <f>Q160*H160</f>
        <v>0</v>
      </c>
      <c r="S160" s="251">
        <v>0</v>
      </c>
      <c r="T160" s="252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3" t="s">
        <v>258</v>
      </c>
      <c r="AT160" s="253" t="s">
        <v>253</v>
      </c>
      <c r="AU160" s="253" t="s">
        <v>86</v>
      </c>
      <c r="AY160" s="18" t="s">
        <v>251</v>
      </c>
      <c r="BE160" s="254">
        <f>IF(N160="základní",J160,0)</f>
        <v>0</v>
      </c>
      <c r="BF160" s="254">
        <f>IF(N160="snížená",J160,0)</f>
        <v>0</v>
      </c>
      <c r="BG160" s="254">
        <f>IF(N160="zákl. přenesená",J160,0)</f>
        <v>0</v>
      </c>
      <c r="BH160" s="254">
        <f>IF(N160="sníž. přenesená",J160,0)</f>
        <v>0</v>
      </c>
      <c r="BI160" s="254">
        <f>IF(N160="nulová",J160,0)</f>
        <v>0</v>
      </c>
      <c r="BJ160" s="18" t="s">
        <v>84</v>
      </c>
      <c r="BK160" s="254">
        <f>ROUND(I160*H160,2)</f>
        <v>0</v>
      </c>
      <c r="BL160" s="18" t="s">
        <v>258</v>
      </c>
      <c r="BM160" s="253" t="s">
        <v>4177</v>
      </c>
    </row>
    <row r="161" s="12" customFormat="1" ht="25.92" customHeight="1">
      <c r="A161" s="12"/>
      <c r="B161" s="227"/>
      <c r="C161" s="228"/>
      <c r="D161" s="229" t="s">
        <v>75</v>
      </c>
      <c r="E161" s="230" t="s">
        <v>1080</v>
      </c>
      <c r="F161" s="230" t="s">
        <v>1081</v>
      </c>
      <c r="G161" s="228"/>
      <c r="H161" s="228"/>
      <c r="I161" s="231"/>
      <c r="J161" s="232">
        <f>BK161</f>
        <v>0</v>
      </c>
      <c r="K161" s="228"/>
      <c r="L161" s="233"/>
      <c r="M161" s="234"/>
      <c r="N161" s="235"/>
      <c r="O161" s="235"/>
      <c r="P161" s="236">
        <f>P162+P163+P225+P257+P323+P390+P408</f>
        <v>0</v>
      </c>
      <c r="Q161" s="235"/>
      <c r="R161" s="236">
        <f>R162+R163+R225+R257+R323+R390+R408</f>
        <v>10.465114999999999</v>
      </c>
      <c r="S161" s="235"/>
      <c r="T161" s="237">
        <f>T162+T163+T225+T257+T323+T390+T408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38" t="s">
        <v>86</v>
      </c>
      <c r="AT161" s="239" t="s">
        <v>75</v>
      </c>
      <c r="AU161" s="239" t="s">
        <v>76</v>
      </c>
      <c r="AY161" s="238" t="s">
        <v>251</v>
      </c>
      <c r="BK161" s="240">
        <f>BK162+BK163+BK225+BK257+BK323+BK390+BK408</f>
        <v>0</v>
      </c>
    </row>
    <row r="162" s="12" customFormat="1" ht="22.8" customHeight="1">
      <c r="A162" s="12"/>
      <c r="B162" s="227"/>
      <c r="C162" s="228"/>
      <c r="D162" s="229" t="s">
        <v>75</v>
      </c>
      <c r="E162" s="241" t="s">
        <v>4063</v>
      </c>
      <c r="F162" s="241" t="s">
        <v>4064</v>
      </c>
      <c r="G162" s="228"/>
      <c r="H162" s="228"/>
      <c r="I162" s="231"/>
      <c r="J162" s="242">
        <f>BK162</f>
        <v>0</v>
      </c>
      <c r="K162" s="228"/>
      <c r="L162" s="233"/>
      <c r="M162" s="234"/>
      <c r="N162" s="235"/>
      <c r="O162" s="235"/>
      <c r="P162" s="236">
        <v>0</v>
      </c>
      <c r="Q162" s="235"/>
      <c r="R162" s="236">
        <v>0</v>
      </c>
      <c r="S162" s="235"/>
      <c r="T162" s="237"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38" t="s">
        <v>86</v>
      </c>
      <c r="AT162" s="239" t="s">
        <v>75</v>
      </c>
      <c r="AU162" s="239" t="s">
        <v>84</v>
      </c>
      <c r="AY162" s="238" t="s">
        <v>251</v>
      </c>
      <c r="BK162" s="240">
        <v>0</v>
      </c>
    </row>
    <row r="163" s="12" customFormat="1" ht="22.8" customHeight="1">
      <c r="A163" s="12"/>
      <c r="B163" s="227"/>
      <c r="C163" s="228"/>
      <c r="D163" s="229" t="s">
        <v>75</v>
      </c>
      <c r="E163" s="241" t="s">
        <v>4178</v>
      </c>
      <c r="F163" s="241" t="s">
        <v>4179</v>
      </c>
      <c r="G163" s="228"/>
      <c r="H163" s="228"/>
      <c r="I163" s="231"/>
      <c r="J163" s="242">
        <f>BK163</f>
        <v>0</v>
      </c>
      <c r="K163" s="228"/>
      <c r="L163" s="233"/>
      <c r="M163" s="234"/>
      <c r="N163" s="235"/>
      <c r="O163" s="235"/>
      <c r="P163" s="236">
        <f>SUM(P164:P224)</f>
        <v>0</v>
      </c>
      <c r="Q163" s="235"/>
      <c r="R163" s="236">
        <f>SUM(R164:R224)</f>
        <v>1.9477350000000002</v>
      </c>
      <c r="S163" s="235"/>
      <c r="T163" s="237">
        <f>SUM(T164:T224)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38" t="s">
        <v>84</v>
      </c>
      <c r="AT163" s="239" t="s">
        <v>75</v>
      </c>
      <c r="AU163" s="239" t="s">
        <v>84</v>
      </c>
      <c r="AY163" s="238" t="s">
        <v>251</v>
      </c>
      <c r="BK163" s="240">
        <f>SUM(BK164:BK224)</f>
        <v>0</v>
      </c>
    </row>
    <row r="164" s="2" customFormat="1" ht="14.4" customHeight="1">
      <c r="A164" s="39"/>
      <c r="B164" s="40"/>
      <c r="C164" s="243" t="s">
        <v>305</v>
      </c>
      <c r="D164" s="243" t="s">
        <v>253</v>
      </c>
      <c r="E164" s="244" t="s">
        <v>4180</v>
      </c>
      <c r="F164" s="245" t="s">
        <v>4181</v>
      </c>
      <c r="G164" s="246" t="s">
        <v>369</v>
      </c>
      <c r="H164" s="247">
        <v>1</v>
      </c>
      <c r="I164" s="248"/>
      <c r="J164" s="247">
        <f>ROUND(I164*H164,2)</f>
        <v>0</v>
      </c>
      <c r="K164" s="245" t="s">
        <v>257</v>
      </c>
      <c r="L164" s="45"/>
      <c r="M164" s="249" t="s">
        <v>1</v>
      </c>
      <c r="N164" s="250" t="s">
        <v>41</v>
      </c>
      <c r="O164" s="92"/>
      <c r="P164" s="251">
        <f>O164*H164</f>
        <v>0</v>
      </c>
      <c r="Q164" s="251">
        <v>0</v>
      </c>
      <c r="R164" s="251">
        <f>Q164*H164</f>
        <v>0</v>
      </c>
      <c r="S164" s="251">
        <v>0</v>
      </c>
      <c r="T164" s="252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3" t="s">
        <v>258</v>
      </c>
      <c r="AT164" s="253" t="s">
        <v>253</v>
      </c>
      <c r="AU164" s="253" t="s">
        <v>86</v>
      </c>
      <c r="AY164" s="18" t="s">
        <v>251</v>
      </c>
      <c r="BE164" s="254">
        <f>IF(N164="základní",J164,0)</f>
        <v>0</v>
      </c>
      <c r="BF164" s="254">
        <f>IF(N164="snížená",J164,0)</f>
        <v>0</v>
      </c>
      <c r="BG164" s="254">
        <f>IF(N164="zákl. přenesená",J164,0)</f>
        <v>0</v>
      </c>
      <c r="BH164" s="254">
        <f>IF(N164="sníž. přenesená",J164,0)</f>
        <v>0</v>
      </c>
      <c r="BI164" s="254">
        <f>IF(N164="nulová",J164,0)</f>
        <v>0</v>
      </c>
      <c r="BJ164" s="18" t="s">
        <v>84</v>
      </c>
      <c r="BK164" s="254">
        <f>ROUND(I164*H164,2)</f>
        <v>0</v>
      </c>
      <c r="BL164" s="18" t="s">
        <v>258</v>
      </c>
      <c r="BM164" s="253" t="s">
        <v>86</v>
      </c>
    </row>
    <row r="165" s="2" customFormat="1" ht="14.4" customHeight="1">
      <c r="A165" s="39"/>
      <c r="B165" s="40"/>
      <c r="C165" s="288" t="s">
        <v>312</v>
      </c>
      <c r="D165" s="288" t="s">
        <v>295</v>
      </c>
      <c r="E165" s="289" t="s">
        <v>4182</v>
      </c>
      <c r="F165" s="290" t="s">
        <v>4183</v>
      </c>
      <c r="G165" s="291" t="s">
        <v>369</v>
      </c>
      <c r="H165" s="292">
        <v>1</v>
      </c>
      <c r="I165" s="293"/>
      <c r="J165" s="292">
        <f>ROUND(I165*H165,2)</f>
        <v>0</v>
      </c>
      <c r="K165" s="290" t="s">
        <v>257</v>
      </c>
      <c r="L165" s="294"/>
      <c r="M165" s="295" t="s">
        <v>1</v>
      </c>
      <c r="N165" s="296" t="s">
        <v>41</v>
      </c>
      <c r="O165" s="92"/>
      <c r="P165" s="251">
        <f>O165*H165</f>
        <v>0</v>
      </c>
      <c r="Q165" s="251">
        <v>0.016</v>
      </c>
      <c r="R165" s="251">
        <f>Q165*H165</f>
        <v>0.016</v>
      </c>
      <c r="S165" s="251">
        <v>0</v>
      </c>
      <c r="T165" s="252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3" t="s">
        <v>298</v>
      </c>
      <c r="AT165" s="253" t="s">
        <v>295</v>
      </c>
      <c r="AU165" s="253" t="s">
        <v>86</v>
      </c>
      <c r="AY165" s="18" t="s">
        <v>251</v>
      </c>
      <c r="BE165" s="254">
        <f>IF(N165="základní",J165,0)</f>
        <v>0</v>
      </c>
      <c r="BF165" s="254">
        <f>IF(N165="snížená",J165,0)</f>
        <v>0</v>
      </c>
      <c r="BG165" s="254">
        <f>IF(N165="zákl. přenesená",J165,0)</f>
        <v>0</v>
      </c>
      <c r="BH165" s="254">
        <f>IF(N165="sníž. přenesená",J165,0)</f>
        <v>0</v>
      </c>
      <c r="BI165" s="254">
        <f>IF(N165="nulová",J165,0)</f>
        <v>0</v>
      </c>
      <c r="BJ165" s="18" t="s">
        <v>84</v>
      </c>
      <c r="BK165" s="254">
        <f>ROUND(I165*H165,2)</f>
        <v>0</v>
      </c>
      <c r="BL165" s="18" t="s">
        <v>258</v>
      </c>
      <c r="BM165" s="253" t="s">
        <v>258</v>
      </c>
    </row>
    <row r="166" s="2" customFormat="1" ht="14.4" customHeight="1">
      <c r="A166" s="39"/>
      <c r="B166" s="40"/>
      <c r="C166" s="243" t="s">
        <v>317</v>
      </c>
      <c r="D166" s="243" t="s">
        <v>253</v>
      </c>
      <c r="E166" s="244" t="s">
        <v>4184</v>
      </c>
      <c r="F166" s="245" t="s">
        <v>4185</v>
      </c>
      <c r="G166" s="246" t="s">
        <v>369</v>
      </c>
      <c r="H166" s="247">
        <v>1</v>
      </c>
      <c r="I166" s="248"/>
      <c r="J166" s="247">
        <f>ROUND(I166*H166,2)</f>
        <v>0</v>
      </c>
      <c r="K166" s="245" t="s">
        <v>257</v>
      </c>
      <c r="L166" s="45"/>
      <c r="M166" s="249" t="s">
        <v>1</v>
      </c>
      <c r="N166" s="250" t="s">
        <v>41</v>
      </c>
      <c r="O166" s="92"/>
      <c r="P166" s="251">
        <f>O166*H166</f>
        <v>0</v>
      </c>
      <c r="Q166" s="251">
        <v>0</v>
      </c>
      <c r="R166" s="251">
        <f>Q166*H166</f>
        <v>0</v>
      </c>
      <c r="S166" s="251">
        <v>0</v>
      </c>
      <c r="T166" s="252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3" t="s">
        <v>258</v>
      </c>
      <c r="AT166" s="253" t="s">
        <v>253</v>
      </c>
      <c r="AU166" s="253" t="s">
        <v>86</v>
      </c>
      <c r="AY166" s="18" t="s">
        <v>251</v>
      </c>
      <c r="BE166" s="254">
        <f>IF(N166="základní",J166,0)</f>
        <v>0</v>
      </c>
      <c r="BF166" s="254">
        <f>IF(N166="snížená",J166,0)</f>
        <v>0</v>
      </c>
      <c r="BG166" s="254">
        <f>IF(N166="zákl. přenesená",J166,0)</f>
        <v>0</v>
      </c>
      <c r="BH166" s="254">
        <f>IF(N166="sníž. přenesená",J166,0)</f>
        <v>0</v>
      </c>
      <c r="BI166" s="254">
        <f>IF(N166="nulová",J166,0)</f>
        <v>0</v>
      </c>
      <c r="BJ166" s="18" t="s">
        <v>84</v>
      </c>
      <c r="BK166" s="254">
        <f>ROUND(I166*H166,2)</f>
        <v>0</v>
      </c>
      <c r="BL166" s="18" t="s">
        <v>258</v>
      </c>
      <c r="BM166" s="253" t="s">
        <v>287</v>
      </c>
    </row>
    <row r="167" s="2" customFormat="1" ht="14.4" customHeight="1">
      <c r="A167" s="39"/>
      <c r="B167" s="40"/>
      <c r="C167" s="288" t="s">
        <v>8</v>
      </c>
      <c r="D167" s="288" t="s">
        <v>295</v>
      </c>
      <c r="E167" s="289" t="s">
        <v>4186</v>
      </c>
      <c r="F167" s="290" t="s">
        <v>4187</v>
      </c>
      <c r="G167" s="291" t="s">
        <v>369</v>
      </c>
      <c r="H167" s="292">
        <v>1</v>
      </c>
      <c r="I167" s="293"/>
      <c r="J167" s="292">
        <f>ROUND(I167*H167,2)</f>
        <v>0</v>
      </c>
      <c r="K167" s="290" t="s">
        <v>257</v>
      </c>
      <c r="L167" s="294"/>
      <c r="M167" s="295" t="s">
        <v>1</v>
      </c>
      <c r="N167" s="296" t="s">
        <v>41</v>
      </c>
      <c r="O167" s="92"/>
      <c r="P167" s="251">
        <f>O167*H167</f>
        <v>0</v>
      </c>
      <c r="Q167" s="251">
        <v>0.0050000000000000001</v>
      </c>
      <c r="R167" s="251">
        <f>Q167*H167</f>
        <v>0.0050000000000000001</v>
      </c>
      <c r="S167" s="251">
        <v>0</v>
      </c>
      <c r="T167" s="252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3" t="s">
        <v>298</v>
      </c>
      <c r="AT167" s="253" t="s">
        <v>295</v>
      </c>
      <c r="AU167" s="253" t="s">
        <v>86</v>
      </c>
      <c r="AY167" s="18" t="s">
        <v>251</v>
      </c>
      <c r="BE167" s="254">
        <f>IF(N167="základní",J167,0)</f>
        <v>0</v>
      </c>
      <c r="BF167" s="254">
        <f>IF(N167="snížená",J167,0)</f>
        <v>0</v>
      </c>
      <c r="BG167" s="254">
        <f>IF(N167="zákl. přenesená",J167,0)</f>
        <v>0</v>
      </c>
      <c r="BH167" s="254">
        <f>IF(N167="sníž. přenesená",J167,0)</f>
        <v>0</v>
      </c>
      <c r="BI167" s="254">
        <f>IF(N167="nulová",J167,0)</f>
        <v>0</v>
      </c>
      <c r="BJ167" s="18" t="s">
        <v>84</v>
      </c>
      <c r="BK167" s="254">
        <f>ROUND(I167*H167,2)</f>
        <v>0</v>
      </c>
      <c r="BL167" s="18" t="s">
        <v>258</v>
      </c>
      <c r="BM167" s="253" t="s">
        <v>298</v>
      </c>
    </row>
    <row r="168" s="2" customFormat="1" ht="14.4" customHeight="1">
      <c r="A168" s="39"/>
      <c r="B168" s="40"/>
      <c r="C168" s="243" t="s">
        <v>330</v>
      </c>
      <c r="D168" s="243" t="s">
        <v>253</v>
      </c>
      <c r="E168" s="244" t="s">
        <v>4188</v>
      </c>
      <c r="F168" s="245" t="s">
        <v>4189</v>
      </c>
      <c r="G168" s="246" t="s">
        <v>369</v>
      </c>
      <c r="H168" s="247">
        <v>1</v>
      </c>
      <c r="I168" s="248"/>
      <c r="J168" s="247">
        <f>ROUND(I168*H168,2)</f>
        <v>0</v>
      </c>
      <c r="K168" s="245" t="s">
        <v>257</v>
      </c>
      <c r="L168" s="45"/>
      <c r="M168" s="249" t="s">
        <v>1</v>
      </c>
      <c r="N168" s="250" t="s">
        <v>41</v>
      </c>
      <c r="O168" s="92"/>
      <c r="P168" s="251">
        <f>O168*H168</f>
        <v>0</v>
      </c>
      <c r="Q168" s="251">
        <v>0</v>
      </c>
      <c r="R168" s="251">
        <f>Q168*H168</f>
        <v>0</v>
      </c>
      <c r="S168" s="251">
        <v>0</v>
      </c>
      <c r="T168" s="252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3" t="s">
        <v>258</v>
      </c>
      <c r="AT168" s="253" t="s">
        <v>253</v>
      </c>
      <c r="AU168" s="253" t="s">
        <v>86</v>
      </c>
      <c r="AY168" s="18" t="s">
        <v>251</v>
      </c>
      <c r="BE168" s="254">
        <f>IF(N168="základní",J168,0)</f>
        <v>0</v>
      </c>
      <c r="BF168" s="254">
        <f>IF(N168="snížená",J168,0)</f>
        <v>0</v>
      </c>
      <c r="BG168" s="254">
        <f>IF(N168="zákl. přenesená",J168,0)</f>
        <v>0</v>
      </c>
      <c r="BH168" s="254">
        <f>IF(N168="sníž. přenesená",J168,0)</f>
        <v>0</v>
      </c>
      <c r="BI168" s="254">
        <f>IF(N168="nulová",J168,0)</f>
        <v>0</v>
      </c>
      <c r="BJ168" s="18" t="s">
        <v>84</v>
      </c>
      <c r="BK168" s="254">
        <f>ROUND(I168*H168,2)</f>
        <v>0</v>
      </c>
      <c r="BL168" s="18" t="s">
        <v>258</v>
      </c>
      <c r="BM168" s="253" t="s">
        <v>312</v>
      </c>
    </row>
    <row r="169" s="2" customFormat="1" ht="14.4" customHeight="1">
      <c r="A169" s="39"/>
      <c r="B169" s="40"/>
      <c r="C169" s="288" t="s">
        <v>334</v>
      </c>
      <c r="D169" s="288" t="s">
        <v>295</v>
      </c>
      <c r="E169" s="289" t="s">
        <v>4190</v>
      </c>
      <c r="F169" s="290" t="s">
        <v>4191</v>
      </c>
      <c r="G169" s="291" t="s">
        <v>369</v>
      </c>
      <c r="H169" s="292">
        <v>1</v>
      </c>
      <c r="I169" s="293"/>
      <c r="J169" s="292">
        <f>ROUND(I169*H169,2)</f>
        <v>0</v>
      </c>
      <c r="K169" s="290" t="s">
        <v>257</v>
      </c>
      <c r="L169" s="294"/>
      <c r="M169" s="295" t="s">
        <v>1</v>
      </c>
      <c r="N169" s="296" t="s">
        <v>41</v>
      </c>
      <c r="O169" s="92"/>
      <c r="P169" s="251">
        <f>O169*H169</f>
        <v>0</v>
      </c>
      <c r="Q169" s="251">
        <v>0.00029999999999999997</v>
      </c>
      <c r="R169" s="251">
        <f>Q169*H169</f>
        <v>0.00029999999999999997</v>
      </c>
      <c r="S169" s="251">
        <v>0</v>
      </c>
      <c r="T169" s="252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3" t="s">
        <v>298</v>
      </c>
      <c r="AT169" s="253" t="s">
        <v>295</v>
      </c>
      <c r="AU169" s="253" t="s">
        <v>86</v>
      </c>
      <c r="AY169" s="18" t="s">
        <v>251</v>
      </c>
      <c r="BE169" s="254">
        <f>IF(N169="základní",J169,0)</f>
        <v>0</v>
      </c>
      <c r="BF169" s="254">
        <f>IF(N169="snížená",J169,0)</f>
        <v>0</v>
      </c>
      <c r="BG169" s="254">
        <f>IF(N169="zákl. přenesená",J169,0)</f>
        <v>0</v>
      </c>
      <c r="BH169" s="254">
        <f>IF(N169="sníž. přenesená",J169,0)</f>
        <v>0</v>
      </c>
      <c r="BI169" s="254">
        <f>IF(N169="nulová",J169,0)</f>
        <v>0</v>
      </c>
      <c r="BJ169" s="18" t="s">
        <v>84</v>
      </c>
      <c r="BK169" s="254">
        <f>ROUND(I169*H169,2)</f>
        <v>0</v>
      </c>
      <c r="BL169" s="18" t="s">
        <v>258</v>
      </c>
      <c r="BM169" s="253" t="s">
        <v>8</v>
      </c>
    </row>
    <row r="170" s="2" customFormat="1" ht="14.4" customHeight="1">
      <c r="A170" s="39"/>
      <c r="B170" s="40"/>
      <c r="C170" s="243" t="s">
        <v>339</v>
      </c>
      <c r="D170" s="243" t="s">
        <v>253</v>
      </c>
      <c r="E170" s="244" t="s">
        <v>4192</v>
      </c>
      <c r="F170" s="245" t="s">
        <v>4193</v>
      </c>
      <c r="G170" s="246" t="s">
        <v>369</v>
      </c>
      <c r="H170" s="247">
        <v>2</v>
      </c>
      <c r="I170" s="248"/>
      <c r="J170" s="247">
        <f>ROUND(I170*H170,2)</f>
        <v>0</v>
      </c>
      <c r="K170" s="245" t="s">
        <v>257</v>
      </c>
      <c r="L170" s="45"/>
      <c r="M170" s="249" t="s">
        <v>1</v>
      </c>
      <c r="N170" s="250" t="s">
        <v>41</v>
      </c>
      <c r="O170" s="92"/>
      <c r="P170" s="251">
        <f>O170*H170</f>
        <v>0</v>
      </c>
      <c r="Q170" s="251">
        <v>0</v>
      </c>
      <c r="R170" s="251">
        <f>Q170*H170</f>
        <v>0</v>
      </c>
      <c r="S170" s="251">
        <v>0</v>
      </c>
      <c r="T170" s="252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3" t="s">
        <v>258</v>
      </c>
      <c r="AT170" s="253" t="s">
        <v>253</v>
      </c>
      <c r="AU170" s="253" t="s">
        <v>86</v>
      </c>
      <c r="AY170" s="18" t="s">
        <v>251</v>
      </c>
      <c r="BE170" s="254">
        <f>IF(N170="základní",J170,0)</f>
        <v>0</v>
      </c>
      <c r="BF170" s="254">
        <f>IF(N170="snížená",J170,0)</f>
        <v>0</v>
      </c>
      <c r="BG170" s="254">
        <f>IF(N170="zákl. přenesená",J170,0)</f>
        <v>0</v>
      </c>
      <c r="BH170" s="254">
        <f>IF(N170="sníž. přenesená",J170,0)</f>
        <v>0</v>
      </c>
      <c r="BI170" s="254">
        <f>IF(N170="nulová",J170,0)</f>
        <v>0</v>
      </c>
      <c r="BJ170" s="18" t="s">
        <v>84</v>
      </c>
      <c r="BK170" s="254">
        <f>ROUND(I170*H170,2)</f>
        <v>0</v>
      </c>
      <c r="BL170" s="18" t="s">
        <v>258</v>
      </c>
      <c r="BM170" s="253" t="s">
        <v>334</v>
      </c>
    </row>
    <row r="171" s="2" customFormat="1" ht="14.4" customHeight="1">
      <c r="A171" s="39"/>
      <c r="B171" s="40"/>
      <c r="C171" s="288" t="s">
        <v>344</v>
      </c>
      <c r="D171" s="288" t="s">
        <v>295</v>
      </c>
      <c r="E171" s="289" t="s">
        <v>4194</v>
      </c>
      <c r="F171" s="290" t="s">
        <v>4195</v>
      </c>
      <c r="G171" s="291" t="s">
        <v>369</v>
      </c>
      <c r="H171" s="292">
        <v>2</v>
      </c>
      <c r="I171" s="293"/>
      <c r="J171" s="292">
        <f>ROUND(I171*H171,2)</f>
        <v>0</v>
      </c>
      <c r="K171" s="290" t="s">
        <v>257</v>
      </c>
      <c r="L171" s="294"/>
      <c r="M171" s="295" t="s">
        <v>1</v>
      </c>
      <c r="N171" s="296" t="s">
        <v>41</v>
      </c>
      <c r="O171" s="92"/>
      <c r="P171" s="251">
        <f>O171*H171</f>
        <v>0</v>
      </c>
      <c r="Q171" s="251">
        <v>0.00020000000000000001</v>
      </c>
      <c r="R171" s="251">
        <f>Q171*H171</f>
        <v>0.00040000000000000002</v>
      </c>
      <c r="S171" s="251">
        <v>0</v>
      </c>
      <c r="T171" s="252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3" t="s">
        <v>298</v>
      </c>
      <c r="AT171" s="253" t="s">
        <v>295</v>
      </c>
      <c r="AU171" s="253" t="s">
        <v>86</v>
      </c>
      <c r="AY171" s="18" t="s">
        <v>251</v>
      </c>
      <c r="BE171" s="254">
        <f>IF(N171="základní",J171,0)</f>
        <v>0</v>
      </c>
      <c r="BF171" s="254">
        <f>IF(N171="snížená",J171,0)</f>
        <v>0</v>
      </c>
      <c r="BG171" s="254">
        <f>IF(N171="zákl. přenesená",J171,0)</f>
        <v>0</v>
      </c>
      <c r="BH171" s="254">
        <f>IF(N171="sníž. přenesená",J171,0)</f>
        <v>0</v>
      </c>
      <c r="BI171" s="254">
        <f>IF(N171="nulová",J171,0)</f>
        <v>0</v>
      </c>
      <c r="BJ171" s="18" t="s">
        <v>84</v>
      </c>
      <c r="BK171" s="254">
        <f>ROUND(I171*H171,2)</f>
        <v>0</v>
      </c>
      <c r="BL171" s="18" t="s">
        <v>258</v>
      </c>
      <c r="BM171" s="253" t="s">
        <v>344</v>
      </c>
    </row>
    <row r="172" s="2" customFormat="1" ht="14.4" customHeight="1">
      <c r="A172" s="39"/>
      <c r="B172" s="40"/>
      <c r="C172" s="243" t="s">
        <v>349</v>
      </c>
      <c r="D172" s="243" t="s">
        <v>253</v>
      </c>
      <c r="E172" s="244" t="s">
        <v>4196</v>
      </c>
      <c r="F172" s="245" t="s">
        <v>4197</v>
      </c>
      <c r="G172" s="246" t="s">
        <v>369</v>
      </c>
      <c r="H172" s="247">
        <v>1</v>
      </c>
      <c r="I172" s="248"/>
      <c r="J172" s="247">
        <f>ROUND(I172*H172,2)</f>
        <v>0</v>
      </c>
      <c r="K172" s="245" t="s">
        <v>257</v>
      </c>
      <c r="L172" s="45"/>
      <c r="M172" s="249" t="s">
        <v>1</v>
      </c>
      <c r="N172" s="250" t="s">
        <v>41</v>
      </c>
      <c r="O172" s="92"/>
      <c r="P172" s="251">
        <f>O172*H172</f>
        <v>0</v>
      </c>
      <c r="Q172" s="251">
        <v>0</v>
      </c>
      <c r="R172" s="251">
        <f>Q172*H172</f>
        <v>0</v>
      </c>
      <c r="S172" s="251">
        <v>0</v>
      </c>
      <c r="T172" s="252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3" t="s">
        <v>258</v>
      </c>
      <c r="AT172" s="253" t="s">
        <v>253</v>
      </c>
      <c r="AU172" s="253" t="s">
        <v>86</v>
      </c>
      <c r="AY172" s="18" t="s">
        <v>251</v>
      </c>
      <c r="BE172" s="254">
        <f>IF(N172="základní",J172,0)</f>
        <v>0</v>
      </c>
      <c r="BF172" s="254">
        <f>IF(N172="snížená",J172,0)</f>
        <v>0</v>
      </c>
      <c r="BG172" s="254">
        <f>IF(N172="zákl. přenesená",J172,0)</f>
        <v>0</v>
      </c>
      <c r="BH172" s="254">
        <f>IF(N172="sníž. přenesená",J172,0)</f>
        <v>0</v>
      </c>
      <c r="BI172" s="254">
        <f>IF(N172="nulová",J172,0)</f>
        <v>0</v>
      </c>
      <c r="BJ172" s="18" t="s">
        <v>84</v>
      </c>
      <c r="BK172" s="254">
        <f>ROUND(I172*H172,2)</f>
        <v>0</v>
      </c>
      <c r="BL172" s="18" t="s">
        <v>258</v>
      </c>
      <c r="BM172" s="253" t="s">
        <v>354</v>
      </c>
    </row>
    <row r="173" s="2" customFormat="1" ht="14.4" customHeight="1">
      <c r="A173" s="39"/>
      <c r="B173" s="40"/>
      <c r="C173" s="288" t="s">
        <v>354</v>
      </c>
      <c r="D173" s="288" t="s">
        <v>295</v>
      </c>
      <c r="E173" s="289" t="s">
        <v>4198</v>
      </c>
      <c r="F173" s="290" t="s">
        <v>4199</v>
      </c>
      <c r="G173" s="291" t="s">
        <v>369</v>
      </c>
      <c r="H173" s="292">
        <v>1</v>
      </c>
      <c r="I173" s="293"/>
      <c r="J173" s="292">
        <f>ROUND(I173*H173,2)</f>
        <v>0</v>
      </c>
      <c r="K173" s="290" t="s">
        <v>257</v>
      </c>
      <c r="L173" s="294"/>
      <c r="M173" s="295" t="s">
        <v>1</v>
      </c>
      <c r="N173" s="296" t="s">
        <v>41</v>
      </c>
      <c r="O173" s="92"/>
      <c r="P173" s="251">
        <f>O173*H173</f>
        <v>0</v>
      </c>
      <c r="Q173" s="251">
        <v>0.082000000000000003</v>
      </c>
      <c r="R173" s="251">
        <f>Q173*H173</f>
        <v>0.082000000000000003</v>
      </c>
      <c r="S173" s="251">
        <v>0</v>
      </c>
      <c r="T173" s="252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3" t="s">
        <v>298</v>
      </c>
      <c r="AT173" s="253" t="s">
        <v>295</v>
      </c>
      <c r="AU173" s="253" t="s">
        <v>86</v>
      </c>
      <c r="AY173" s="18" t="s">
        <v>251</v>
      </c>
      <c r="BE173" s="254">
        <f>IF(N173="základní",J173,0)</f>
        <v>0</v>
      </c>
      <c r="BF173" s="254">
        <f>IF(N173="snížená",J173,0)</f>
        <v>0</v>
      </c>
      <c r="BG173" s="254">
        <f>IF(N173="zákl. přenesená",J173,0)</f>
        <v>0</v>
      </c>
      <c r="BH173" s="254">
        <f>IF(N173="sníž. přenesená",J173,0)</f>
        <v>0</v>
      </c>
      <c r="BI173" s="254">
        <f>IF(N173="nulová",J173,0)</f>
        <v>0</v>
      </c>
      <c r="BJ173" s="18" t="s">
        <v>84</v>
      </c>
      <c r="BK173" s="254">
        <f>ROUND(I173*H173,2)</f>
        <v>0</v>
      </c>
      <c r="BL173" s="18" t="s">
        <v>258</v>
      </c>
      <c r="BM173" s="253" t="s">
        <v>366</v>
      </c>
    </row>
    <row r="174" s="2" customFormat="1" ht="14.4" customHeight="1">
      <c r="A174" s="39"/>
      <c r="B174" s="40"/>
      <c r="C174" s="243" t="s">
        <v>358</v>
      </c>
      <c r="D174" s="243" t="s">
        <v>253</v>
      </c>
      <c r="E174" s="244" t="s">
        <v>4188</v>
      </c>
      <c r="F174" s="245" t="s">
        <v>4189</v>
      </c>
      <c r="G174" s="246" t="s">
        <v>369</v>
      </c>
      <c r="H174" s="247">
        <v>2</v>
      </c>
      <c r="I174" s="248"/>
      <c r="J174" s="247">
        <f>ROUND(I174*H174,2)</f>
        <v>0</v>
      </c>
      <c r="K174" s="245" t="s">
        <v>257</v>
      </c>
      <c r="L174" s="45"/>
      <c r="M174" s="249" t="s">
        <v>1</v>
      </c>
      <c r="N174" s="250" t="s">
        <v>41</v>
      </c>
      <c r="O174" s="92"/>
      <c r="P174" s="251">
        <f>O174*H174</f>
        <v>0</v>
      </c>
      <c r="Q174" s="251">
        <v>0</v>
      </c>
      <c r="R174" s="251">
        <f>Q174*H174</f>
        <v>0</v>
      </c>
      <c r="S174" s="251">
        <v>0</v>
      </c>
      <c r="T174" s="252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3" t="s">
        <v>258</v>
      </c>
      <c r="AT174" s="253" t="s">
        <v>253</v>
      </c>
      <c r="AU174" s="253" t="s">
        <v>86</v>
      </c>
      <c r="AY174" s="18" t="s">
        <v>251</v>
      </c>
      <c r="BE174" s="254">
        <f>IF(N174="základní",J174,0)</f>
        <v>0</v>
      </c>
      <c r="BF174" s="254">
        <f>IF(N174="snížená",J174,0)</f>
        <v>0</v>
      </c>
      <c r="BG174" s="254">
        <f>IF(N174="zákl. přenesená",J174,0)</f>
        <v>0</v>
      </c>
      <c r="BH174" s="254">
        <f>IF(N174="sníž. přenesená",J174,0)</f>
        <v>0</v>
      </c>
      <c r="BI174" s="254">
        <f>IF(N174="nulová",J174,0)</f>
        <v>0</v>
      </c>
      <c r="BJ174" s="18" t="s">
        <v>84</v>
      </c>
      <c r="BK174" s="254">
        <f>ROUND(I174*H174,2)</f>
        <v>0</v>
      </c>
      <c r="BL174" s="18" t="s">
        <v>258</v>
      </c>
      <c r="BM174" s="253" t="s">
        <v>374</v>
      </c>
    </row>
    <row r="175" s="2" customFormat="1" ht="14.4" customHeight="1">
      <c r="A175" s="39"/>
      <c r="B175" s="40"/>
      <c r="C175" s="288" t="s">
        <v>366</v>
      </c>
      <c r="D175" s="288" t="s">
        <v>295</v>
      </c>
      <c r="E175" s="289" t="s">
        <v>4200</v>
      </c>
      <c r="F175" s="290" t="s">
        <v>4201</v>
      </c>
      <c r="G175" s="291" t="s">
        <v>369</v>
      </c>
      <c r="H175" s="292">
        <v>2</v>
      </c>
      <c r="I175" s="293"/>
      <c r="J175" s="292">
        <f>ROUND(I175*H175,2)</f>
        <v>0</v>
      </c>
      <c r="K175" s="290" t="s">
        <v>257</v>
      </c>
      <c r="L175" s="294"/>
      <c r="M175" s="295" t="s">
        <v>1</v>
      </c>
      <c r="N175" s="296" t="s">
        <v>41</v>
      </c>
      <c r="O175" s="92"/>
      <c r="P175" s="251">
        <f>O175*H175</f>
        <v>0</v>
      </c>
      <c r="Q175" s="251">
        <v>0.00029999999999999997</v>
      </c>
      <c r="R175" s="251">
        <f>Q175*H175</f>
        <v>0.00059999999999999995</v>
      </c>
      <c r="S175" s="251">
        <v>0</v>
      </c>
      <c r="T175" s="252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3" t="s">
        <v>298</v>
      </c>
      <c r="AT175" s="253" t="s">
        <v>295</v>
      </c>
      <c r="AU175" s="253" t="s">
        <v>86</v>
      </c>
      <c r="AY175" s="18" t="s">
        <v>251</v>
      </c>
      <c r="BE175" s="254">
        <f>IF(N175="základní",J175,0)</f>
        <v>0</v>
      </c>
      <c r="BF175" s="254">
        <f>IF(N175="snížená",J175,0)</f>
        <v>0</v>
      </c>
      <c r="BG175" s="254">
        <f>IF(N175="zákl. přenesená",J175,0)</f>
        <v>0</v>
      </c>
      <c r="BH175" s="254">
        <f>IF(N175="sníž. přenesená",J175,0)</f>
        <v>0</v>
      </c>
      <c r="BI175" s="254">
        <f>IF(N175="nulová",J175,0)</f>
        <v>0</v>
      </c>
      <c r="BJ175" s="18" t="s">
        <v>84</v>
      </c>
      <c r="BK175" s="254">
        <f>ROUND(I175*H175,2)</f>
        <v>0</v>
      </c>
      <c r="BL175" s="18" t="s">
        <v>258</v>
      </c>
      <c r="BM175" s="253" t="s">
        <v>382</v>
      </c>
    </row>
    <row r="176" s="2" customFormat="1" ht="14.4" customHeight="1">
      <c r="A176" s="39"/>
      <c r="B176" s="40"/>
      <c r="C176" s="243" t="s">
        <v>7</v>
      </c>
      <c r="D176" s="243" t="s">
        <v>253</v>
      </c>
      <c r="E176" s="244" t="s">
        <v>4202</v>
      </c>
      <c r="F176" s="245" t="s">
        <v>4203</v>
      </c>
      <c r="G176" s="246" t="s">
        <v>369</v>
      </c>
      <c r="H176" s="247">
        <v>3</v>
      </c>
      <c r="I176" s="248"/>
      <c r="J176" s="247">
        <f>ROUND(I176*H176,2)</f>
        <v>0</v>
      </c>
      <c r="K176" s="245" t="s">
        <v>257</v>
      </c>
      <c r="L176" s="45"/>
      <c r="M176" s="249" t="s">
        <v>1</v>
      </c>
      <c r="N176" s="250" t="s">
        <v>41</v>
      </c>
      <c r="O176" s="92"/>
      <c r="P176" s="251">
        <f>O176*H176</f>
        <v>0</v>
      </c>
      <c r="Q176" s="251">
        <v>0</v>
      </c>
      <c r="R176" s="251">
        <f>Q176*H176</f>
        <v>0</v>
      </c>
      <c r="S176" s="251">
        <v>0</v>
      </c>
      <c r="T176" s="252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3" t="s">
        <v>258</v>
      </c>
      <c r="AT176" s="253" t="s">
        <v>253</v>
      </c>
      <c r="AU176" s="253" t="s">
        <v>86</v>
      </c>
      <c r="AY176" s="18" t="s">
        <v>251</v>
      </c>
      <c r="BE176" s="254">
        <f>IF(N176="základní",J176,0)</f>
        <v>0</v>
      </c>
      <c r="BF176" s="254">
        <f>IF(N176="snížená",J176,0)</f>
        <v>0</v>
      </c>
      <c r="BG176" s="254">
        <f>IF(N176="zákl. přenesená",J176,0)</f>
        <v>0</v>
      </c>
      <c r="BH176" s="254">
        <f>IF(N176="sníž. přenesená",J176,0)</f>
        <v>0</v>
      </c>
      <c r="BI176" s="254">
        <f>IF(N176="nulová",J176,0)</f>
        <v>0</v>
      </c>
      <c r="BJ176" s="18" t="s">
        <v>84</v>
      </c>
      <c r="BK176" s="254">
        <f>ROUND(I176*H176,2)</f>
        <v>0</v>
      </c>
      <c r="BL176" s="18" t="s">
        <v>258</v>
      </c>
      <c r="BM176" s="253" t="s">
        <v>403</v>
      </c>
    </row>
    <row r="177" s="2" customFormat="1" ht="14.4" customHeight="1">
      <c r="A177" s="39"/>
      <c r="B177" s="40"/>
      <c r="C177" s="288" t="s">
        <v>374</v>
      </c>
      <c r="D177" s="288" t="s">
        <v>295</v>
      </c>
      <c r="E177" s="289" t="s">
        <v>4204</v>
      </c>
      <c r="F177" s="290" t="s">
        <v>4205</v>
      </c>
      <c r="G177" s="291" t="s">
        <v>369</v>
      </c>
      <c r="H177" s="292">
        <v>3</v>
      </c>
      <c r="I177" s="293"/>
      <c r="J177" s="292">
        <f>ROUND(I177*H177,2)</f>
        <v>0</v>
      </c>
      <c r="K177" s="290" t="s">
        <v>257</v>
      </c>
      <c r="L177" s="294"/>
      <c r="M177" s="295" t="s">
        <v>1</v>
      </c>
      <c r="N177" s="296" t="s">
        <v>41</v>
      </c>
      <c r="O177" s="92"/>
      <c r="P177" s="251">
        <f>O177*H177</f>
        <v>0</v>
      </c>
      <c r="Q177" s="251">
        <v>0.0050000000000000001</v>
      </c>
      <c r="R177" s="251">
        <f>Q177*H177</f>
        <v>0.014999999999999999</v>
      </c>
      <c r="S177" s="251">
        <v>0</v>
      </c>
      <c r="T177" s="252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3" t="s">
        <v>298</v>
      </c>
      <c r="AT177" s="253" t="s">
        <v>295</v>
      </c>
      <c r="AU177" s="253" t="s">
        <v>86</v>
      </c>
      <c r="AY177" s="18" t="s">
        <v>251</v>
      </c>
      <c r="BE177" s="254">
        <f>IF(N177="základní",J177,0)</f>
        <v>0</v>
      </c>
      <c r="BF177" s="254">
        <f>IF(N177="snížená",J177,0)</f>
        <v>0</v>
      </c>
      <c r="BG177" s="254">
        <f>IF(N177="zákl. přenesená",J177,0)</f>
        <v>0</v>
      </c>
      <c r="BH177" s="254">
        <f>IF(N177="sníž. přenesená",J177,0)</f>
        <v>0</v>
      </c>
      <c r="BI177" s="254">
        <f>IF(N177="nulová",J177,0)</f>
        <v>0</v>
      </c>
      <c r="BJ177" s="18" t="s">
        <v>84</v>
      </c>
      <c r="BK177" s="254">
        <f>ROUND(I177*H177,2)</f>
        <v>0</v>
      </c>
      <c r="BL177" s="18" t="s">
        <v>258</v>
      </c>
      <c r="BM177" s="253" t="s">
        <v>421</v>
      </c>
    </row>
    <row r="178" s="2" customFormat="1" ht="14.4" customHeight="1">
      <c r="A178" s="39"/>
      <c r="B178" s="40"/>
      <c r="C178" s="243" t="s">
        <v>378</v>
      </c>
      <c r="D178" s="243" t="s">
        <v>253</v>
      </c>
      <c r="E178" s="244" t="s">
        <v>4206</v>
      </c>
      <c r="F178" s="245" t="s">
        <v>4207</v>
      </c>
      <c r="G178" s="246" t="s">
        <v>369</v>
      </c>
      <c r="H178" s="247">
        <v>3</v>
      </c>
      <c r="I178" s="248"/>
      <c r="J178" s="247">
        <f>ROUND(I178*H178,2)</f>
        <v>0</v>
      </c>
      <c r="K178" s="245" t="s">
        <v>257</v>
      </c>
      <c r="L178" s="45"/>
      <c r="M178" s="249" t="s">
        <v>1</v>
      </c>
      <c r="N178" s="250" t="s">
        <v>41</v>
      </c>
      <c r="O178" s="92"/>
      <c r="P178" s="251">
        <f>O178*H178</f>
        <v>0</v>
      </c>
      <c r="Q178" s="251">
        <v>0</v>
      </c>
      <c r="R178" s="251">
        <f>Q178*H178</f>
        <v>0</v>
      </c>
      <c r="S178" s="251">
        <v>0</v>
      </c>
      <c r="T178" s="252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3" t="s">
        <v>258</v>
      </c>
      <c r="AT178" s="253" t="s">
        <v>253</v>
      </c>
      <c r="AU178" s="253" t="s">
        <v>86</v>
      </c>
      <c r="AY178" s="18" t="s">
        <v>251</v>
      </c>
      <c r="BE178" s="254">
        <f>IF(N178="základní",J178,0)</f>
        <v>0</v>
      </c>
      <c r="BF178" s="254">
        <f>IF(N178="snížená",J178,0)</f>
        <v>0</v>
      </c>
      <c r="BG178" s="254">
        <f>IF(N178="zákl. přenesená",J178,0)</f>
        <v>0</v>
      </c>
      <c r="BH178" s="254">
        <f>IF(N178="sníž. přenesená",J178,0)</f>
        <v>0</v>
      </c>
      <c r="BI178" s="254">
        <f>IF(N178="nulová",J178,0)</f>
        <v>0</v>
      </c>
      <c r="BJ178" s="18" t="s">
        <v>84</v>
      </c>
      <c r="BK178" s="254">
        <f>ROUND(I178*H178,2)</f>
        <v>0</v>
      </c>
      <c r="BL178" s="18" t="s">
        <v>258</v>
      </c>
      <c r="BM178" s="253" t="s">
        <v>434</v>
      </c>
    </row>
    <row r="179" s="2" customFormat="1" ht="14.4" customHeight="1">
      <c r="A179" s="39"/>
      <c r="B179" s="40"/>
      <c r="C179" s="288" t="s">
        <v>382</v>
      </c>
      <c r="D179" s="288" t="s">
        <v>295</v>
      </c>
      <c r="E179" s="289" t="s">
        <v>4208</v>
      </c>
      <c r="F179" s="290" t="s">
        <v>4209</v>
      </c>
      <c r="G179" s="291" t="s">
        <v>369</v>
      </c>
      <c r="H179" s="292">
        <v>6</v>
      </c>
      <c r="I179" s="293"/>
      <c r="J179" s="292">
        <f>ROUND(I179*H179,2)</f>
        <v>0</v>
      </c>
      <c r="K179" s="290" t="s">
        <v>257</v>
      </c>
      <c r="L179" s="294"/>
      <c r="M179" s="295" t="s">
        <v>1</v>
      </c>
      <c r="N179" s="296" t="s">
        <v>41</v>
      </c>
      <c r="O179" s="92"/>
      <c r="P179" s="251">
        <f>O179*H179</f>
        <v>0</v>
      </c>
      <c r="Q179" s="251">
        <v>0.0050000000000000001</v>
      </c>
      <c r="R179" s="251">
        <f>Q179*H179</f>
        <v>0.029999999999999999</v>
      </c>
      <c r="S179" s="251">
        <v>0</v>
      </c>
      <c r="T179" s="252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3" t="s">
        <v>298</v>
      </c>
      <c r="AT179" s="253" t="s">
        <v>295</v>
      </c>
      <c r="AU179" s="253" t="s">
        <v>86</v>
      </c>
      <c r="AY179" s="18" t="s">
        <v>251</v>
      </c>
      <c r="BE179" s="254">
        <f>IF(N179="základní",J179,0)</f>
        <v>0</v>
      </c>
      <c r="BF179" s="254">
        <f>IF(N179="snížená",J179,0)</f>
        <v>0</v>
      </c>
      <c r="BG179" s="254">
        <f>IF(N179="zákl. přenesená",J179,0)</f>
        <v>0</v>
      </c>
      <c r="BH179" s="254">
        <f>IF(N179="sníž. přenesená",J179,0)</f>
        <v>0</v>
      </c>
      <c r="BI179" s="254">
        <f>IF(N179="nulová",J179,0)</f>
        <v>0</v>
      </c>
      <c r="BJ179" s="18" t="s">
        <v>84</v>
      </c>
      <c r="BK179" s="254">
        <f>ROUND(I179*H179,2)</f>
        <v>0</v>
      </c>
      <c r="BL179" s="18" t="s">
        <v>258</v>
      </c>
      <c r="BM179" s="253" t="s">
        <v>447</v>
      </c>
    </row>
    <row r="180" s="2" customFormat="1" ht="14.4" customHeight="1">
      <c r="A180" s="39"/>
      <c r="B180" s="40"/>
      <c r="C180" s="243" t="s">
        <v>392</v>
      </c>
      <c r="D180" s="243" t="s">
        <v>253</v>
      </c>
      <c r="E180" s="244" t="s">
        <v>4210</v>
      </c>
      <c r="F180" s="245" t="s">
        <v>4211</v>
      </c>
      <c r="G180" s="246" t="s">
        <v>369</v>
      </c>
      <c r="H180" s="247">
        <v>198</v>
      </c>
      <c r="I180" s="248"/>
      <c r="J180" s="247">
        <f>ROUND(I180*H180,2)</f>
        <v>0</v>
      </c>
      <c r="K180" s="245" t="s">
        <v>257</v>
      </c>
      <c r="L180" s="45"/>
      <c r="M180" s="249" t="s">
        <v>1</v>
      </c>
      <c r="N180" s="250" t="s">
        <v>41</v>
      </c>
      <c r="O180" s="92"/>
      <c r="P180" s="251">
        <f>O180*H180</f>
        <v>0</v>
      </c>
      <c r="Q180" s="251">
        <v>0</v>
      </c>
      <c r="R180" s="251">
        <f>Q180*H180</f>
        <v>0</v>
      </c>
      <c r="S180" s="251">
        <v>0</v>
      </c>
      <c r="T180" s="252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3" t="s">
        <v>258</v>
      </c>
      <c r="AT180" s="253" t="s">
        <v>253</v>
      </c>
      <c r="AU180" s="253" t="s">
        <v>86</v>
      </c>
      <c r="AY180" s="18" t="s">
        <v>251</v>
      </c>
      <c r="BE180" s="254">
        <f>IF(N180="základní",J180,0)</f>
        <v>0</v>
      </c>
      <c r="BF180" s="254">
        <f>IF(N180="snížená",J180,0)</f>
        <v>0</v>
      </c>
      <c r="BG180" s="254">
        <f>IF(N180="zákl. přenesená",J180,0)</f>
        <v>0</v>
      </c>
      <c r="BH180" s="254">
        <f>IF(N180="sníž. přenesená",J180,0)</f>
        <v>0</v>
      </c>
      <c r="BI180" s="254">
        <f>IF(N180="nulová",J180,0)</f>
        <v>0</v>
      </c>
      <c r="BJ180" s="18" t="s">
        <v>84</v>
      </c>
      <c r="BK180" s="254">
        <f>ROUND(I180*H180,2)</f>
        <v>0</v>
      </c>
      <c r="BL180" s="18" t="s">
        <v>258</v>
      </c>
      <c r="BM180" s="253" t="s">
        <v>468</v>
      </c>
    </row>
    <row r="181" s="2" customFormat="1" ht="14.4" customHeight="1">
      <c r="A181" s="39"/>
      <c r="B181" s="40"/>
      <c r="C181" s="288" t="s">
        <v>403</v>
      </c>
      <c r="D181" s="288" t="s">
        <v>295</v>
      </c>
      <c r="E181" s="289" t="s">
        <v>4212</v>
      </c>
      <c r="F181" s="290" t="s">
        <v>4213</v>
      </c>
      <c r="G181" s="291" t="s">
        <v>369</v>
      </c>
      <c r="H181" s="292">
        <v>193</v>
      </c>
      <c r="I181" s="293"/>
      <c r="J181" s="292">
        <f>ROUND(I181*H181,2)</f>
        <v>0</v>
      </c>
      <c r="K181" s="290" t="s">
        <v>257</v>
      </c>
      <c r="L181" s="294"/>
      <c r="M181" s="295" t="s">
        <v>1</v>
      </c>
      <c r="N181" s="296" t="s">
        <v>41</v>
      </c>
      <c r="O181" s="92"/>
      <c r="P181" s="251">
        <f>O181*H181</f>
        <v>0</v>
      </c>
      <c r="Q181" s="251">
        <v>0.00016000000000000001</v>
      </c>
      <c r="R181" s="251">
        <f>Q181*H181</f>
        <v>0.030880000000000001</v>
      </c>
      <c r="S181" s="251">
        <v>0</v>
      </c>
      <c r="T181" s="252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3" t="s">
        <v>298</v>
      </c>
      <c r="AT181" s="253" t="s">
        <v>295</v>
      </c>
      <c r="AU181" s="253" t="s">
        <v>86</v>
      </c>
      <c r="AY181" s="18" t="s">
        <v>251</v>
      </c>
      <c r="BE181" s="254">
        <f>IF(N181="základní",J181,0)</f>
        <v>0</v>
      </c>
      <c r="BF181" s="254">
        <f>IF(N181="snížená",J181,0)</f>
        <v>0</v>
      </c>
      <c r="BG181" s="254">
        <f>IF(N181="zákl. přenesená",J181,0)</f>
        <v>0</v>
      </c>
      <c r="BH181" s="254">
        <f>IF(N181="sníž. přenesená",J181,0)</f>
        <v>0</v>
      </c>
      <c r="BI181" s="254">
        <f>IF(N181="nulová",J181,0)</f>
        <v>0</v>
      </c>
      <c r="BJ181" s="18" t="s">
        <v>84</v>
      </c>
      <c r="BK181" s="254">
        <f>ROUND(I181*H181,2)</f>
        <v>0</v>
      </c>
      <c r="BL181" s="18" t="s">
        <v>258</v>
      </c>
      <c r="BM181" s="253" t="s">
        <v>484</v>
      </c>
    </row>
    <row r="182" s="2" customFormat="1" ht="14.4" customHeight="1">
      <c r="A182" s="39"/>
      <c r="B182" s="40"/>
      <c r="C182" s="288" t="s">
        <v>415</v>
      </c>
      <c r="D182" s="288" t="s">
        <v>295</v>
      </c>
      <c r="E182" s="289" t="s">
        <v>4214</v>
      </c>
      <c r="F182" s="290" t="s">
        <v>4215</v>
      </c>
      <c r="G182" s="291" t="s">
        <v>369</v>
      </c>
      <c r="H182" s="292">
        <v>5</v>
      </c>
      <c r="I182" s="293"/>
      <c r="J182" s="292">
        <f>ROUND(I182*H182,2)</f>
        <v>0</v>
      </c>
      <c r="K182" s="290" t="s">
        <v>257</v>
      </c>
      <c r="L182" s="294"/>
      <c r="M182" s="295" t="s">
        <v>1</v>
      </c>
      <c r="N182" s="296" t="s">
        <v>41</v>
      </c>
      <c r="O182" s="92"/>
      <c r="P182" s="251">
        <f>O182*H182</f>
        <v>0</v>
      </c>
      <c r="Q182" s="251">
        <v>0.00020000000000000001</v>
      </c>
      <c r="R182" s="251">
        <f>Q182*H182</f>
        <v>0.001</v>
      </c>
      <c r="S182" s="251">
        <v>0</v>
      </c>
      <c r="T182" s="252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3" t="s">
        <v>298</v>
      </c>
      <c r="AT182" s="253" t="s">
        <v>295</v>
      </c>
      <c r="AU182" s="253" t="s">
        <v>86</v>
      </c>
      <c r="AY182" s="18" t="s">
        <v>251</v>
      </c>
      <c r="BE182" s="254">
        <f>IF(N182="základní",J182,0)</f>
        <v>0</v>
      </c>
      <c r="BF182" s="254">
        <f>IF(N182="snížená",J182,0)</f>
        <v>0</v>
      </c>
      <c r="BG182" s="254">
        <f>IF(N182="zákl. přenesená",J182,0)</f>
        <v>0</v>
      </c>
      <c r="BH182" s="254">
        <f>IF(N182="sníž. přenesená",J182,0)</f>
        <v>0</v>
      </c>
      <c r="BI182" s="254">
        <f>IF(N182="nulová",J182,0)</f>
        <v>0</v>
      </c>
      <c r="BJ182" s="18" t="s">
        <v>84</v>
      </c>
      <c r="BK182" s="254">
        <f>ROUND(I182*H182,2)</f>
        <v>0</v>
      </c>
      <c r="BL182" s="18" t="s">
        <v>258</v>
      </c>
      <c r="BM182" s="253" t="s">
        <v>495</v>
      </c>
    </row>
    <row r="183" s="2" customFormat="1" ht="14.4" customHeight="1">
      <c r="A183" s="39"/>
      <c r="B183" s="40"/>
      <c r="C183" s="243" t="s">
        <v>421</v>
      </c>
      <c r="D183" s="243" t="s">
        <v>253</v>
      </c>
      <c r="E183" s="244" t="s">
        <v>4216</v>
      </c>
      <c r="F183" s="245" t="s">
        <v>4217</v>
      </c>
      <c r="G183" s="246" t="s">
        <v>369</v>
      </c>
      <c r="H183" s="247">
        <v>198</v>
      </c>
      <c r="I183" s="248"/>
      <c r="J183" s="247">
        <f>ROUND(I183*H183,2)</f>
        <v>0</v>
      </c>
      <c r="K183" s="245" t="s">
        <v>257</v>
      </c>
      <c r="L183" s="45"/>
      <c r="M183" s="249" t="s">
        <v>1</v>
      </c>
      <c r="N183" s="250" t="s">
        <v>41</v>
      </c>
      <c r="O183" s="92"/>
      <c r="P183" s="251">
        <f>O183*H183</f>
        <v>0</v>
      </c>
      <c r="Q183" s="251">
        <v>0</v>
      </c>
      <c r="R183" s="251">
        <f>Q183*H183</f>
        <v>0</v>
      </c>
      <c r="S183" s="251">
        <v>0</v>
      </c>
      <c r="T183" s="252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3" t="s">
        <v>258</v>
      </c>
      <c r="AT183" s="253" t="s">
        <v>253</v>
      </c>
      <c r="AU183" s="253" t="s">
        <v>86</v>
      </c>
      <c r="AY183" s="18" t="s">
        <v>251</v>
      </c>
      <c r="BE183" s="254">
        <f>IF(N183="základní",J183,0)</f>
        <v>0</v>
      </c>
      <c r="BF183" s="254">
        <f>IF(N183="snížená",J183,0)</f>
        <v>0</v>
      </c>
      <c r="BG183" s="254">
        <f>IF(N183="zákl. přenesená",J183,0)</f>
        <v>0</v>
      </c>
      <c r="BH183" s="254">
        <f>IF(N183="sníž. přenesená",J183,0)</f>
        <v>0</v>
      </c>
      <c r="BI183" s="254">
        <f>IF(N183="nulová",J183,0)</f>
        <v>0</v>
      </c>
      <c r="BJ183" s="18" t="s">
        <v>84</v>
      </c>
      <c r="BK183" s="254">
        <f>ROUND(I183*H183,2)</f>
        <v>0</v>
      </c>
      <c r="BL183" s="18" t="s">
        <v>258</v>
      </c>
      <c r="BM183" s="253" t="s">
        <v>510</v>
      </c>
    </row>
    <row r="184" s="2" customFormat="1" ht="14.4" customHeight="1">
      <c r="A184" s="39"/>
      <c r="B184" s="40"/>
      <c r="C184" s="288" t="s">
        <v>428</v>
      </c>
      <c r="D184" s="288" t="s">
        <v>295</v>
      </c>
      <c r="E184" s="289" t="s">
        <v>4218</v>
      </c>
      <c r="F184" s="290" t="s">
        <v>4219</v>
      </c>
      <c r="G184" s="291" t="s">
        <v>369</v>
      </c>
      <c r="H184" s="292">
        <v>198</v>
      </c>
      <c r="I184" s="293"/>
      <c r="J184" s="292">
        <f>ROUND(I184*H184,2)</f>
        <v>0</v>
      </c>
      <c r="K184" s="290" t="s">
        <v>257</v>
      </c>
      <c r="L184" s="294"/>
      <c r="M184" s="295" t="s">
        <v>1</v>
      </c>
      <c r="N184" s="296" t="s">
        <v>41</v>
      </c>
      <c r="O184" s="92"/>
      <c r="P184" s="251">
        <f>O184*H184</f>
        <v>0</v>
      </c>
      <c r="Q184" s="251">
        <v>0.00010000000000000001</v>
      </c>
      <c r="R184" s="251">
        <f>Q184*H184</f>
        <v>0.019800000000000002</v>
      </c>
      <c r="S184" s="251">
        <v>0</v>
      </c>
      <c r="T184" s="252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3" t="s">
        <v>298</v>
      </c>
      <c r="AT184" s="253" t="s">
        <v>295</v>
      </c>
      <c r="AU184" s="253" t="s">
        <v>86</v>
      </c>
      <c r="AY184" s="18" t="s">
        <v>251</v>
      </c>
      <c r="BE184" s="254">
        <f>IF(N184="základní",J184,0)</f>
        <v>0</v>
      </c>
      <c r="BF184" s="254">
        <f>IF(N184="snížená",J184,0)</f>
        <v>0</v>
      </c>
      <c r="BG184" s="254">
        <f>IF(N184="zákl. přenesená",J184,0)</f>
        <v>0</v>
      </c>
      <c r="BH184" s="254">
        <f>IF(N184="sníž. přenesená",J184,0)</f>
        <v>0</v>
      </c>
      <c r="BI184" s="254">
        <f>IF(N184="nulová",J184,0)</f>
        <v>0</v>
      </c>
      <c r="BJ184" s="18" t="s">
        <v>84</v>
      </c>
      <c r="BK184" s="254">
        <f>ROUND(I184*H184,2)</f>
        <v>0</v>
      </c>
      <c r="BL184" s="18" t="s">
        <v>258</v>
      </c>
      <c r="BM184" s="253" t="s">
        <v>518</v>
      </c>
    </row>
    <row r="185" s="2" customFormat="1" ht="14.4" customHeight="1">
      <c r="A185" s="39"/>
      <c r="B185" s="40"/>
      <c r="C185" s="243" t="s">
        <v>434</v>
      </c>
      <c r="D185" s="243" t="s">
        <v>253</v>
      </c>
      <c r="E185" s="244" t="s">
        <v>4220</v>
      </c>
      <c r="F185" s="245" t="s">
        <v>4221</v>
      </c>
      <c r="G185" s="246" t="s">
        <v>369</v>
      </c>
      <c r="H185" s="247">
        <v>22</v>
      </c>
      <c r="I185" s="248"/>
      <c r="J185" s="247">
        <f>ROUND(I185*H185,2)</f>
        <v>0</v>
      </c>
      <c r="K185" s="245" t="s">
        <v>257</v>
      </c>
      <c r="L185" s="45"/>
      <c r="M185" s="249" t="s">
        <v>1</v>
      </c>
      <c r="N185" s="250" t="s">
        <v>41</v>
      </c>
      <c r="O185" s="92"/>
      <c r="P185" s="251">
        <f>O185*H185</f>
        <v>0</v>
      </c>
      <c r="Q185" s="251">
        <v>0</v>
      </c>
      <c r="R185" s="251">
        <f>Q185*H185</f>
        <v>0</v>
      </c>
      <c r="S185" s="251">
        <v>0</v>
      </c>
      <c r="T185" s="252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3" t="s">
        <v>258</v>
      </c>
      <c r="AT185" s="253" t="s">
        <v>253</v>
      </c>
      <c r="AU185" s="253" t="s">
        <v>86</v>
      </c>
      <c r="AY185" s="18" t="s">
        <v>251</v>
      </c>
      <c r="BE185" s="254">
        <f>IF(N185="základní",J185,0)</f>
        <v>0</v>
      </c>
      <c r="BF185" s="254">
        <f>IF(N185="snížená",J185,0)</f>
        <v>0</v>
      </c>
      <c r="BG185" s="254">
        <f>IF(N185="zákl. přenesená",J185,0)</f>
        <v>0</v>
      </c>
      <c r="BH185" s="254">
        <f>IF(N185="sníž. přenesená",J185,0)</f>
        <v>0</v>
      </c>
      <c r="BI185" s="254">
        <f>IF(N185="nulová",J185,0)</f>
        <v>0</v>
      </c>
      <c r="BJ185" s="18" t="s">
        <v>84</v>
      </c>
      <c r="BK185" s="254">
        <f>ROUND(I185*H185,2)</f>
        <v>0</v>
      </c>
      <c r="BL185" s="18" t="s">
        <v>258</v>
      </c>
      <c r="BM185" s="253" t="s">
        <v>537</v>
      </c>
    </row>
    <row r="186" s="2" customFormat="1" ht="14.4" customHeight="1">
      <c r="A186" s="39"/>
      <c r="B186" s="40"/>
      <c r="C186" s="288" t="s">
        <v>441</v>
      </c>
      <c r="D186" s="288" t="s">
        <v>295</v>
      </c>
      <c r="E186" s="289" t="s">
        <v>4222</v>
      </c>
      <c r="F186" s="290" t="s">
        <v>4223</v>
      </c>
      <c r="G186" s="291" t="s">
        <v>369</v>
      </c>
      <c r="H186" s="292">
        <v>22</v>
      </c>
      <c r="I186" s="293"/>
      <c r="J186" s="292">
        <f>ROUND(I186*H186,2)</f>
        <v>0</v>
      </c>
      <c r="K186" s="290" t="s">
        <v>257</v>
      </c>
      <c r="L186" s="294"/>
      <c r="M186" s="295" t="s">
        <v>1</v>
      </c>
      <c r="N186" s="296" t="s">
        <v>41</v>
      </c>
      <c r="O186" s="92"/>
      <c r="P186" s="251">
        <f>O186*H186</f>
        <v>0</v>
      </c>
      <c r="Q186" s="251">
        <v>0.00017000000000000001</v>
      </c>
      <c r="R186" s="251">
        <f>Q186*H186</f>
        <v>0.0037400000000000003</v>
      </c>
      <c r="S186" s="251">
        <v>0</v>
      </c>
      <c r="T186" s="252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3" t="s">
        <v>298</v>
      </c>
      <c r="AT186" s="253" t="s">
        <v>295</v>
      </c>
      <c r="AU186" s="253" t="s">
        <v>86</v>
      </c>
      <c r="AY186" s="18" t="s">
        <v>251</v>
      </c>
      <c r="BE186" s="254">
        <f>IF(N186="základní",J186,0)</f>
        <v>0</v>
      </c>
      <c r="BF186" s="254">
        <f>IF(N186="snížená",J186,0)</f>
        <v>0</v>
      </c>
      <c r="BG186" s="254">
        <f>IF(N186="zákl. přenesená",J186,0)</f>
        <v>0</v>
      </c>
      <c r="BH186" s="254">
        <f>IF(N186="sníž. přenesená",J186,0)</f>
        <v>0</v>
      </c>
      <c r="BI186" s="254">
        <f>IF(N186="nulová",J186,0)</f>
        <v>0</v>
      </c>
      <c r="BJ186" s="18" t="s">
        <v>84</v>
      </c>
      <c r="BK186" s="254">
        <f>ROUND(I186*H186,2)</f>
        <v>0</v>
      </c>
      <c r="BL186" s="18" t="s">
        <v>258</v>
      </c>
      <c r="BM186" s="253" t="s">
        <v>549</v>
      </c>
    </row>
    <row r="187" s="2" customFormat="1" ht="14.4" customHeight="1">
      <c r="A187" s="39"/>
      <c r="B187" s="40"/>
      <c r="C187" s="243" t="s">
        <v>447</v>
      </c>
      <c r="D187" s="243" t="s">
        <v>253</v>
      </c>
      <c r="E187" s="244" t="s">
        <v>4224</v>
      </c>
      <c r="F187" s="245" t="s">
        <v>4225</v>
      </c>
      <c r="G187" s="246" t="s">
        <v>369</v>
      </c>
      <c r="H187" s="247">
        <v>5</v>
      </c>
      <c r="I187" s="248"/>
      <c r="J187" s="247">
        <f>ROUND(I187*H187,2)</f>
        <v>0</v>
      </c>
      <c r="K187" s="245" t="s">
        <v>257</v>
      </c>
      <c r="L187" s="45"/>
      <c r="M187" s="249" t="s">
        <v>1</v>
      </c>
      <c r="N187" s="250" t="s">
        <v>41</v>
      </c>
      <c r="O187" s="92"/>
      <c r="P187" s="251">
        <f>O187*H187</f>
        <v>0</v>
      </c>
      <c r="Q187" s="251">
        <v>0</v>
      </c>
      <c r="R187" s="251">
        <f>Q187*H187</f>
        <v>0</v>
      </c>
      <c r="S187" s="251">
        <v>0</v>
      </c>
      <c r="T187" s="252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3" t="s">
        <v>258</v>
      </c>
      <c r="AT187" s="253" t="s">
        <v>253</v>
      </c>
      <c r="AU187" s="253" t="s">
        <v>86</v>
      </c>
      <c r="AY187" s="18" t="s">
        <v>251</v>
      </c>
      <c r="BE187" s="254">
        <f>IF(N187="základní",J187,0)</f>
        <v>0</v>
      </c>
      <c r="BF187" s="254">
        <f>IF(N187="snížená",J187,0)</f>
        <v>0</v>
      </c>
      <c r="BG187" s="254">
        <f>IF(N187="zákl. přenesená",J187,0)</f>
        <v>0</v>
      </c>
      <c r="BH187" s="254">
        <f>IF(N187="sníž. přenesená",J187,0)</f>
        <v>0</v>
      </c>
      <c r="BI187" s="254">
        <f>IF(N187="nulová",J187,0)</f>
        <v>0</v>
      </c>
      <c r="BJ187" s="18" t="s">
        <v>84</v>
      </c>
      <c r="BK187" s="254">
        <f>ROUND(I187*H187,2)</f>
        <v>0</v>
      </c>
      <c r="BL187" s="18" t="s">
        <v>258</v>
      </c>
      <c r="BM187" s="253" t="s">
        <v>577</v>
      </c>
    </row>
    <row r="188" s="2" customFormat="1" ht="14.4" customHeight="1">
      <c r="A188" s="39"/>
      <c r="B188" s="40"/>
      <c r="C188" s="288" t="s">
        <v>455</v>
      </c>
      <c r="D188" s="288" t="s">
        <v>295</v>
      </c>
      <c r="E188" s="289" t="s">
        <v>4226</v>
      </c>
      <c r="F188" s="290" t="s">
        <v>4227</v>
      </c>
      <c r="G188" s="291" t="s">
        <v>369</v>
      </c>
      <c r="H188" s="292">
        <v>5</v>
      </c>
      <c r="I188" s="293"/>
      <c r="J188" s="292">
        <f>ROUND(I188*H188,2)</f>
        <v>0</v>
      </c>
      <c r="K188" s="290" t="s">
        <v>257</v>
      </c>
      <c r="L188" s="294"/>
      <c r="M188" s="295" t="s">
        <v>1</v>
      </c>
      <c r="N188" s="296" t="s">
        <v>41</v>
      </c>
      <c r="O188" s="92"/>
      <c r="P188" s="251">
        <f>O188*H188</f>
        <v>0</v>
      </c>
      <c r="Q188" s="251">
        <v>0.00035</v>
      </c>
      <c r="R188" s="251">
        <f>Q188*H188</f>
        <v>0.00175</v>
      </c>
      <c r="S188" s="251">
        <v>0</v>
      </c>
      <c r="T188" s="252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53" t="s">
        <v>298</v>
      </c>
      <c r="AT188" s="253" t="s">
        <v>295</v>
      </c>
      <c r="AU188" s="253" t="s">
        <v>86</v>
      </c>
      <c r="AY188" s="18" t="s">
        <v>251</v>
      </c>
      <c r="BE188" s="254">
        <f>IF(N188="základní",J188,0)</f>
        <v>0</v>
      </c>
      <c r="BF188" s="254">
        <f>IF(N188="snížená",J188,0)</f>
        <v>0</v>
      </c>
      <c r="BG188" s="254">
        <f>IF(N188="zákl. přenesená",J188,0)</f>
        <v>0</v>
      </c>
      <c r="BH188" s="254">
        <f>IF(N188="sníž. přenesená",J188,0)</f>
        <v>0</v>
      </c>
      <c r="BI188" s="254">
        <f>IF(N188="nulová",J188,0)</f>
        <v>0</v>
      </c>
      <c r="BJ188" s="18" t="s">
        <v>84</v>
      </c>
      <c r="BK188" s="254">
        <f>ROUND(I188*H188,2)</f>
        <v>0</v>
      </c>
      <c r="BL188" s="18" t="s">
        <v>258</v>
      </c>
      <c r="BM188" s="253" t="s">
        <v>588</v>
      </c>
    </row>
    <row r="189" s="2" customFormat="1" ht="14.4" customHeight="1">
      <c r="A189" s="39"/>
      <c r="B189" s="40"/>
      <c r="C189" s="243" t="s">
        <v>468</v>
      </c>
      <c r="D189" s="243" t="s">
        <v>253</v>
      </c>
      <c r="E189" s="244" t="s">
        <v>4228</v>
      </c>
      <c r="F189" s="245" t="s">
        <v>4229</v>
      </c>
      <c r="G189" s="246" t="s">
        <v>406</v>
      </c>
      <c r="H189" s="247">
        <v>300</v>
      </c>
      <c r="I189" s="248"/>
      <c r="J189" s="247">
        <f>ROUND(I189*H189,2)</f>
        <v>0</v>
      </c>
      <c r="K189" s="245" t="s">
        <v>257</v>
      </c>
      <c r="L189" s="45"/>
      <c r="M189" s="249" t="s">
        <v>1</v>
      </c>
      <c r="N189" s="250" t="s">
        <v>41</v>
      </c>
      <c r="O189" s="92"/>
      <c r="P189" s="251">
        <f>O189*H189</f>
        <v>0</v>
      </c>
      <c r="Q189" s="251">
        <v>0</v>
      </c>
      <c r="R189" s="251">
        <f>Q189*H189</f>
        <v>0</v>
      </c>
      <c r="S189" s="251">
        <v>0</v>
      </c>
      <c r="T189" s="252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3" t="s">
        <v>258</v>
      </c>
      <c r="AT189" s="253" t="s">
        <v>253</v>
      </c>
      <c r="AU189" s="253" t="s">
        <v>86</v>
      </c>
      <c r="AY189" s="18" t="s">
        <v>251</v>
      </c>
      <c r="BE189" s="254">
        <f>IF(N189="základní",J189,0)</f>
        <v>0</v>
      </c>
      <c r="BF189" s="254">
        <f>IF(N189="snížená",J189,0)</f>
        <v>0</v>
      </c>
      <c r="BG189" s="254">
        <f>IF(N189="zákl. přenesená",J189,0)</f>
        <v>0</v>
      </c>
      <c r="BH189" s="254">
        <f>IF(N189="sníž. přenesená",J189,0)</f>
        <v>0</v>
      </c>
      <c r="BI189" s="254">
        <f>IF(N189="nulová",J189,0)</f>
        <v>0</v>
      </c>
      <c r="BJ189" s="18" t="s">
        <v>84</v>
      </c>
      <c r="BK189" s="254">
        <f>ROUND(I189*H189,2)</f>
        <v>0</v>
      </c>
      <c r="BL189" s="18" t="s">
        <v>258</v>
      </c>
      <c r="BM189" s="253" t="s">
        <v>600</v>
      </c>
    </row>
    <row r="190" s="2" customFormat="1" ht="14.4" customHeight="1">
      <c r="A190" s="39"/>
      <c r="B190" s="40"/>
      <c r="C190" s="288" t="s">
        <v>475</v>
      </c>
      <c r="D190" s="288" t="s">
        <v>295</v>
      </c>
      <c r="E190" s="289" t="s">
        <v>4230</v>
      </c>
      <c r="F190" s="290" t="s">
        <v>4231</v>
      </c>
      <c r="G190" s="291" t="s">
        <v>406</v>
      </c>
      <c r="H190" s="292">
        <v>300</v>
      </c>
      <c r="I190" s="293"/>
      <c r="J190" s="292">
        <f>ROUND(I190*H190,2)</f>
        <v>0</v>
      </c>
      <c r="K190" s="290" t="s">
        <v>257</v>
      </c>
      <c r="L190" s="294"/>
      <c r="M190" s="295" t="s">
        <v>1</v>
      </c>
      <c r="N190" s="296" t="s">
        <v>41</v>
      </c>
      <c r="O190" s="92"/>
      <c r="P190" s="251">
        <f>O190*H190</f>
        <v>0</v>
      </c>
      <c r="Q190" s="251">
        <v>2.0000000000000002E-05</v>
      </c>
      <c r="R190" s="251">
        <f>Q190*H190</f>
        <v>0.0060000000000000001</v>
      </c>
      <c r="S190" s="251">
        <v>0</v>
      </c>
      <c r="T190" s="252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53" t="s">
        <v>298</v>
      </c>
      <c r="AT190" s="253" t="s">
        <v>295</v>
      </c>
      <c r="AU190" s="253" t="s">
        <v>86</v>
      </c>
      <c r="AY190" s="18" t="s">
        <v>251</v>
      </c>
      <c r="BE190" s="254">
        <f>IF(N190="základní",J190,0)</f>
        <v>0</v>
      </c>
      <c r="BF190" s="254">
        <f>IF(N190="snížená",J190,0)</f>
        <v>0</v>
      </c>
      <c r="BG190" s="254">
        <f>IF(N190="zákl. přenesená",J190,0)</f>
        <v>0</v>
      </c>
      <c r="BH190" s="254">
        <f>IF(N190="sníž. přenesená",J190,0)</f>
        <v>0</v>
      </c>
      <c r="BI190" s="254">
        <f>IF(N190="nulová",J190,0)</f>
        <v>0</v>
      </c>
      <c r="BJ190" s="18" t="s">
        <v>84</v>
      </c>
      <c r="BK190" s="254">
        <f>ROUND(I190*H190,2)</f>
        <v>0</v>
      </c>
      <c r="BL190" s="18" t="s">
        <v>258</v>
      </c>
      <c r="BM190" s="253" t="s">
        <v>617</v>
      </c>
    </row>
    <row r="191" s="2" customFormat="1" ht="14.4" customHeight="1">
      <c r="A191" s="39"/>
      <c r="B191" s="40"/>
      <c r="C191" s="243" t="s">
        <v>484</v>
      </c>
      <c r="D191" s="243" t="s">
        <v>253</v>
      </c>
      <c r="E191" s="244" t="s">
        <v>4232</v>
      </c>
      <c r="F191" s="245" t="s">
        <v>4233</v>
      </c>
      <c r="G191" s="246" t="s">
        <v>369</v>
      </c>
      <c r="H191" s="247">
        <v>21</v>
      </c>
      <c r="I191" s="248"/>
      <c r="J191" s="247">
        <f>ROUND(I191*H191,2)</f>
        <v>0</v>
      </c>
      <c r="K191" s="245" t="s">
        <v>257</v>
      </c>
      <c r="L191" s="45"/>
      <c r="M191" s="249" t="s">
        <v>1</v>
      </c>
      <c r="N191" s="250" t="s">
        <v>41</v>
      </c>
      <c r="O191" s="92"/>
      <c r="P191" s="251">
        <f>O191*H191</f>
        <v>0</v>
      </c>
      <c r="Q191" s="251">
        <v>0</v>
      </c>
      <c r="R191" s="251">
        <f>Q191*H191</f>
        <v>0</v>
      </c>
      <c r="S191" s="251">
        <v>0</v>
      </c>
      <c r="T191" s="252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53" t="s">
        <v>258</v>
      </c>
      <c r="AT191" s="253" t="s">
        <v>253</v>
      </c>
      <c r="AU191" s="253" t="s">
        <v>86</v>
      </c>
      <c r="AY191" s="18" t="s">
        <v>251</v>
      </c>
      <c r="BE191" s="254">
        <f>IF(N191="základní",J191,0)</f>
        <v>0</v>
      </c>
      <c r="BF191" s="254">
        <f>IF(N191="snížená",J191,0)</f>
        <v>0</v>
      </c>
      <c r="BG191" s="254">
        <f>IF(N191="zákl. přenesená",J191,0)</f>
        <v>0</v>
      </c>
      <c r="BH191" s="254">
        <f>IF(N191="sníž. přenesená",J191,0)</f>
        <v>0</v>
      </c>
      <c r="BI191" s="254">
        <f>IF(N191="nulová",J191,0)</f>
        <v>0</v>
      </c>
      <c r="BJ191" s="18" t="s">
        <v>84</v>
      </c>
      <c r="BK191" s="254">
        <f>ROUND(I191*H191,2)</f>
        <v>0</v>
      </c>
      <c r="BL191" s="18" t="s">
        <v>258</v>
      </c>
      <c r="BM191" s="253" t="s">
        <v>637</v>
      </c>
    </row>
    <row r="192" s="2" customFormat="1" ht="14.4" customHeight="1">
      <c r="A192" s="39"/>
      <c r="B192" s="40"/>
      <c r="C192" s="288" t="s">
        <v>177</v>
      </c>
      <c r="D192" s="288" t="s">
        <v>295</v>
      </c>
      <c r="E192" s="289" t="s">
        <v>4234</v>
      </c>
      <c r="F192" s="290" t="s">
        <v>4235</v>
      </c>
      <c r="G192" s="291" t="s">
        <v>369</v>
      </c>
      <c r="H192" s="292">
        <v>21</v>
      </c>
      <c r="I192" s="293"/>
      <c r="J192" s="292">
        <f>ROUND(I192*H192,2)</f>
        <v>0</v>
      </c>
      <c r="K192" s="290" t="s">
        <v>257</v>
      </c>
      <c r="L192" s="294"/>
      <c r="M192" s="295" t="s">
        <v>1</v>
      </c>
      <c r="N192" s="296" t="s">
        <v>41</v>
      </c>
      <c r="O192" s="92"/>
      <c r="P192" s="251">
        <f>O192*H192</f>
        <v>0</v>
      </c>
      <c r="Q192" s="251">
        <v>0.00093999999999999997</v>
      </c>
      <c r="R192" s="251">
        <f>Q192*H192</f>
        <v>0.019740000000000001</v>
      </c>
      <c r="S192" s="251">
        <v>0</v>
      </c>
      <c r="T192" s="252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53" t="s">
        <v>298</v>
      </c>
      <c r="AT192" s="253" t="s">
        <v>295</v>
      </c>
      <c r="AU192" s="253" t="s">
        <v>86</v>
      </c>
      <c r="AY192" s="18" t="s">
        <v>251</v>
      </c>
      <c r="BE192" s="254">
        <f>IF(N192="základní",J192,0)</f>
        <v>0</v>
      </c>
      <c r="BF192" s="254">
        <f>IF(N192="snížená",J192,0)</f>
        <v>0</v>
      </c>
      <c r="BG192" s="254">
        <f>IF(N192="zákl. přenesená",J192,0)</f>
        <v>0</v>
      </c>
      <c r="BH192" s="254">
        <f>IF(N192="sníž. přenesená",J192,0)</f>
        <v>0</v>
      </c>
      <c r="BI192" s="254">
        <f>IF(N192="nulová",J192,0)</f>
        <v>0</v>
      </c>
      <c r="BJ192" s="18" t="s">
        <v>84</v>
      </c>
      <c r="BK192" s="254">
        <f>ROUND(I192*H192,2)</f>
        <v>0</v>
      </c>
      <c r="BL192" s="18" t="s">
        <v>258</v>
      </c>
      <c r="BM192" s="253" t="s">
        <v>650</v>
      </c>
    </row>
    <row r="193" s="2" customFormat="1" ht="14.4" customHeight="1">
      <c r="A193" s="39"/>
      <c r="B193" s="40"/>
      <c r="C193" s="243" t="s">
        <v>495</v>
      </c>
      <c r="D193" s="243" t="s">
        <v>253</v>
      </c>
      <c r="E193" s="244" t="s">
        <v>4236</v>
      </c>
      <c r="F193" s="245" t="s">
        <v>4237</v>
      </c>
      <c r="G193" s="246" t="s">
        <v>369</v>
      </c>
      <c r="H193" s="247">
        <v>10</v>
      </c>
      <c r="I193" s="248"/>
      <c r="J193" s="247">
        <f>ROUND(I193*H193,2)</f>
        <v>0</v>
      </c>
      <c r="K193" s="245" t="s">
        <v>257</v>
      </c>
      <c r="L193" s="45"/>
      <c r="M193" s="249" t="s">
        <v>1</v>
      </c>
      <c r="N193" s="250" t="s">
        <v>41</v>
      </c>
      <c r="O193" s="92"/>
      <c r="P193" s="251">
        <f>O193*H193</f>
        <v>0</v>
      </c>
      <c r="Q193" s="251">
        <v>0</v>
      </c>
      <c r="R193" s="251">
        <f>Q193*H193</f>
        <v>0</v>
      </c>
      <c r="S193" s="251">
        <v>0</v>
      </c>
      <c r="T193" s="252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3" t="s">
        <v>258</v>
      </c>
      <c r="AT193" s="253" t="s">
        <v>253</v>
      </c>
      <c r="AU193" s="253" t="s">
        <v>86</v>
      </c>
      <c r="AY193" s="18" t="s">
        <v>251</v>
      </c>
      <c r="BE193" s="254">
        <f>IF(N193="základní",J193,0)</f>
        <v>0</v>
      </c>
      <c r="BF193" s="254">
        <f>IF(N193="snížená",J193,0)</f>
        <v>0</v>
      </c>
      <c r="BG193" s="254">
        <f>IF(N193="zákl. přenesená",J193,0)</f>
        <v>0</v>
      </c>
      <c r="BH193" s="254">
        <f>IF(N193="sníž. přenesená",J193,0)</f>
        <v>0</v>
      </c>
      <c r="BI193" s="254">
        <f>IF(N193="nulová",J193,0)</f>
        <v>0</v>
      </c>
      <c r="BJ193" s="18" t="s">
        <v>84</v>
      </c>
      <c r="BK193" s="254">
        <f>ROUND(I193*H193,2)</f>
        <v>0</v>
      </c>
      <c r="BL193" s="18" t="s">
        <v>258</v>
      </c>
      <c r="BM193" s="253" t="s">
        <v>660</v>
      </c>
    </row>
    <row r="194" s="2" customFormat="1" ht="14.4" customHeight="1">
      <c r="A194" s="39"/>
      <c r="B194" s="40"/>
      <c r="C194" s="288" t="s">
        <v>502</v>
      </c>
      <c r="D194" s="288" t="s">
        <v>295</v>
      </c>
      <c r="E194" s="289" t="s">
        <v>4238</v>
      </c>
      <c r="F194" s="290" t="s">
        <v>4239</v>
      </c>
      <c r="G194" s="291" t="s">
        <v>369</v>
      </c>
      <c r="H194" s="292">
        <v>10</v>
      </c>
      <c r="I194" s="293"/>
      <c r="J194" s="292">
        <f>ROUND(I194*H194,2)</f>
        <v>0</v>
      </c>
      <c r="K194" s="290" t="s">
        <v>257</v>
      </c>
      <c r="L194" s="294"/>
      <c r="M194" s="295" t="s">
        <v>1</v>
      </c>
      <c r="N194" s="296" t="s">
        <v>41</v>
      </c>
      <c r="O194" s="92"/>
      <c r="P194" s="251">
        <f>O194*H194</f>
        <v>0</v>
      </c>
      <c r="Q194" s="251">
        <v>0.00069999999999999999</v>
      </c>
      <c r="R194" s="251">
        <f>Q194*H194</f>
        <v>0.0070000000000000001</v>
      </c>
      <c r="S194" s="251">
        <v>0</v>
      </c>
      <c r="T194" s="252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3" t="s">
        <v>298</v>
      </c>
      <c r="AT194" s="253" t="s">
        <v>295</v>
      </c>
      <c r="AU194" s="253" t="s">
        <v>86</v>
      </c>
      <c r="AY194" s="18" t="s">
        <v>251</v>
      </c>
      <c r="BE194" s="254">
        <f>IF(N194="základní",J194,0)</f>
        <v>0</v>
      </c>
      <c r="BF194" s="254">
        <f>IF(N194="snížená",J194,0)</f>
        <v>0</v>
      </c>
      <c r="BG194" s="254">
        <f>IF(N194="zákl. přenesená",J194,0)</f>
        <v>0</v>
      </c>
      <c r="BH194" s="254">
        <f>IF(N194="sníž. přenesená",J194,0)</f>
        <v>0</v>
      </c>
      <c r="BI194" s="254">
        <f>IF(N194="nulová",J194,0)</f>
        <v>0</v>
      </c>
      <c r="BJ194" s="18" t="s">
        <v>84</v>
      </c>
      <c r="BK194" s="254">
        <f>ROUND(I194*H194,2)</f>
        <v>0</v>
      </c>
      <c r="BL194" s="18" t="s">
        <v>258</v>
      </c>
      <c r="BM194" s="253" t="s">
        <v>570</v>
      </c>
    </row>
    <row r="195" s="2" customFormat="1" ht="14.4" customHeight="1">
      <c r="A195" s="39"/>
      <c r="B195" s="40"/>
      <c r="C195" s="243" t="s">
        <v>510</v>
      </c>
      <c r="D195" s="243" t="s">
        <v>253</v>
      </c>
      <c r="E195" s="244" t="s">
        <v>4240</v>
      </c>
      <c r="F195" s="245" t="s">
        <v>4241</v>
      </c>
      <c r="G195" s="246" t="s">
        <v>369</v>
      </c>
      <c r="H195" s="247">
        <v>30</v>
      </c>
      <c r="I195" s="248"/>
      <c r="J195" s="247">
        <f>ROUND(I195*H195,2)</f>
        <v>0</v>
      </c>
      <c r="K195" s="245" t="s">
        <v>257</v>
      </c>
      <c r="L195" s="45"/>
      <c r="M195" s="249" t="s">
        <v>1</v>
      </c>
      <c r="N195" s="250" t="s">
        <v>41</v>
      </c>
      <c r="O195" s="92"/>
      <c r="P195" s="251">
        <f>O195*H195</f>
        <v>0</v>
      </c>
      <c r="Q195" s="251">
        <v>0</v>
      </c>
      <c r="R195" s="251">
        <f>Q195*H195</f>
        <v>0</v>
      </c>
      <c r="S195" s="251">
        <v>0</v>
      </c>
      <c r="T195" s="252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53" t="s">
        <v>258</v>
      </c>
      <c r="AT195" s="253" t="s">
        <v>253</v>
      </c>
      <c r="AU195" s="253" t="s">
        <v>86</v>
      </c>
      <c r="AY195" s="18" t="s">
        <v>251</v>
      </c>
      <c r="BE195" s="254">
        <f>IF(N195="základní",J195,0)</f>
        <v>0</v>
      </c>
      <c r="BF195" s="254">
        <f>IF(N195="snížená",J195,0)</f>
        <v>0</v>
      </c>
      <c r="BG195" s="254">
        <f>IF(N195="zákl. přenesená",J195,0)</f>
        <v>0</v>
      </c>
      <c r="BH195" s="254">
        <f>IF(N195="sníž. přenesená",J195,0)</f>
        <v>0</v>
      </c>
      <c r="BI195" s="254">
        <f>IF(N195="nulová",J195,0)</f>
        <v>0</v>
      </c>
      <c r="BJ195" s="18" t="s">
        <v>84</v>
      </c>
      <c r="BK195" s="254">
        <f>ROUND(I195*H195,2)</f>
        <v>0</v>
      </c>
      <c r="BL195" s="18" t="s">
        <v>258</v>
      </c>
      <c r="BM195" s="253" t="s">
        <v>678</v>
      </c>
    </row>
    <row r="196" s="2" customFormat="1" ht="14.4" customHeight="1">
      <c r="A196" s="39"/>
      <c r="B196" s="40"/>
      <c r="C196" s="243" t="s">
        <v>514</v>
      </c>
      <c r="D196" s="243" t="s">
        <v>253</v>
      </c>
      <c r="E196" s="244" t="s">
        <v>4242</v>
      </c>
      <c r="F196" s="245" t="s">
        <v>4243</v>
      </c>
      <c r="G196" s="246" t="s">
        <v>369</v>
      </c>
      <c r="H196" s="247">
        <v>10</v>
      </c>
      <c r="I196" s="248"/>
      <c r="J196" s="247">
        <f>ROUND(I196*H196,2)</f>
        <v>0</v>
      </c>
      <c r="K196" s="245" t="s">
        <v>257</v>
      </c>
      <c r="L196" s="45"/>
      <c r="M196" s="249" t="s">
        <v>1</v>
      </c>
      <c r="N196" s="250" t="s">
        <v>41</v>
      </c>
      <c r="O196" s="92"/>
      <c r="P196" s="251">
        <f>O196*H196</f>
        <v>0</v>
      </c>
      <c r="Q196" s="251">
        <v>0</v>
      </c>
      <c r="R196" s="251">
        <f>Q196*H196</f>
        <v>0</v>
      </c>
      <c r="S196" s="251">
        <v>0</v>
      </c>
      <c r="T196" s="252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53" t="s">
        <v>258</v>
      </c>
      <c r="AT196" s="253" t="s">
        <v>253</v>
      </c>
      <c r="AU196" s="253" t="s">
        <v>86</v>
      </c>
      <c r="AY196" s="18" t="s">
        <v>251</v>
      </c>
      <c r="BE196" s="254">
        <f>IF(N196="základní",J196,0)</f>
        <v>0</v>
      </c>
      <c r="BF196" s="254">
        <f>IF(N196="snížená",J196,0)</f>
        <v>0</v>
      </c>
      <c r="BG196" s="254">
        <f>IF(N196="zákl. přenesená",J196,0)</f>
        <v>0</v>
      </c>
      <c r="BH196" s="254">
        <f>IF(N196="sníž. přenesená",J196,0)</f>
        <v>0</v>
      </c>
      <c r="BI196" s="254">
        <f>IF(N196="nulová",J196,0)</f>
        <v>0</v>
      </c>
      <c r="BJ196" s="18" t="s">
        <v>84</v>
      </c>
      <c r="BK196" s="254">
        <f>ROUND(I196*H196,2)</f>
        <v>0</v>
      </c>
      <c r="BL196" s="18" t="s">
        <v>258</v>
      </c>
      <c r="BM196" s="253" t="s">
        <v>694</v>
      </c>
    </row>
    <row r="197" s="2" customFormat="1" ht="14.4" customHeight="1">
      <c r="A197" s="39"/>
      <c r="B197" s="40"/>
      <c r="C197" s="288" t="s">
        <v>518</v>
      </c>
      <c r="D197" s="288" t="s">
        <v>295</v>
      </c>
      <c r="E197" s="289" t="s">
        <v>4244</v>
      </c>
      <c r="F197" s="290" t="s">
        <v>4245</v>
      </c>
      <c r="G197" s="291" t="s">
        <v>369</v>
      </c>
      <c r="H197" s="292">
        <v>10</v>
      </c>
      <c r="I197" s="293"/>
      <c r="J197" s="292">
        <f>ROUND(I197*H197,2)</f>
        <v>0</v>
      </c>
      <c r="K197" s="290" t="s">
        <v>257</v>
      </c>
      <c r="L197" s="294"/>
      <c r="M197" s="295" t="s">
        <v>1</v>
      </c>
      <c r="N197" s="296" t="s">
        <v>41</v>
      </c>
      <c r="O197" s="92"/>
      <c r="P197" s="251">
        <f>O197*H197</f>
        <v>0</v>
      </c>
      <c r="Q197" s="251">
        <v>0.00062</v>
      </c>
      <c r="R197" s="251">
        <f>Q197*H197</f>
        <v>0.0061999999999999998</v>
      </c>
      <c r="S197" s="251">
        <v>0</v>
      </c>
      <c r="T197" s="252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53" t="s">
        <v>298</v>
      </c>
      <c r="AT197" s="253" t="s">
        <v>295</v>
      </c>
      <c r="AU197" s="253" t="s">
        <v>86</v>
      </c>
      <c r="AY197" s="18" t="s">
        <v>251</v>
      </c>
      <c r="BE197" s="254">
        <f>IF(N197="základní",J197,0)</f>
        <v>0</v>
      </c>
      <c r="BF197" s="254">
        <f>IF(N197="snížená",J197,0)</f>
        <v>0</v>
      </c>
      <c r="BG197" s="254">
        <f>IF(N197="zákl. přenesená",J197,0)</f>
        <v>0</v>
      </c>
      <c r="BH197" s="254">
        <f>IF(N197="sníž. přenesená",J197,0)</f>
        <v>0</v>
      </c>
      <c r="BI197" s="254">
        <f>IF(N197="nulová",J197,0)</f>
        <v>0</v>
      </c>
      <c r="BJ197" s="18" t="s">
        <v>84</v>
      </c>
      <c r="BK197" s="254">
        <f>ROUND(I197*H197,2)</f>
        <v>0</v>
      </c>
      <c r="BL197" s="18" t="s">
        <v>258</v>
      </c>
      <c r="BM197" s="253" t="s">
        <v>704</v>
      </c>
    </row>
    <row r="198" s="2" customFormat="1" ht="14.4" customHeight="1">
      <c r="A198" s="39"/>
      <c r="B198" s="40"/>
      <c r="C198" s="243" t="s">
        <v>527</v>
      </c>
      <c r="D198" s="243" t="s">
        <v>253</v>
      </c>
      <c r="E198" s="244" t="s">
        <v>4242</v>
      </c>
      <c r="F198" s="245" t="s">
        <v>4243</v>
      </c>
      <c r="G198" s="246" t="s">
        <v>369</v>
      </c>
      <c r="H198" s="247">
        <v>123</v>
      </c>
      <c r="I198" s="248"/>
      <c r="J198" s="247">
        <f>ROUND(I198*H198,2)</f>
        <v>0</v>
      </c>
      <c r="K198" s="245" t="s">
        <v>257</v>
      </c>
      <c r="L198" s="45"/>
      <c r="M198" s="249" t="s">
        <v>1</v>
      </c>
      <c r="N198" s="250" t="s">
        <v>41</v>
      </c>
      <c r="O198" s="92"/>
      <c r="P198" s="251">
        <f>O198*H198</f>
        <v>0</v>
      </c>
      <c r="Q198" s="251">
        <v>0</v>
      </c>
      <c r="R198" s="251">
        <f>Q198*H198</f>
        <v>0</v>
      </c>
      <c r="S198" s="251">
        <v>0</v>
      </c>
      <c r="T198" s="252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53" t="s">
        <v>258</v>
      </c>
      <c r="AT198" s="253" t="s">
        <v>253</v>
      </c>
      <c r="AU198" s="253" t="s">
        <v>86</v>
      </c>
      <c r="AY198" s="18" t="s">
        <v>251</v>
      </c>
      <c r="BE198" s="254">
        <f>IF(N198="základní",J198,0)</f>
        <v>0</v>
      </c>
      <c r="BF198" s="254">
        <f>IF(N198="snížená",J198,0)</f>
        <v>0</v>
      </c>
      <c r="BG198" s="254">
        <f>IF(N198="zákl. přenesená",J198,0)</f>
        <v>0</v>
      </c>
      <c r="BH198" s="254">
        <f>IF(N198="sníž. přenesená",J198,0)</f>
        <v>0</v>
      </c>
      <c r="BI198" s="254">
        <f>IF(N198="nulová",J198,0)</f>
        <v>0</v>
      </c>
      <c r="BJ198" s="18" t="s">
        <v>84</v>
      </c>
      <c r="BK198" s="254">
        <f>ROUND(I198*H198,2)</f>
        <v>0</v>
      </c>
      <c r="BL198" s="18" t="s">
        <v>258</v>
      </c>
      <c r="BM198" s="253" t="s">
        <v>714</v>
      </c>
    </row>
    <row r="199" s="2" customFormat="1" ht="14.4" customHeight="1">
      <c r="A199" s="39"/>
      <c r="B199" s="40"/>
      <c r="C199" s="288" t="s">
        <v>537</v>
      </c>
      <c r="D199" s="288" t="s">
        <v>295</v>
      </c>
      <c r="E199" s="289" t="s">
        <v>4246</v>
      </c>
      <c r="F199" s="290" t="s">
        <v>4247</v>
      </c>
      <c r="G199" s="291" t="s">
        <v>369</v>
      </c>
      <c r="H199" s="292">
        <v>123</v>
      </c>
      <c r="I199" s="293"/>
      <c r="J199" s="292">
        <f>ROUND(I199*H199,2)</f>
        <v>0</v>
      </c>
      <c r="K199" s="290" t="s">
        <v>4248</v>
      </c>
      <c r="L199" s="294"/>
      <c r="M199" s="295" t="s">
        <v>1</v>
      </c>
      <c r="N199" s="296" t="s">
        <v>41</v>
      </c>
      <c r="O199" s="92"/>
      <c r="P199" s="251">
        <f>O199*H199</f>
        <v>0</v>
      </c>
      <c r="Q199" s="251">
        <v>0</v>
      </c>
      <c r="R199" s="251">
        <f>Q199*H199</f>
        <v>0</v>
      </c>
      <c r="S199" s="251">
        <v>0</v>
      </c>
      <c r="T199" s="252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53" t="s">
        <v>298</v>
      </c>
      <c r="AT199" s="253" t="s">
        <v>295</v>
      </c>
      <c r="AU199" s="253" t="s">
        <v>86</v>
      </c>
      <c r="AY199" s="18" t="s">
        <v>251</v>
      </c>
      <c r="BE199" s="254">
        <f>IF(N199="základní",J199,0)</f>
        <v>0</v>
      </c>
      <c r="BF199" s="254">
        <f>IF(N199="snížená",J199,0)</f>
        <v>0</v>
      </c>
      <c r="BG199" s="254">
        <f>IF(N199="zákl. přenesená",J199,0)</f>
        <v>0</v>
      </c>
      <c r="BH199" s="254">
        <f>IF(N199="sníž. přenesená",J199,0)</f>
        <v>0</v>
      </c>
      <c r="BI199" s="254">
        <f>IF(N199="nulová",J199,0)</f>
        <v>0</v>
      </c>
      <c r="BJ199" s="18" t="s">
        <v>84</v>
      </c>
      <c r="BK199" s="254">
        <f>ROUND(I199*H199,2)</f>
        <v>0</v>
      </c>
      <c r="BL199" s="18" t="s">
        <v>258</v>
      </c>
      <c r="BM199" s="253" t="s">
        <v>723</v>
      </c>
    </row>
    <row r="200" s="2" customFormat="1" ht="14.4" customHeight="1">
      <c r="A200" s="39"/>
      <c r="B200" s="40"/>
      <c r="C200" s="243" t="s">
        <v>542</v>
      </c>
      <c r="D200" s="243" t="s">
        <v>253</v>
      </c>
      <c r="E200" s="244" t="s">
        <v>4249</v>
      </c>
      <c r="F200" s="245" t="s">
        <v>4250</v>
      </c>
      <c r="G200" s="246" t="s">
        <v>369</v>
      </c>
      <c r="H200" s="247">
        <v>8</v>
      </c>
      <c r="I200" s="248"/>
      <c r="J200" s="247">
        <f>ROUND(I200*H200,2)</f>
        <v>0</v>
      </c>
      <c r="K200" s="245" t="s">
        <v>257</v>
      </c>
      <c r="L200" s="45"/>
      <c r="M200" s="249" t="s">
        <v>1</v>
      </c>
      <c r="N200" s="250" t="s">
        <v>41</v>
      </c>
      <c r="O200" s="92"/>
      <c r="P200" s="251">
        <f>O200*H200</f>
        <v>0</v>
      </c>
      <c r="Q200" s="251">
        <v>0</v>
      </c>
      <c r="R200" s="251">
        <f>Q200*H200</f>
        <v>0</v>
      </c>
      <c r="S200" s="251">
        <v>0</v>
      </c>
      <c r="T200" s="252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3" t="s">
        <v>258</v>
      </c>
      <c r="AT200" s="253" t="s">
        <v>253</v>
      </c>
      <c r="AU200" s="253" t="s">
        <v>86</v>
      </c>
      <c r="AY200" s="18" t="s">
        <v>251</v>
      </c>
      <c r="BE200" s="254">
        <f>IF(N200="základní",J200,0)</f>
        <v>0</v>
      </c>
      <c r="BF200" s="254">
        <f>IF(N200="snížená",J200,0)</f>
        <v>0</v>
      </c>
      <c r="BG200" s="254">
        <f>IF(N200="zákl. přenesená",J200,0)</f>
        <v>0</v>
      </c>
      <c r="BH200" s="254">
        <f>IF(N200="sníž. přenesená",J200,0)</f>
        <v>0</v>
      </c>
      <c r="BI200" s="254">
        <f>IF(N200="nulová",J200,0)</f>
        <v>0</v>
      </c>
      <c r="BJ200" s="18" t="s">
        <v>84</v>
      </c>
      <c r="BK200" s="254">
        <f>ROUND(I200*H200,2)</f>
        <v>0</v>
      </c>
      <c r="BL200" s="18" t="s">
        <v>258</v>
      </c>
      <c r="BM200" s="253" t="s">
        <v>733</v>
      </c>
    </row>
    <row r="201" s="2" customFormat="1" ht="14.4" customHeight="1">
      <c r="A201" s="39"/>
      <c r="B201" s="40"/>
      <c r="C201" s="288" t="s">
        <v>549</v>
      </c>
      <c r="D201" s="288" t="s">
        <v>295</v>
      </c>
      <c r="E201" s="289" t="s">
        <v>4251</v>
      </c>
      <c r="F201" s="290" t="s">
        <v>4252</v>
      </c>
      <c r="G201" s="291" t="s">
        <v>369</v>
      </c>
      <c r="H201" s="292">
        <v>8</v>
      </c>
      <c r="I201" s="293"/>
      <c r="J201" s="292">
        <f>ROUND(I201*H201,2)</f>
        <v>0</v>
      </c>
      <c r="K201" s="290" t="s">
        <v>257</v>
      </c>
      <c r="L201" s="294"/>
      <c r="M201" s="295" t="s">
        <v>1</v>
      </c>
      <c r="N201" s="296" t="s">
        <v>41</v>
      </c>
      <c r="O201" s="92"/>
      <c r="P201" s="251">
        <f>O201*H201</f>
        <v>0</v>
      </c>
      <c r="Q201" s="251">
        <v>0.00059999999999999995</v>
      </c>
      <c r="R201" s="251">
        <f>Q201*H201</f>
        <v>0.0047999999999999996</v>
      </c>
      <c r="S201" s="251">
        <v>0</v>
      </c>
      <c r="T201" s="252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53" t="s">
        <v>298</v>
      </c>
      <c r="AT201" s="253" t="s">
        <v>295</v>
      </c>
      <c r="AU201" s="253" t="s">
        <v>86</v>
      </c>
      <c r="AY201" s="18" t="s">
        <v>251</v>
      </c>
      <c r="BE201" s="254">
        <f>IF(N201="základní",J201,0)</f>
        <v>0</v>
      </c>
      <c r="BF201" s="254">
        <f>IF(N201="snížená",J201,0)</f>
        <v>0</v>
      </c>
      <c r="BG201" s="254">
        <f>IF(N201="zákl. přenesená",J201,0)</f>
        <v>0</v>
      </c>
      <c r="BH201" s="254">
        <f>IF(N201="sníž. přenesená",J201,0)</f>
        <v>0</v>
      </c>
      <c r="BI201" s="254">
        <f>IF(N201="nulová",J201,0)</f>
        <v>0</v>
      </c>
      <c r="BJ201" s="18" t="s">
        <v>84</v>
      </c>
      <c r="BK201" s="254">
        <f>ROUND(I201*H201,2)</f>
        <v>0</v>
      </c>
      <c r="BL201" s="18" t="s">
        <v>258</v>
      </c>
      <c r="BM201" s="253" t="s">
        <v>746</v>
      </c>
    </row>
    <row r="202" s="2" customFormat="1" ht="14.4" customHeight="1">
      <c r="A202" s="39"/>
      <c r="B202" s="40"/>
      <c r="C202" s="243" t="s">
        <v>572</v>
      </c>
      <c r="D202" s="243" t="s">
        <v>253</v>
      </c>
      <c r="E202" s="244" t="s">
        <v>4253</v>
      </c>
      <c r="F202" s="245" t="s">
        <v>4254</v>
      </c>
      <c r="G202" s="246" t="s">
        <v>369</v>
      </c>
      <c r="H202" s="247">
        <v>8</v>
      </c>
      <c r="I202" s="248"/>
      <c r="J202" s="247">
        <f>ROUND(I202*H202,2)</f>
        <v>0</v>
      </c>
      <c r="K202" s="245" t="s">
        <v>257</v>
      </c>
      <c r="L202" s="45"/>
      <c r="M202" s="249" t="s">
        <v>1</v>
      </c>
      <c r="N202" s="250" t="s">
        <v>41</v>
      </c>
      <c r="O202" s="92"/>
      <c r="P202" s="251">
        <f>O202*H202</f>
        <v>0</v>
      </c>
      <c r="Q202" s="251">
        <v>0</v>
      </c>
      <c r="R202" s="251">
        <f>Q202*H202</f>
        <v>0</v>
      </c>
      <c r="S202" s="251">
        <v>0</v>
      </c>
      <c r="T202" s="252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53" t="s">
        <v>258</v>
      </c>
      <c r="AT202" s="253" t="s">
        <v>253</v>
      </c>
      <c r="AU202" s="253" t="s">
        <v>86</v>
      </c>
      <c r="AY202" s="18" t="s">
        <v>251</v>
      </c>
      <c r="BE202" s="254">
        <f>IF(N202="základní",J202,0)</f>
        <v>0</v>
      </c>
      <c r="BF202" s="254">
        <f>IF(N202="snížená",J202,0)</f>
        <v>0</v>
      </c>
      <c r="BG202" s="254">
        <f>IF(N202="zákl. přenesená",J202,0)</f>
        <v>0</v>
      </c>
      <c r="BH202" s="254">
        <f>IF(N202="sníž. přenesená",J202,0)</f>
        <v>0</v>
      </c>
      <c r="BI202" s="254">
        <f>IF(N202="nulová",J202,0)</f>
        <v>0</v>
      </c>
      <c r="BJ202" s="18" t="s">
        <v>84</v>
      </c>
      <c r="BK202" s="254">
        <f>ROUND(I202*H202,2)</f>
        <v>0</v>
      </c>
      <c r="BL202" s="18" t="s">
        <v>258</v>
      </c>
      <c r="BM202" s="253" t="s">
        <v>759</v>
      </c>
    </row>
    <row r="203" s="2" customFormat="1" ht="14.4" customHeight="1">
      <c r="A203" s="39"/>
      <c r="B203" s="40"/>
      <c r="C203" s="243" t="s">
        <v>577</v>
      </c>
      <c r="D203" s="243" t="s">
        <v>253</v>
      </c>
      <c r="E203" s="244" t="s">
        <v>4255</v>
      </c>
      <c r="F203" s="245" t="s">
        <v>4256</v>
      </c>
      <c r="G203" s="246" t="s">
        <v>369</v>
      </c>
      <c r="H203" s="247">
        <v>225</v>
      </c>
      <c r="I203" s="248"/>
      <c r="J203" s="247">
        <f>ROUND(I203*H203,2)</f>
        <v>0</v>
      </c>
      <c r="K203" s="245" t="s">
        <v>257</v>
      </c>
      <c r="L203" s="45"/>
      <c r="M203" s="249" t="s">
        <v>1</v>
      </c>
      <c r="N203" s="250" t="s">
        <v>41</v>
      </c>
      <c r="O203" s="92"/>
      <c r="P203" s="251">
        <f>O203*H203</f>
        <v>0</v>
      </c>
      <c r="Q203" s="251">
        <v>0</v>
      </c>
      <c r="R203" s="251">
        <f>Q203*H203</f>
        <v>0</v>
      </c>
      <c r="S203" s="251">
        <v>0</v>
      </c>
      <c r="T203" s="252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53" t="s">
        <v>258</v>
      </c>
      <c r="AT203" s="253" t="s">
        <v>253</v>
      </c>
      <c r="AU203" s="253" t="s">
        <v>86</v>
      </c>
      <c r="AY203" s="18" t="s">
        <v>251</v>
      </c>
      <c r="BE203" s="254">
        <f>IF(N203="základní",J203,0)</f>
        <v>0</v>
      </c>
      <c r="BF203" s="254">
        <f>IF(N203="snížená",J203,0)</f>
        <v>0</v>
      </c>
      <c r="BG203" s="254">
        <f>IF(N203="zákl. přenesená",J203,0)</f>
        <v>0</v>
      </c>
      <c r="BH203" s="254">
        <f>IF(N203="sníž. přenesená",J203,0)</f>
        <v>0</v>
      </c>
      <c r="BI203" s="254">
        <f>IF(N203="nulová",J203,0)</f>
        <v>0</v>
      </c>
      <c r="BJ203" s="18" t="s">
        <v>84</v>
      </c>
      <c r="BK203" s="254">
        <f>ROUND(I203*H203,2)</f>
        <v>0</v>
      </c>
      <c r="BL203" s="18" t="s">
        <v>258</v>
      </c>
      <c r="BM203" s="253" t="s">
        <v>769</v>
      </c>
    </row>
    <row r="204" s="2" customFormat="1" ht="14.4" customHeight="1">
      <c r="A204" s="39"/>
      <c r="B204" s="40"/>
      <c r="C204" s="243" t="s">
        <v>584</v>
      </c>
      <c r="D204" s="243" t="s">
        <v>253</v>
      </c>
      <c r="E204" s="244" t="s">
        <v>4257</v>
      </c>
      <c r="F204" s="245" t="s">
        <v>4258</v>
      </c>
      <c r="G204" s="246" t="s">
        <v>369</v>
      </c>
      <c r="H204" s="247">
        <v>1</v>
      </c>
      <c r="I204" s="248"/>
      <c r="J204" s="247">
        <f>ROUND(I204*H204,2)</f>
        <v>0</v>
      </c>
      <c r="K204" s="245" t="s">
        <v>257</v>
      </c>
      <c r="L204" s="45"/>
      <c r="M204" s="249" t="s">
        <v>1</v>
      </c>
      <c r="N204" s="250" t="s">
        <v>41</v>
      </c>
      <c r="O204" s="92"/>
      <c r="P204" s="251">
        <f>O204*H204</f>
        <v>0</v>
      </c>
      <c r="Q204" s="251">
        <v>0</v>
      </c>
      <c r="R204" s="251">
        <f>Q204*H204</f>
        <v>0</v>
      </c>
      <c r="S204" s="251">
        <v>0</v>
      </c>
      <c r="T204" s="252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53" t="s">
        <v>258</v>
      </c>
      <c r="AT204" s="253" t="s">
        <v>253</v>
      </c>
      <c r="AU204" s="253" t="s">
        <v>86</v>
      </c>
      <c r="AY204" s="18" t="s">
        <v>251</v>
      </c>
      <c r="BE204" s="254">
        <f>IF(N204="základní",J204,0)</f>
        <v>0</v>
      </c>
      <c r="BF204" s="254">
        <f>IF(N204="snížená",J204,0)</f>
        <v>0</v>
      </c>
      <c r="BG204" s="254">
        <f>IF(N204="zákl. přenesená",J204,0)</f>
        <v>0</v>
      </c>
      <c r="BH204" s="254">
        <f>IF(N204="sníž. přenesená",J204,0)</f>
        <v>0</v>
      </c>
      <c r="BI204" s="254">
        <f>IF(N204="nulová",J204,0)</f>
        <v>0</v>
      </c>
      <c r="BJ204" s="18" t="s">
        <v>84</v>
      </c>
      <c r="BK204" s="254">
        <f>ROUND(I204*H204,2)</f>
        <v>0</v>
      </c>
      <c r="BL204" s="18" t="s">
        <v>258</v>
      </c>
      <c r="BM204" s="253" t="s">
        <v>781</v>
      </c>
    </row>
    <row r="205" s="2" customFormat="1" ht="14.4" customHeight="1">
      <c r="A205" s="39"/>
      <c r="B205" s="40"/>
      <c r="C205" s="243" t="s">
        <v>588</v>
      </c>
      <c r="D205" s="243" t="s">
        <v>253</v>
      </c>
      <c r="E205" s="244" t="s">
        <v>4259</v>
      </c>
      <c r="F205" s="245" t="s">
        <v>4260</v>
      </c>
      <c r="G205" s="246" t="s">
        <v>369</v>
      </c>
      <c r="H205" s="247">
        <v>1</v>
      </c>
      <c r="I205" s="248"/>
      <c r="J205" s="247">
        <f>ROUND(I205*H205,2)</f>
        <v>0</v>
      </c>
      <c r="K205" s="245" t="s">
        <v>257</v>
      </c>
      <c r="L205" s="45"/>
      <c r="M205" s="249" t="s">
        <v>1</v>
      </c>
      <c r="N205" s="250" t="s">
        <v>41</v>
      </c>
      <c r="O205" s="92"/>
      <c r="P205" s="251">
        <f>O205*H205</f>
        <v>0</v>
      </c>
      <c r="Q205" s="251">
        <v>0</v>
      </c>
      <c r="R205" s="251">
        <f>Q205*H205</f>
        <v>0</v>
      </c>
      <c r="S205" s="251">
        <v>0</v>
      </c>
      <c r="T205" s="252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53" t="s">
        <v>258</v>
      </c>
      <c r="AT205" s="253" t="s">
        <v>253</v>
      </c>
      <c r="AU205" s="253" t="s">
        <v>86</v>
      </c>
      <c r="AY205" s="18" t="s">
        <v>251</v>
      </c>
      <c r="BE205" s="254">
        <f>IF(N205="základní",J205,0)</f>
        <v>0</v>
      </c>
      <c r="BF205" s="254">
        <f>IF(N205="snížená",J205,0)</f>
        <v>0</v>
      </c>
      <c r="BG205" s="254">
        <f>IF(N205="zákl. přenesená",J205,0)</f>
        <v>0</v>
      </c>
      <c r="BH205" s="254">
        <f>IF(N205="sníž. přenesená",J205,0)</f>
        <v>0</v>
      </c>
      <c r="BI205" s="254">
        <f>IF(N205="nulová",J205,0)</f>
        <v>0</v>
      </c>
      <c r="BJ205" s="18" t="s">
        <v>84</v>
      </c>
      <c r="BK205" s="254">
        <f>ROUND(I205*H205,2)</f>
        <v>0</v>
      </c>
      <c r="BL205" s="18" t="s">
        <v>258</v>
      </c>
      <c r="BM205" s="253" t="s">
        <v>790</v>
      </c>
    </row>
    <row r="206" s="2" customFormat="1" ht="14.4" customHeight="1">
      <c r="A206" s="39"/>
      <c r="B206" s="40"/>
      <c r="C206" s="243" t="s">
        <v>594</v>
      </c>
      <c r="D206" s="243" t="s">
        <v>253</v>
      </c>
      <c r="E206" s="244" t="s">
        <v>4261</v>
      </c>
      <c r="F206" s="245" t="s">
        <v>4262</v>
      </c>
      <c r="G206" s="246" t="s">
        <v>369</v>
      </c>
      <c r="H206" s="247">
        <v>225</v>
      </c>
      <c r="I206" s="248"/>
      <c r="J206" s="247">
        <f>ROUND(I206*H206,2)</f>
        <v>0</v>
      </c>
      <c r="K206" s="245" t="s">
        <v>257</v>
      </c>
      <c r="L206" s="45"/>
      <c r="M206" s="249" t="s">
        <v>1</v>
      </c>
      <c r="N206" s="250" t="s">
        <v>41</v>
      </c>
      <c r="O206" s="92"/>
      <c r="P206" s="251">
        <f>O206*H206</f>
        <v>0</v>
      </c>
      <c r="Q206" s="251">
        <v>0</v>
      </c>
      <c r="R206" s="251">
        <f>Q206*H206</f>
        <v>0</v>
      </c>
      <c r="S206" s="251">
        <v>0</v>
      </c>
      <c r="T206" s="252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53" t="s">
        <v>258</v>
      </c>
      <c r="AT206" s="253" t="s">
        <v>253</v>
      </c>
      <c r="AU206" s="253" t="s">
        <v>86</v>
      </c>
      <c r="AY206" s="18" t="s">
        <v>251</v>
      </c>
      <c r="BE206" s="254">
        <f>IF(N206="základní",J206,0)</f>
        <v>0</v>
      </c>
      <c r="BF206" s="254">
        <f>IF(N206="snížená",J206,0)</f>
        <v>0</v>
      </c>
      <c r="BG206" s="254">
        <f>IF(N206="zákl. přenesená",J206,0)</f>
        <v>0</v>
      </c>
      <c r="BH206" s="254">
        <f>IF(N206="sníž. přenesená",J206,0)</f>
        <v>0</v>
      </c>
      <c r="BI206" s="254">
        <f>IF(N206="nulová",J206,0)</f>
        <v>0</v>
      </c>
      <c r="BJ206" s="18" t="s">
        <v>84</v>
      </c>
      <c r="BK206" s="254">
        <f>ROUND(I206*H206,2)</f>
        <v>0</v>
      </c>
      <c r="BL206" s="18" t="s">
        <v>258</v>
      </c>
      <c r="BM206" s="253" t="s">
        <v>798</v>
      </c>
    </row>
    <row r="207" s="2" customFormat="1" ht="14.4" customHeight="1">
      <c r="A207" s="39"/>
      <c r="B207" s="40"/>
      <c r="C207" s="243" t="s">
        <v>600</v>
      </c>
      <c r="D207" s="243" t="s">
        <v>253</v>
      </c>
      <c r="E207" s="244" t="s">
        <v>4065</v>
      </c>
      <c r="F207" s="245" t="s">
        <v>4066</v>
      </c>
      <c r="G207" s="246" t="s">
        <v>406</v>
      </c>
      <c r="H207" s="247">
        <v>50</v>
      </c>
      <c r="I207" s="248"/>
      <c r="J207" s="247">
        <f>ROUND(I207*H207,2)</f>
        <v>0</v>
      </c>
      <c r="K207" s="245" t="s">
        <v>257</v>
      </c>
      <c r="L207" s="45"/>
      <c r="M207" s="249" t="s">
        <v>1</v>
      </c>
      <c r="N207" s="250" t="s">
        <v>41</v>
      </c>
      <c r="O207" s="92"/>
      <c r="P207" s="251">
        <f>O207*H207</f>
        <v>0</v>
      </c>
      <c r="Q207" s="251">
        <v>0</v>
      </c>
      <c r="R207" s="251">
        <f>Q207*H207</f>
        <v>0</v>
      </c>
      <c r="S207" s="251">
        <v>0</v>
      </c>
      <c r="T207" s="252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53" t="s">
        <v>258</v>
      </c>
      <c r="AT207" s="253" t="s">
        <v>253</v>
      </c>
      <c r="AU207" s="253" t="s">
        <v>86</v>
      </c>
      <c r="AY207" s="18" t="s">
        <v>251</v>
      </c>
      <c r="BE207" s="254">
        <f>IF(N207="základní",J207,0)</f>
        <v>0</v>
      </c>
      <c r="BF207" s="254">
        <f>IF(N207="snížená",J207,0)</f>
        <v>0</v>
      </c>
      <c r="BG207" s="254">
        <f>IF(N207="zákl. přenesená",J207,0)</f>
        <v>0</v>
      </c>
      <c r="BH207" s="254">
        <f>IF(N207="sníž. přenesená",J207,0)</f>
        <v>0</v>
      </c>
      <c r="BI207" s="254">
        <f>IF(N207="nulová",J207,0)</f>
        <v>0</v>
      </c>
      <c r="BJ207" s="18" t="s">
        <v>84</v>
      </c>
      <c r="BK207" s="254">
        <f>ROUND(I207*H207,2)</f>
        <v>0</v>
      </c>
      <c r="BL207" s="18" t="s">
        <v>258</v>
      </c>
      <c r="BM207" s="253" t="s">
        <v>811</v>
      </c>
    </row>
    <row r="208" s="2" customFormat="1" ht="19.8" customHeight="1">
      <c r="A208" s="39"/>
      <c r="B208" s="40"/>
      <c r="C208" s="288" t="s">
        <v>606</v>
      </c>
      <c r="D208" s="288" t="s">
        <v>295</v>
      </c>
      <c r="E208" s="289" t="s">
        <v>4263</v>
      </c>
      <c r="F208" s="290" t="s">
        <v>4264</v>
      </c>
      <c r="G208" s="291" t="s">
        <v>406</v>
      </c>
      <c r="H208" s="292">
        <v>52.5</v>
      </c>
      <c r="I208" s="293"/>
      <c r="J208" s="292">
        <f>ROUND(I208*H208,2)</f>
        <v>0</v>
      </c>
      <c r="K208" s="290" t="s">
        <v>257</v>
      </c>
      <c r="L208" s="294"/>
      <c r="M208" s="295" t="s">
        <v>1</v>
      </c>
      <c r="N208" s="296" t="s">
        <v>41</v>
      </c>
      <c r="O208" s="92"/>
      <c r="P208" s="251">
        <f>O208*H208</f>
        <v>0</v>
      </c>
      <c r="Q208" s="251">
        <v>5.0000000000000002E-05</v>
      </c>
      <c r="R208" s="251">
        <f>Q208*H208</f>
        <v>0.0026250000000000002</v>
      </c>
      <c r="S208" s="251">
        <v>0</v>
      </c>
      <c r="T208" s="252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53" t="s">
        <v>298</v>
      </c>
      <c r="AT208" s="253" t="s">
        <v>295</v>
      </c>
      <c r="AU208" s="253" t="s">
        <v>86</v>
      </c>
      <c r="AY208" s="18" t="s">
        <v>251</v>
      </c>
      <c r="BE208" s="254">
        <f>IF(N208="základní",J208,0)</f>
        <v>0</v>
      </c>
      <c r="BF208" s="254">
        <f>IF(N208="snížená",J208,0)</f>
        <v>0</v>
      </c>
      <c r="BG208" s="254">
        <f>IF(N208="zákl. přenesená",J208,0)</f>
        <v>0</v>
      </c>
      <c r="BH208" s="254">
        <f>IF(N208="sníž. přenesená",J208,0)</f>
        <v>0</v>
      </c>
      <c r="BI208" s="254">
        <f>IF(N208="nulová",J208,0)</f>
        <v>0</v>
      </c>
      <c r="BJ208" s="18" t="s">
        <v>84</v>
      </c>
      <c r="BK208" s="254">
        <f>ROUND(I208*H208,2)</f>
        <v>0</v>
      </c>
      <c r="BL208" s="18" t="s">
        <v>258</v>
      </c>
      <c r="BM208" s="253" t="s">
        <v>820</v>
      </c>
    </row>
    <row r="209" s="2" customFormat="1" ht="14.4" customHeight="1">
      <c r="A209" s="39"/>
      <c r="B209" s="40"/>
      <c r="C209" s="243" t="s">
        <v>617</v>
      </c>
      <c r="D209" s="243" t="s">
        <v>253</v>
      </c>
      <c r="E209" s="244" t="s">
        <v>4265</v>
      </c>
      <c r="F209" s="245" t="s">
        <v>4266</v>
      </c>
      <c r="G209" s="246" t="s">
        <v>369</v>
      </c>
      <c r="H209" s="247">
        <v>21000</v>
      </c>
      <c r="I209" s="248"/>
      <c r="J209" s="247">
        <f>ROUND(I209*H209,2)</f>
        <v>0</v>
      </c>
      <c r="K209" s="245" t="s">
        <v>257</v>
      </c>
      <c r="L209" s="45"/>
      <c r="M209" s="249" t="s">
        <v>1</v>
      </c>
      <c r="N209" s="250" t="s">
        <v>41</v>
      </c>
      <c r="O209" s="92"/>
      <c r="P209" s="251">
        <f>O209*H209</f>
        <v>0</v>
      </c>
      <c r="Q209" s="251">
        <v>0</v>
      </c>
      <c r="R209" s="251">
        <f>Q209*H209</f>
        <v>0</v>
      </c>
      <c r="S209" s="251">
        <v>0</v>
      </c>
      <c r="T209" s="252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53" t="s">
        <v>258</v>
      </c>
      <c r="AT209" s="253" t="s">
        <v>253</v>
      </c>
      <c r="AU209" s="253" t="s">
        <v>86</v>
      </c>
      <c r="AY209" s="18" t="s">
        <v>251</v>
      </c>
      <c r="BE209" s="254">
        <f>IF(N209="základní",J209,0)</f>
        <v>0</v>
      </c>
      <c r="BF209" s="254">
        <f>IF(N209="snížená",J209,0)</f>
        <v>0</v>
      </c>
      <c r="BG209" s="254">
        <f>IF(N209="zákl. přenesená",J209,0)</f>
        <v>0</v>
      </c>
      <c r="BH209" s="254">
        <f>IF(N209="sníž. přenesená",J209,0)</f>
        <v>0</v>
      </c>
      <c r="BI209" s="254">
        <f>IF(N209="nulová",J209,0)</f>
        <v>0</v>
      </c>
      <c r="BJ209" s="18" t="s">
        <v>84</v>
      </c>
      <c r="BK209" s="254">
        <f>ROUND(I209*H209,2)</f>
        <v>0</v>
      </c>
      <c r="BL209" s="18" t="s">
        <v>258</v>
      </c>
      <c r="BM209" s="253" t="s">
        <v>831</v>
      </c>
    </row>
    <row r="210" s="2" customFormat="1" ht="14.4" customHeight="1">
      <c r="A210" s="39"/>
      <c r="B210" s="40"/>
      <c r="C210" s="288" t="s">
        <v>625</v>
      </c>
      <c r="D210" s="288" t="s">
        <v>295</v>
      </c>
      <c r="E210" s="289" t="s">
        <v>4267</v>
      </c>
      <c r="F210" s="290" t="s">
        <v>4268</v>
      </c>
      <c r="G210" s="291" t="s">
        <v>369</v>
      </c>
      <c r="H210" s="292">
        <v>21000</v>
      </c>
      <c r="I210" s="293"/>
      <c r="J210" s="292">
        <f>ROUND(I210*H210,2)</f>
        <v>0</v>
      </c>
      <c r="K210" s="290" t="s">
        <v>257</v>
      </c>
      <c r="L210" s="294"/>
      <c r="M210" s="295" t="s">
        <v>1</v>
      </c>
      <c r="N210" s="296" t="s">
        <v>41</v>
      </c>
      <c r="O210" s="92"/>
      <c r="P210" s="251">
        <f>O210*H210</f>
        <v>0</v>
      </c>
      <c r="Q210" s="251">
        <v>1.0000000000000001E-05</v>
      </c>
      <c r="R210" s="251">
        <f>Q210*H210</f>
        <v>0.21000000000000002</v>
      </c>
      <c r="S210" s="251">
        <v>0</v>
      </c>
      <c r="T210" s="252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53" t="s">
        <v>298</v>
      </c>
      <c r="AT210" s="253" t="s">
        <v>295</v>
      </c>
      <c r="AU210" s="253" t="s">
        <v>86</v>
      </c>
      <c r="AY210" s="18" t="s">
        <v>251</v>
      </c>
      <c r="BE210" s="254">
        <f>IF(N210="základní",J210,0)</f>
        <v>0</v>
      </c>
      <c r="BF210" s="254">
        <f>IF(N210="snížená",J210,0)</f>
        <v>0</v>
      </c>
      <c r="BG210" s="254">
        <f>IF(N210="zákl. přenesená",J210,0)</f>
        <v>0</v>
      </c>
      <c r="BH210" s="254">
        <f>IF(N210="sníž. přenesená",J210,0)</f>
        <v>0</v>
      </c>
      <c r="BI210" s="254">
        <f>IF(N210="nulová",J210,0)</f>
        <v>0</v>
      </c>
      <c r="BJ210" s="18" t="s">
        <v>84</v>
      </c>
      <c r="BK210" s="254">
        <f>ROUND(I210*H210,2)</f>
        <v>0</v>
      </c>
      <c r="BL210" s="18" t="s">
        <v>258</v>
      </c>
      <c r="BM210" s="253" t="s">
        <v>774</v>
      </c>
    </row>
    <row r="211" s="2" customFormat="1" ht="22.2" customHeight="1">
      <c r="A211" s="39"/>
      <c r="B211" s="40"/>
      <c r="C211" s="288" t="s">
        <v>637</v>
      </c>
      <c r="D211" s="288" t="s">
        <v>295</v>
      </c>
      <c r="E211" s="289" t="s">
        <v>4269</v>
      </c>
      <c r="F211" s="290" t="s">
        <v>4270</v>
      </c>
      <c r="G211" s="291" t="s">
        <v>1599</v>
      </c>
      <c r="H211" s="292">
        <v>210</v>
      </c>
      <c r="I211" s="293"/>
      <c r="J211" s="292">
        <f>ROUND(I211*H211,2)</f>
        <v>0</v>
      </c>
      <c r="K211" s="290" t="s">
        <v>257</v>
      </c>
      <c r="L211" s="294"/>
      <c r="M211" s="295" t="s">
        <v>1</v>
      </c>
      <c r="N211" s="296" t="s">
        <v>41</v>
      </c>
      <c r="O211" s="92"/>
      <c r="P211" s="251">
        <f>O211*H211</f>
        <v>0</v>
      </c>
      <c r="Q211" s="251">
        <v>0.001</v>
      </c>
      <c r="R211" s="251">
        <f>Q211*H211</f>
        <v>0.20999999999999999</v>
      </c>
      <c r="S211" s="251">
        <v>0</v>
      </c>
      <c r="T211" s="252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53" t="s">
        <v>298</v>
      </c>
      <c r="AT211" s="253" t="s">
        <v>295</v>
      </c>
      <c r="AU211" s="253" t="s">
        <v>86</v>
      </c>
      <c r="AY211" s="18" t="s">
        <v>251</v>
      </c>
      <c r="BE211" s="254">
        <f>IF(N211="základní",J211,0)</f>
        <v>0</v>
      </c>
      <c r="BF211" s="254">
        <f>IF(N211="snížená",J211,0)</f>
        <v>0</v>
      </c>
      <c r="BG211" s="254">
        <f>IF(N211="zákl. přenesená",J211,0)</f>
        <v>0</v>
      </c>
      <c r="BH211" s="254">
        <f>IF(N211="sníž. přenesená",J211,0)</f>
        <v>0</v>
      </c>
      <c r="BI211" s="254">
        <f>IF(N211="nulová",J211,0)</f>
        <v>0</v>
      </c>
      <c r="BJ211" s="18" t="s">
        <v>84</v>
      </c>
      <c r="BK211" s="254">
        <f>ROUND(I211*H211,2)</f>
        <v>0</v>
      </c>
      <c r="BL211" s="18" t="s">
        <v>258</v>
      </c>
      <c r="BM211" s="253" t="s">
        <v>849</v>
      </c>
    </row>
    <row r="212" s="2" customFormat="1" ht="22.2" customHeight="1">
      <c r="A212" s="39"/>
      <c r="B212" s="40"/>
      <c r="C212" s="288" t="s">
        <v>643</v>
      </c>
      <c r="D212" s="288" t="s">
        <v>295</v>
      </c>
      <c r="E212" s="289" t="s">
        <v>4271</v>
      </c>
      <c r="F212" s="290" t="s">
        <v>4272</v>
      </c>
      <c r="G212" s="291" t="s">
        <v>1599</v>
      </c>
      <c r="H212" s="292">
        <v>210</v>
      </c>
      <c r="I212" s="293"/>
      <c r="J212" s="292">
        <f>ROUND(I212*H212,2)</f>
        <v>0</v>
      </c>
      <c r="K212" s="290" t="s">
        <v>257</v>
      </c>
      <c r="L212" s="294"/>
      <c r="M212" s="295" t="s">
        <v>1</v>
      </c>
      <c r="N212" s="296" t="s">
        <v>41</v>
      </c>
      <c r="O212" s="92"/>
      <c r="P212" s="251">
        <f>O212*H212</f>
        <v>0</v>
      </c>
      <c r="Q212" s="251">
        <v>0.00059999999999999995</v>
      </c>
      <c r="R212" s="251">
        <f>Q212*H212</f>
        <v>0.126</v>
      </c>
      <c r="S212" s="251">
        <v>0</v>
      </c>
      <c r="T212" s="252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53" t="s">
        <v>298</v>
      </c>
      <c r="AT212" s="253" t="s">
        <v>295</v>
      </c>
      <c r="AU212" s="253" t="s">
        <v>86</v>
      </c>
      <c r="AY212" s="18" t="s">
        <v>251</v>
      </c>
      <c r="BE212" s="254">
        <f>IF(N212="základní",J212,0)</f>
        <v>0</v>
      </c>
      <c r="BF212" s="254">
        <f>IF(N212="snížená",J212,0)</f>
        <v>0</v>
      </c>
      <c r="BG212" s="254">
        <f>IF(N212="zákl. přenesená",J212,0)</f>
        <v>0</v>
      </c>
      <c r="BH212" s="254">
        <f>IF(N212="sníž. přenesená",J212,0)</f>
        <v>0</v>
      </c>
      <c r="BI212" s="254">
        <f>IF(N212="nulová",J212,0)</f>
        <v>0</v>
      </c>
      <c r="BJ212" s="18" t="s">
        <v>84</v>
      </c>
      <c r="BK212" s="254">
        <f>ROUND(I212*H212,2)</f>
        <v>0</v>
      </c>
      <c r="BL212" s="18" t="s">
        <v>258</v>
      </c>
      <c r="BM212" s="253" t="s">
        <v>859</v>
      </c>
    </row>
    <row r="213" s="2" customFormat="1" ht="14.4" customHeight="1">
      <c r="A213" s="39"/>
      <c r="B213" s="40"/>
      <c r="C213" s="243" t="s">
        <v>650</v>
      </c>
      <c r="D213" s="243" t="s">
        <v>253</v>
      </c>
      <c r="E213" s="244" t="s">
        <v>4072</v>
      </c>
      <c r="F213" s="245" t="s">
        <v>4073</v>
      </c>
      <c r="G213" s="246" t="s">
        <v>406</v>
      </c>
      <c r="H213" s="247">
        <v>4800</v>
      </c>
      <c r="I213" s="248"/>
      <c r="J213" s="247">
        <f>ROUND(I213*H213,2)</f>
        <v>0</v>
      </c>
      <c r="K213" s="245" t="s">
        <v>257</v>
      </c>
      <c r="L213" s="45"/>
      <c r="M213" s="249" t="s">
        <v>1</v>
      </c>
      <c r="N213" s="250" t="s">
        <v>41</v>
      </c>
      <c r="O213" s="92"/>
      <c r="P213" s="251">
        <f>O213*H213</f>
        <v>0</v>
      </c>
      <c r="Q213" s="251">
        <v>0</v>
      </c>
      <c r="R213" s="251">
        <f>Q213*H213</f>
        <v>0</v>
      </c>
      <c r="S213" s="251">
        <v>0</v>
      </c>
      <c r="T213" s="252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53" t="s">
        <v>258</v>
      </c>
      <c r="AT213" s="253" t="s">
        <v>253</v>
      </c>
      <c r="AU213" s="253" t="s">
        <v>86</v>
      </c>
      <c r="AY213" s="18" t="s">
        <v>251</v>
      </c>
      <c r="BE213" s="254">
        <f>IF(N213="základní",J213,0)</f>
        <v>0</v>
      </c>
      <c r="BF213" s="254">
        <f>IF(N213="snížená",J213,0)</f>
        <v>0</v>
      </c>
      <c r="BG213" s="254">
        <f>IF(N213="zákl. přenesená",J213,0)</f>
        <v>0</v>
      </c>
      <c r="BH213" s="254">
        <f>IF(N213="sníž. přenesená",J213,0)</f>
        <v>0</v>
      </c>
      <c r="BI213" s="254">
        <f>IF(N213="nulová",J213,0)</f>
        <v>0</v>
      </c>
      <c r="BJ213" s="18" t="s">
        <v>84</v>
      </c>
      <c r="BK213" s="254">
        <f>ROUND(I213*H213,2)</f>
        <v>0</v>
      </c>
      <c r="BL213" s="18" t="s">
        <v>258</v>
      </c>
      <c r="BM213" s="253" t="s">
        <v>872</v>
      </c>
    </row>
    <row r="214" s="2" customFormat="1" ht="30" customHeight="1">
      <c r="A214" s="39"/>
      <c r="B214" s="40"/>
      <c r="C214" s="288" t="s">
        <v>656</v>
      </c>
      <c r="D214" s="288" t="s">
        <v>295</v>
      </c>
      <c r="E214" s="289" t="s">
        <v>4273</v>
      </c>
      <c r="F214" s="290" t="s">
        <v>4274</v>
      </c>
      <c r="G214" s="291" t="s">
        <v>406</v>
      </c>
      <c r="H214" s="292">
        <v>5760</v>
      </c>
      <c r="I214" s="293"/>
      <c r="J214" s="292">
        <f>ROUND(I214*H214,2)</f>
        <v>0</v>
      </c>
      <c r="K214" s="290" t="s">
        <v>257</v>
      </c>
      <c r="L214" s="294"/>
      <c r="M214" s="295" t="s">
        <v>1</v>
      </c>
      <c r="N214" s="296" t="s">
        <v>41</v>
      </c>
      <c r="O214" s="92"/>
      <c r="P214" s="251">
        <f>O214*H214</f>
        <v>0</v>
      </c>
      <c r="Q214" s="251">
        <v>0.00011</v>
      </c>
      <c r="R214" s="251">
        <f>Q214*H214</f>
        <v>0.63360000000000005</v>
      </c>
      <c r="S214" s="251">
        <v>0</v>
      </c>
      <c r="T214" s="252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53" t="s">
        <v>298</v>
      </c>
      <c r="AT214" s="253" t="s">
        <v>295</v>
      </c>
      <c r="AU214" s="253" t="s">
        <v>86</v>
      </c>
      <c r="AY214" s="18" t="s">
        <v>251</v>
      </c>
      <c r="BE214" s="254">
        <f>IF(N214="základní",J214,0)</f>
        <v>0</v>
      </c>
      <c r="BF214" s="254">
        <f>IF(N214="snížená",J214,0)</f>
        <v>0</v>
      </c>
      <c r="BG214" s="254">
        <f>IF(N214="zákl. přenesená",J214,0)</f>
        <v>0</v>
      </c>
      <c r="BH214" s="254">
        <f>IF(N214="sníž. přenesená",J214,0)</f>
        <v>0</v>
      </c>
      <c r="BI214" s="254">
        <f>IF(N214="nulová",J214,0)</f>
        <v>0</v>
      </c>
      <c r="BJ214" s="18" t="s">
        <v>84</v>
      </c>
      <c r="BK214" s="254">
        <f>ROUND(I214*H214,2)</f>
        <v>0</v>
      </c>
      <c r="BL214" s="18" t="s">
        <v>258</v>
      </c>
      <c r="BM214" s="253" t="s">
        <v>895</v>
      </c>
    </row>
    <row r="215" s="2" customFormat="1" ht="14.4" customHeight="1">
      <c r="A215" s="39"/>
      <c r="B215" s="40"/>
      <c r="C215" s="243" t="s">
        <v>660</v>
      </c>
      <c r="D215" s="243" t="s">
        <v>253</v>
      </c>
      <c r="E215" s="244" t="s">
        <v>4072</v>
      </c>
      <c r="F215" s="245" t="s">
        <v>4073</v>
      </c>
      <c r="G215" s="246" t="s">
        <v>406</v>
      </c>
      <c r="H215" s="247">
        <v>2200</v>
      </c>
      <c r="I215" s="248"/>
      <c r="J215" s="247">
        <f>ROUND(I215*H215,2)</f>
        <v>0</v>
      </c>
      <c r="K215" s="245" t="s">
        <v>257</v>
      </c>
      <c r="L215" s="45"/>
      <c r="M215" s="249" t="s">
        <v>1</v>
      </c>
      <c r="N215" s="250" t="s">
        <v>41</v>
      </c>
      <c r="O215" s="92"/>
      <c r="P215" s="251">
        <f>O215*H215</f>
        <v>0</v>
      </c>
      <c r="Q215" s="251">
        <v>0</v>
      </c>
      <c r="R215" s="251">
        <f>Q215*H215</f>
        <v>0</v>
      </c>
      <c r="S215" s="251">
        <v>0</v>
      </c>
      <c r="T215" s="252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53" t="s">
        <v>258</v>
      </c>
      <c r="AT215" s="253" t="s">
        <v>253</v>
      </c>
      <c r="AU215" s="253" t="s">
        <v>86</v>
      </c>
      <c r="AY215" s="18" t="s">
        <v>251</v>
      </c>
      <c r="BE215" s="254">
        <f>IF(N215="základní",J215,0)</f>
        <v>0</v>
      </c>
      <c r="BF215" s="254">
        <f>IF(N215="snížená",J215,0)</f>
        <v>0</v>
      </c>
      <c r="BG215" s="254">
        <f>IF(N215="zákl. přenesená",J215,0)</f>
        <v>0</v>
      </c>
      <c r="BH215" s="254">
        <f>IF(N215="sníž. přenesená",J215,0)</f>
        <v>0</v>
      </c>
      <c r="BI215" s="254">
        <f>IF(N215="nulová",J215,0)</f>
        <v>0</v>
      </c>
      <c r="BJ215" s="18" t="s">
        <v>84</v>
      </c>
      <c r="BK215" s="254">
        <f>ROUND(I215*H215,2)</f>
        <v>0</v>
      </c>
      <c r="BL215" s="18" t="s">
        <v>258</v>
      </c>
      <c r="BM215" s="253" t="s">
        <v>908</v>
      </c>
    </row>
    <row r="216" s="2" customFormat="1" ht="30" customHeight="1">
      <c r="A216" s="39"/>
      <c r="B216" s="40"/>
      <c r="C216" s="288" t="s">
        <v>482</v>
      </c>
      <c r="D216" s="288" t="s">
        <v>295</v>
      </c>
      <c r="E216" s="289" t="s">
        <v>4275</v>
      </c>
      <c r="F216" s="290" t="s">
        <v>4276</v>
      </c>
      <c r="G216" s="291" t="s">
        <v>406</v>
      </c>
      <c r="H216" s="292">
        <v>2640</v>
      </c>
      <c r="I216" s="293"/>
      <c r="J216" s="292">
        <f>ROUND(I216*H216,2)</f>
        <v>0</v>
      </c>
      <c r="K216" s="290" t="s">
        <v>257</v>
      </c>
      <c r="L216" s="294"/>
      <c r="M216" s="295" t="s">
        <v>1</v>
      </c>
      <c r="N216" s="296" t="s">
        <v>41</v>
      </c>
      <c r="O216" s="92"/>
      <c r="P216" s="251">
        <f>O216*H216</f>
        <v>0</v>
      </c>
      <c r="Q216" s="251">
        <v>0.00011</v>
      </c>
      <c r="R216" s="251">
        <f>Q216*H216</f>
        <v>0.29039999999999999</v>
      </c>
      <c r="S216" s="251">
        <v>0</v>
      </c>
      <c r="T216" s="252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53" t="s">
        <v>298</v>
      </c>
      <c r="AT216" s="253" t="s">
        <v>295</v>
      </c>
      <c r="AU216" s="253" t="s">
        <v>86</v>
      </c>
      <c r="AY216" s="18" t="s">
        <v>251</v>
      </c>
      <c r="BE216" s="254">
        <f>IF(N216="základní",J216,0)</f>
        <v>0</v>
      </c>
      <c r="BF216" s="254">
        <f>IF(N216="snížená",J216,0)</f>
        <v>0</v>
      </c>
      <c r="BG216" s="254">
        <f>IF(N216="zákl. přenesená",J216,0)</f>
        <v>0</v>
      </c>
      <c r="BH216" s="254">
        <f>IF(N216="sníž. přenesená",J216,0)</f>
        <v>0</v>
      </c>
      <c r="BI216" s="254">
        <f>IF(N216="nulová",J216,0)</f>
        <v>0</v>
      </c>
      <c r="BJ216" s="18" t="s">
        <v>84</v>
      </c>
      <c r="BK216" s="254">
        <f>ROUND(I216*H216,2)</f>
        <v>0</v>
      </c>
      <c r="BL216" s="18" t="s">
        <v>258</v>
      </c>
      <c r="BM216" s="253" t="s">
        <v>917</v>
      </c>
    </row>
    <row r="217" s="2" customFormat="1" ht="14.4" customHeight="1">
      <c r="A217" s="39"/>
      <c r="B217" s="40"/>
      <c r="C217" s="243" t="s">
        <v>570</v>
      </c>
      <c r="D217" s="243" t="s">
        <v>253</v>
      </c>
      <c r="E217" s="244" t="s">
        <v>4072</v>
      </c>
      <c r="F217" s="245" t="s">
        <v>4073</v>
      </c>
      <c r="G217" s="246" t="s">
        <v>406</v>
      </c>
      <c r="H217" s="247">
        <v>850</v>
      </c>
      <c r="I217" s="248"/>
      <c r="J217" s="247">
        <f>ROUND(I217*H217,2)</f>
        <v>0</v>
      </c>
      <c r="K217" s="245" t="s">
        <v>257</v>
      </c>
      <c r="L217" s="45"/>
      <c r="M217" s="249" t="s">
        <v>1</v>
      </c>
      <c r="N217" s="250" t="s">
        <v>41</v>
      </c>
      <c r="O217" s="92"/>
      <c r="P217" s="251">
        <f>O217*H217</f>
        <v>0</v>
      </c>
      <c r="Q217" s="251">
        <v>0</v>
      </c>
      <c r="R217" s="251">
        <f>Q217*H217</f>
        <v>0</v>
      </c>
      <c r="S217" s="251">
        <v>0</v>
      </c>
      <c r="T217" s="252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53" t="s">
        <v>258</v>
      </c>
      <c r="AT217" s="253" t="s">
        <v>253</v>
      </c>
      <c r="AU217" s="253" t="s">
        <v>86</v>
      </c>
      <c r="AY217" s="18" t="s">
        <v>251</v>
      </c>
      <c r="BE217" s="254">
        <f>IF(N217="základní",J217,0)</f>
        <v>0</v>
      </c>
      <c r="BF217" s="254">
        <f>IF(N217="snížená",J217,0)</f>
        <v>0</v>
      </c>
      <c r="BG217" s="254">
        <f>IF(N217="zákl. přenesená",J217,0)</f>
        <v>0</v>
      </c>
      <c r="BH217" s="254">
        <f>IF(N217="sníž. přenesená",J217,0)</f>
        <v>0</v>
      </c>
      <c r="BI217" s="254">
        <f>IF(N217="nulová",J217,0)</f>
        <v>0</v>
      </c>
      <c r="BJ217" s="18" t="s">
        <v>84</v>
      </c>
      <c r="BK217" s="254">
        <f>ROUND(I217*H217,2)</f>
        <v>0</v>
      </c>
      <c r="BL217" s="18" t="s">
        <v>258</v>
      </c>
      <c r="BM217" s="253" t="s">
        <v>932</v>
      </c>
    </row>
    <row r="218" s="2" customFormat="1" ht="22.2" customHeight="1">
      <c r="A218" s="39"/>
      <c r="B218" s="40"/>
      <c r="C218" s="288" t="s">
        <v>598</v>
      </c>
      <c r="D218" s="288" t="s">
        <v>295</v>
      </c>
      <c r="E218" s="289" t="s">
        <v>4277</v>
      </c>
      <c r="F218" s="290" t="s">
        <v>4278</v>
      </c>
      <c r="G218" s="291" t="s">
        <v>406</v>
      </c>
      <c r="H218" s="292">
        <v>1020</v>
      </c>
      <c r="I218" s="293"/>
      <c r="J218" s="292">
        <f>ROUND(I218*H218,2)</f>
        <v>0</v>
      </c>
      <c r="K218" s="290" t="s">
        <v>257</v>
      </c>
      <c r="L218" s="294"/>
      <c r="M218" s="295" t="s">
        <v>1</v>
      </c>
      <c r="N218" s="296" t="s">
        <v>41</v>
      </c>
      <c r="O218" s="92"/>
      <c r="P218" s="251">
        <f>O218*H218</f>
        <v>0</v>
      </c>
      <c r="Q218" s="251">
        <v>0.00021000000000000001</v>
      </c>
      <c r="R218" s="251">
        <f>Q218*H218</f>
        <v>0.2142</v>
      </c>
      <c r="S218" s="251">
        <v>0</v>
      </c>
      <c r="T218" s="252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53" t="s">
        <v>298</v>
      </c>
      <c r="AT218" s="253" t="s">
        <v>295</v>
      </c>
      <c r="AU218" s="253" t="s">
        <v>86</v>
      </c>
      <c r="AY218" s="18" t="s">
        <v>251</v>
      </c>
      <c r="BE218" s="254">
        <f>IF(N218="základní",J218,0)</f>
        <v>0</v>
      </c>
      <c r="BF218" s="254">
        <f>IF(N218="snížená",J218,0)</f>
        <v>0</v>
      </c>
      <c r="BG218" s="254">
        <f>IF(N218="zákl. přenesená",J218,0)</f>
        <v>0</v>
      </c>
      <c r="BH218" s="254">
        <f>IF(N218="sníž. přenesená",J218,0)</f>
        <v>0</v>
      </c>
      <c r="BI218" s="254">
        <f>IF(N218="nulová",J218,0)</f>
        <v>0</v>
      </c>
      <c r="BJ218" s="18" t="s">
        <v>84</v>
      </c>
      <c r="BK218" s="254">
        <f>ROUND(I218*H218,2)</f>
        <v>0</v>
      </c>
      <c r="BL218" s="18" t="s">
        <v>258</v>
      </c>
      <c r="BM218" s="253" t="s">
        <v>945</v>
      </c>
    </row>
    <row r="219" s="2" customFormat="1" ht="14.4" customHeight="1">
      <c r="A219" s="39"/>
      <c r="B219" s="40"/>
      <c r="C219" s="243" t="s">
        <v>678</v>
      </c>
      <c r="D219" s="243" t="s">
        <v>253</v>
      </c>
      <c r="E219" s="244" t="s">
        <v>4279</v>
      </c>
      <c r="F219" s="245" t="s">
        <v>4280</v>
      </c>
      <c r="G219" s="246" t="s">
        <v>369</v>
      </c>
      <c r="H219" s="247">
        <v>30</v>
      </c>
      <c r="I219" s="248"/>
      <c r="J219" s="247">
        <f>ROUND(I219*H219,2)</f>
        <v>0</v>
      </c>
      <c r="K219" s="245" t="s">
        <v>257</v>
      </c>
      <c r="L219" s="45"/>
      <c r="M219" s="249" t="s">
        <v>1</v>
      </c>
      <c r="N219" s="250" t="s">
        <v>41</v>
      </c>
      <c r="O219" s="92"/>
      <c r="P219" s="251">
        <f>O219*H219</f>
        <v>0</v>
      </c>
      <c r="Q219" s="251">
        <v>0</v>
      </c>
      <c r="R219" s="251">
        <f>Q219*H219</f>
        <v>0</v>
      </c>
      <c r="S219" s="251">
        <v>0</v>
      </c>
      <c r="T219" s="252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53" t="s">
        <v>258</v>
      </c>
      <c r="AT219" s="253" t="s">
        <v>253</v>
      </c>
      <c r="AU219" s="253" t="s">
        <v>86</v>
      </c>
      <c r="AY219" s="18" t="s">
        <v>251</v>
      </c>
      <c r="BE219" s="254">
        <f>IF(N219="základní",J219,0)</f>
        <v>0</v>
      </c>
      <c r="BF219" s="254">
        <f>IF(N219="snížená",J219,0)</f>
        <v>0</v>
      </c>
      <c r="BG219" s="254">
        <f>IF(N219="zákl. přenesená",J219,0)</f>
        <v>0</v>
      </c>
      <c r="BH219" s="254">
        <f>IF(N219="sníž. přenesená",J219,0)</f>
        <v>0</v>
      </c>
      <c r="BI219" s="254">
        <f>IF(N219="nulová",J219,0)</f>
        <v>0</v>
      </c>
      <c r="BJ219" s="18" t="s">
        <v>84</v>
      </c>
      <c r="BK219" s="254">
        <f>ROUND(I219*H219,2)</f>
        <v>0</v>
      </c>
      <c r="BL219" s="18" t="s">
        <v>258</v>
      </c>
      <c r="BM219" s="253" t="s">
        <v>956</v>
      </c>
    </row>
    <row r="220" s="2" customFormat="1" ht="14.4" customHeight="1">
      <c r="A220" s="39"/>
      <c r="B220" s="40"/>
      <c r="C220" s="243" t="s">
        <v>689</v>
      </c>
      <c r="D220" s="243" t="s">
        <v>253</v>
      </c>
      <c r="E220" s="244" t="s">
        <v>4281</v>
      </c>
      <c r="F220" s="245" t="s">
        <v>4282</v>
      </c>
      <c r="G220" s="246" t="s">
        <v>406</v>
      </c>
      <c r="H220" s="247">
        <v>400</v>
      </c>
      <c r="I220" s="248"/>
      <c r="J220" s="247">
        <f>ROUND(I220*H220,2)</f>
        <v>0</v>
      </c>
      <c r="K220" s="245" t="s">
        <v>257</v>
      </c>
      <c r="L220" s="45"/>
      <c r="M220" s="249" t="s">
        <v>1</v>
      </c>
      <c r="N220" s="250" t="s">
        <v>41</v>
      </c>
      <c r="O220" s="92"/>
      <c r="P220" s="251">
        <f>O220*H220</f>
        <v>0</v>
      </c>
      <c r="Q220" s="251">
        <v>0</v>
      </c>
      <c r="R220" s="251">
        <f>Q220*H220</f>
        <v>0</v>
      </c>
      <c r="S220" s="251">
        <v>0</v>
      </c>
      <c r="T220" s="252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53" t="s">
        <v>258</v>
      </c>
      <c r="AT220" s="253" t="s">
        <v>253</v>
      </c>
      <c r="AU220" s="253" t="s">
        <v>86</v>
      </c>
      <c r="AY220" s="18" t="s">
        <v>251</v>
      </c>
      <c r="BE220" s="254">
        <f>IF(N220="základní",J220,0)</f>
        <v>0</v>
      </c>
      <c r="BF220" s="254">
        <f>IF(N220="snížená",J220,0)</f>
        <v>0</v>
      </c>
      <c r="BG220" s="254">
        <f>IF(N220="zákl. přenesená",J220,0)</f>
        <v>0</v>
      </c>
      <c r="BH220" s="254">
        <f>IF(N220="sníž. přenesená",J220,0)</f>
        <v>0</v>
      </c>
      <c r="BI220" s="254">
        <f>IF(N220="nulová",J220,0)</f>
        <v>0</v>
      </c>
      <c r="BJ220" s="18" t="s">
        <v>84</v>
      </c>
      <c r="BK220" s="254">
        <f>ROUND(I220*H220,2)</f>
        <v>0</v>
      </c>
      <c r="BL220" s="18" t="s">
        <v>258</v>
      </c>
      <c r="BM220" s="253" t="s">
        <v>966</v>
      </c>
    </row>
    <row r="221" s="2" customFormat="1" ht="14.4" customHeight="1">
      <c r="A221" s="39"/>
      <c r="B221" s="40"/>
      <c r="C221" s="243" t="s">
        <v>694</v>
      </c>
      <c r="D221" s="243" t="s">
        <v>253</v>
      </c>
      <c r="E221" s="244" t="s">
        <v>4283</v>
      </c>
      <c r="F221" s="245" t="s">
        <v>4284</v>
      </c>
      <c r="G221" s="246" t="s">
        <v>369</v>
      </c>
      <c r="H221" s="247">
        <v>10</v>
      </c>
      <c r="I221" s="248"/>
      <c r="J221" s="247">
        <f>ROUND(I221*H221,2)</f>
        <v>0</v>
      </c>
      <c r="K221" s="245" t="s">
        <v>257</v>
      </c>
      <c r="L221" s="45"/>
      <c r="M221" s="249" t="s">
        <v>1</v>
      </c>
      <c r="N221" s="250" t="s">
        <v>41</v>
      </c>
      <c r="O221" s="92"/>
      <c r="P221" s="251">
        <f>O221*H221</f>
        <v>0</v>
      </c>
      <c r="Q221" s="251">
        <v>0</v>
      </c>
      <c r="R221" s="251">
        <f>Q221*H221</f>
        <v>0</v>
      </c>
      <c r="S221" s="251">
        <v>0</v>
      </c>
      <c r="T221" s="252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53" t="s">
        <v>258</v>
      </c>
      <c r="AT221" s="253" t="s">
        <v>253</v>
      </c>
      <c r="AU221" s="253" t="s">
        <v>86</v>
      </c>
      <c r="AY221" s="18" t="s">
        <v>251</v>
      </c>
      <c r="BE221" s="254">
        <f>IF(N221="základní",J221,0)</f>
        <v>0</v>
      </c>
      <c r="BF221" s="254">
        <f>IF(N221="snížená",J221,0)</f>
        <v>0</v>
      </c>
      <c r="BG221" s="254">
        <f>IF(N221="zákl. přenesená",J221,0)</f>
        <v>0</v>
      </c>
      <c r="BH221" s="254">
        <f>IF(N221="sníž. přenesená",J221,0)</f>
        <v>0</v>
      </c>
      <c r="BI221" s="254">
        <f>IF(N221="nulová",J221,0)</f>
        <v>0</v>
      </c>
      <c r="BJ221" s="18" t="s">
        <v>84</v>
      </c>
      <c r="BK221" s="254">
        <f>ROUND(I221*H221,2)</f>
        <v>0</v>
      </c>
      <c r="BL221" s="18" t="s">
        <v>258</v>
      </c>
      <c r="BM221" s="253" t="s">
        <v>977</v>
      </c>
    </row>
    <row r="222" s="2" customFormat="1" ht="14.4" customHeight="1">
      <c r="A222" s="39"/>
      <c r="B222" s="40"/>
      <c r="C222" s="288" t="s">
        <v>699</v>
      </c>
      <c r="D222" s="288" t="s">
        <v>295</v>
      </c>
      <c r="E222" s="289" t="s">
        <v>4285</v>
      </c>
      <c r="F222" s="290" t="s">
        <v>4286</v>
      </c>
      <c r="G222" s="291" t="s">
        <v>4287</v>
      </c>
      <c r="H222" s="292">
        <v>10</v>
      </c>
      <c r="I222" s="293"/>
      <c r="J222" s="292">
        <f>ROUND(I222*H222,2)</f>
        <v>0</v>
      </c>
      <c r="K222" s="290" t="s">
        <v>257</v>
      </c>
      <c r="L222" s="294"/>
      <c r="M222" s="295" t="s">
        <v>1</v>
      </c>
      <c r="N222" s="296" t="s">
        <v>41</v>
      </c>
      <c r="O222" s="92"/>
      <c r="P222" s="251">
        <f>O222*H222</f>
        <v>0</v>
      </c>
      <c r="Q222" s="251">
        <v>0.00107</v>
      </c>
      <c r="R222" s="251">
        <f>Q222*H222</f>
        <v>0.010699999999999999</v>
      </c>
      <c r="S222" s="251">
        <v>0</v>
      </c>
      <c r="T222" s="252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53" t="s">
        <v>298</v>
      </c>
      <c r="AT222" s="253" t="s">
        <v>295</v>
      </c>
      <c r="AU222" s="253" t="s">
        <v>86</v>
      </c>
      <c r="AY222" s="18" t="s">
        <v>251</v>
      </c>
      <c r="BE222" s="254">
        <f>IF(N222="základní",J222,0)</f>
        <v>0</v>
      </c>
      <c r="BF222" s="254">
        <f>IF(N222="snížená",J222,0)</f>
        <v>0</v>
      </c>
      <c r="BG222" s="254">
        <f>IF(N222="zákl. přenesená",J222,0)</f>
        <v>0</v>
      </c>
      <c r="BH222" s="254">
        <f>IF(N222="sníž. přenesená",J222,0)</f>
        <v>0</v>
      </c>
      <c r="BI222" s="254">
        <f>IF(N222="nulová",J222,0)</f>
        <v>0</v>
      </c>
      <c r="BJ222" s="18" t="s">
        <v>84</v>
      </c>
      <c r="BK222" s="254">
        <f>ROUND(I222*H222,2)</f>
        <v>0</v>
      </c>
      <c r="BL222" s="18" t="s">
        <v>258</v>
      </c>
      <c r="BM222" s="253" t="s">
        <v>987</v>
      </c>
    </row>
    <row r="223" s="2" customFormat="1" ht="14.4" customHeight="1">
      <c r="A223" s="39"/>
      <c r="B223" s="40"/>
      <c r="C223" s="243" t="s">
        <v>704</v>
      </c>
      <c r="D223" s="243" t="s">
        <v>253</v>
      </c>
      <c r="E223" s="244" t="s">
        <v>4288</v>
      </c>
      <c r="F223" s="245" t="s">
        <v>4289</v>
      </c>
      <c r="G223" s="246" t="s">
        <v>3066</v>
      </c>
      <c r="H223" s="247">
        <v>8</v>
      </c>
      <c r="I223" s="248"/>
      <c r="J223" s="247">
        <f>ROUND(I223*H223,2)</f>
        <v>0</v>
      </c>
      <c r="K223" s="245" t="s">
        <v>257</v>
      </c>
      <c r="L223" s="45"/>
      <c r="M223" s="249" t="s">
        <v>1</v>
      </c>
      <c r="N223" s="250" t="s">
        <v>41</v>
      </c>
      <c r="O223" s="92"/>
      <c r="P223" s="251">
        <f>O223*H223</f>
        <v>0</v>
      </c>
      <c r="Q223" s="251">
        <v>0</v>
      </c>
      <c r="R223" s="251">
        <f>Q223*H223</f>
        <v>0</v>
      </c>
      <c r="S223" s="251">
        <v>0</v>
      </c>
      <c r="T223" s="252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53" t="s">
        <v>258</v>
      </c>
      <c r="AT223" s="253" t="s">
        <v>253</v>
      </c>
      <c r="AU223" s="253" t="s">
        <v>86</v>
      </c>
      <c r="AY223" s="18" t="s">
        <v>251</v>
      </c>
      <c r="BE223" s="254">
        <f>IF(N223="základní",J223,0)</f>
        <v>0</v>
      </c>
      <c r="BF223" s="254">
        <f>IF(N223="snížená",J223,0)</f>
        <v>0</v>
      </c>
      <c r="BG223" s="254">
        <f>IF(N223="zákl. přenesená",J223,0)</f>
        <v>0</v>
      </c>
      <c r="BH223" s="254">
        <f>IF(N223="sníž. přenesená",J223,0)</f>
        <v>0</v>
      </c>
      <c r="BI223" s="254">
        <f>IF(N223="nulová",J223,0)</f>
        <v>0</v>
      </c>
      <c r="BJ223" s="18" t="s">
        <v>84</v>
      </c>
      <c r="BK223" s="254">
        <f>ROUND(I223*H223,2)</f>
        <v>0</v>
      </c>
      <c r="BL223" s="18" t="s">
        <v>258</v>
      </c>
      <c r="BM223" s="253" t="s">
        <v>1002</v>
      </c>
    </row>
    <row r="224" s="2" customFormat="1">
      <c r="A224" s="39"/>
      <c r="B224" s="40"/>
      <c r="C224" s="41"/>
      <c r="D224" s="257" t="s">
        <v>863</v>
      </c>
      <c r="E224" s="41"/>
      <c r="F224" s="308" t="s">
        <v>4290</v>
      </c>
      <c r="G224" s="41"/>
      <c r="H224" s="41"/>
      <c r="I224" s="211"/>
      <c r="J224" s="41"/>
      <c r="K224" s="41"/>
      <c r="L224" s="45"/>
      <c r="M224" s="309"/>
      <c r="N224" s="310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863</v>
      </c>
      <c r="AU224" s="18" t="s">
        <v>86</v>
      </c>
    </row>
    <row r="225" s="12" customFormat="1" ht="22.8" customHeight="1">
      <c r="A225" s="12"/>
      <c r="B225" s="227"/>
      <c r="C225" s="228"/>
      <c r="D225" s="229" t="s">
        <v>75</v>
      </c>
      <c r="E225" s="241" t="s">
        <v>4291</v>
      </c>
      <c r="F225" s="241" t="s">
        <v>4292</v>
      </c>
      <c r="G225" s="228"/>
      <c r="H225" s="228"/>
      <c r="I225" s="231"/>
      <c r="J225" s="242">
        <f>BK225</f>
        <v>0</v>
      </c>
      <c r="K225" s="228"/>
      <c r="L225" s="233"/>
      <c r="M225" s="234"/>
      <c r="N225" s="235"/>
      <c r="O225" s="235"/>
      <c r="P225" s="236">
        <f>SUM(P226:P256)</f>
        <v>0</v>
      </c>
      <c r="Q225" s="235"/>
      <c r="R225" s="236">
        <f>SUM(R226:R256)</f>
        <v>1.2445599999999999</v>
      </c>
      <c r="S225" s="235"/>
      <c r="T225" s="237">
        <f>SUM(T226:T256)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38" t="s">
        <v>84</v>
      </c>
      <c r="AT225" s="239" t="s">
        <v>75</v>
      </c>
      <c r="AU225" s="239" t="s">
        <v>84</v>
      </c>
      <c r="AY225" s="238" t="s">
        <v>251</v>
      </c>
      <c r="BK225" s="240">
        <f>SUM(BK226:BK256)</f>
        <v>0</v>
      </c>
    </row>
    <row r="226" s="2" customFormat="1" ht="14.4" customHeight="1">
      <c r="A226" s="39"/>
      <c r="B226" s="40"/>
      <c r="C226" s="243" t="s">
        <v>709</v>
      </c>
      <c r="D226" s="243" t="s">
        <v>253</v>
      </c>
      <c r="E226" s="244" t="s">
        <v>4293</v>
      </c>
      <c r="F226" s="245" t="s">
        <v>4294</v>
      </c>
      <c r="G226" s="246" t="s">
        <v>369</v>
      </c>
      <c r="H226" s="247">
        <v>1</v>
      </c>
      <c r="I226" s="248"/>
      <c r="J226" s="247">
        <f>ROUND(I226*H226,2)</f>
        <v>0</v>
      </c>
      <c r="K226" s="245" t="s">
        <v>257</v>
      </c>
      <c r="L226" s="45"/>
      <c r="M226" s="249" t="s">
        <v>1</v>
      </c>
      <c r="N226" s="250" t="s">
        <v>41</v>
      </c>
      <c r="O226" s="92"/>
      <c r="P226" s="251">
        <f>O226*H226</f>
        <v>0</v>
      </c>
      <c r="Q226" s="251">
        <v>0</v>
      </c>
      <c r="R226" s="251">
        <f>Q226*H226</f>
        <v>0</v>
      </c>
      <c r="S226" s="251">
        <v>0</v>
      </c>
      <c r="T226" s="252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53" t="s">
        <v>258</v>
      </c>
      <c r="AT226" s="253" t="s">
        <v>253</v>
      </c>
      <c r="AU226" s="253" t="s">
        <v>86</v>
      </c>
      <c r="AY226" s="18" t="s">
        <v>251</v>
      </c>
      <c r="BE226" s="254">
        <f>IF(N226="základní",J226,0)</f>
        <v>0</v>
      </c>
      <c r="BF226" s="254">
        <f>IF(N226="snížená",J226,0)</f>
        <v>0</v>
      </c>
      <c r="BG226" s="254">
        <f>IF(N226="zákl. přenesená",J226,0)</f>
        <v>0</v>
      </c>
      <c r="BH226" s="254">
        <f>IF(N226="sníž. přenesená",J226,0)</f>
        <v>0</v>
      </c>
      <c r="BI226" s="254">
        <f>IF(N226="nulová",J226,0)</f>
        <v>0</v>
      </c>
      <c r="BJ226" s="18" t="s">
        <v>84</v>
      </c>
      <c r="BK226" s="254">
        <f>ROUND(I226*H226,2)</f>
        <v>0</v>
      </c>
      <c r="BL226" s="18" t="s">
        <v>258</v>
      </c>
      <c r="BM226" s="253" t="s">
        <v>1011</v>
      </c>
    </row>
    <row r="227" s="2" customFormat="1" ht="14.4" customHeight="1">
      <c r="A227" s="39"/>
      <c r="B227" s="40"/>
      <c r="C227" s="288" t="s">
        <v>714</v>
      </c>
      <c r="D227" s="288" t="s">
        <v>295</v>
      </c>
      <c r="E227" s="289" t="s">
        <v>4295</v>
      </c>
      <c r="F227" s="290" t="s">
        <v>4296</v>
      </c>
      <c r="G227" s="291" t="s">
        <v>369</v>
      </c>
      <c r="H227" s="292">
        <v>1</v>
      </c>
      <c r="I227" s="293"/>
      <c r="J227" s="292">
        <f>ROUND(I227*H227,2)</f>
        <v>0</v>
      </c>
      <c r="K227" s="290" t="s">
        <v>1</v>
      </c>
      <c r="L227" s="294"/>
      <c r="M227" s="295" t="s">
        <v>1</v>
      </c>
      <c r="N227" s="296" t="s">
        <v>41</v>
      </c>
      <c r="O227" s="92"/>
      <c r="P227" s="251">
        <f>O227*H227</f>
        <v>0</v>
      </c>
      <c r="Q227" s="251">
        <v>0</v>
      </c>
      <c r="R227" s="251">
        <f>Q227*H227</f>
        <v>0</v>
      </c>
      <c r="S227" s="251">
        <v>0</v>
      </c>
      <c r="T227" s="252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53" t="s">
        <v>298</v>
      </c>
      <c r="AT227" s="253" t="s">
        <v>295</v>
      </c>
      <c r="AU227" s="253" t="s">
        <v>86</v>
      </c>
      <c r="AY227" s="18" t="s">
        <v>251</v>
      </c>
      <c r="BE227" s="254">
        <f>IF(N227="základní",J227,0)</f>
        <v>0</v>
      </c>
      <c r="BF227" s="254">
        <f>IF(N227="snížená",J227,0)</f>
        <v>0</v>
      </c>
      <c r="BG227" s="254">
        <f>IF(N227="zákl. přenesená",J227,0)</f>
        <v>0</v>
      </c>
      <c r="BH227" s="254">
        <f>IF(N227="sníž. přenesená",J227,0)</f>
        <v>0</v>
      </c>
      <c r="BI227" s="254">
        <f>IF(N227="nulová",J227,0)</f>
        <v>0</v>
      </c>
      <c r="BJ227" s="18" t="s">
        <v>84</v>
      </c>
      <c r="BK227" s="254">
        <f>ROUND(I227*H227,2)</f>
        <v>0</v>
      </c>
      <c r="BL227" s="18" t="s">
        <v>258</v>
      </c>
      <c r="BM227" s="253" t="s">
        <v>1022</v>
      </c>
    </row>
    <row r="228" s="2" customFormat="1" ht="14.4" customHeight="1">
      <c r="A228" s="39"/>
      <c r="B228" s="40"/>
      <c r="C228" s="243" t="s">
        <v>719</v>
      </c>
      <c r="D228" s="243" t="s">
        <v>253</v>
      </c>
      <c r="E228" s="244" t="s">
        <v>4297</v>
      </c>
      <c r="F228" s="245" t="s">
        <v>4298</v>
      </c>
      <c r="G228" s="246" t="s">
        <v>369</v>
      </c>
      <c r="H228" s="247">
        <v>1</v>
      </c>
      <c r="I228" s="248"/>
      <c r="J228" s="247">
        <f>ROUND(I228*H228,2)</f>
        <v>0</v>
      </c>
      <c r="K228" s="245" t="s">
        <v>257</v>
      </c>
      <c r="L228" s="45"/>
      <c r="M228" s="249" t="s">
        <v>1</v>
      </c>
      <c r="N228" s="250" t="s">
        <v>41</v>
      </c>
      <c r="O228" s="92"/>
      <c r="P228" s="251">
        <f>O228*H228</f>
        <v>0</v>
      </c>
      <c r="Q228" s="251">
        <v>0</v>
      </c>
      <c r="R228" s="251">
        <f>Q228*H228</f>
        <v>0</v>
      </c>
      <c r="S228" s="251">
        <v>0</v>
      </c>
      <c r="T228" s="252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53" t="s">
        <v>258</v>
      </c>
      <c r="AT228" s="253" t="s">
        <v>253</v>
      </c>
      <c r="AU228" s="253" t="s">
        <v>86</v>
      </c>
      <c r="AY228" s="18" t="s">
        <v>251</v>
      </c>
      <c r="BE228" s="254">
        <f>IF(N228="základní",J228,0)</f>
        <v>0</v>
      </c>
      <c r="BF228" s="254">
        <f>IF(N228="snížená",J228,0)</f>
        <v>0</v>
      </c>
      <c r="BG228" s="254">
        <f>IF(N228="zákl. přenesená",J228,0)</f>
        <v>0</v>
      </c>
      <c r="BH228" s="254">
        <f>IF(N228="sníž. přenesená",J228,0)</f>
        <v>0</v>
      </c>
      <c r="BI228" s="254">
        <f>IF(N228="nulová",J228,0)</f>
        <v>0</v>
      </c>
      <c r="BJ228" s="18" t="s">
        <v>84</v>
      </c>
      <c r="BK228" s="254">
        <f>ROUND(I228*H228,2)</f>
        <v>0</v>
      </c>
      <c r="BL228" s="18" t="s">
        <v>258</v>
      </c>
      <c r="BM228" s="253" t="s">
        <v>1033</v>
      </c>
    </row>
    <row r="229" s="2" customFormat="1" ht="14.4" customHeight="1">
      <c r="A229" s="39"/>
      <c r="B229" s="40"/>
      <c r="C229" s="288" t="s">
        <v>723</v>
      </c>
      <c r="D229" s="288" t="s">
        <v>295</v>
      </c>
      <c r="E229" s="289" t="s">
        <v>4299</v>
      </c>
      <c r="F229" s="290" t="s">
        <v>4300</v>
      </c>
      <c r="G229" s="291" t="s">
        <v>369</v>
      </c>
      <c r="H229" s="292">
        <v>1</v>
      </c>
      <c r="I229" s="293"/>
      <c r="J229" s="292">
        <f>ROUND(I229*H229,2)</f>
        <v>0</v>
      </c>
      <c r="K229" s="290" t="s">
        <v>1</v>
      </c>
      <c r="L229" s="294"/>
      <c r="M229" s="295" t="s">
        <v>1</v>
      </c>
      <c r="N229" s="296" t="s">
        <v>41</v>
      </c>
      <c r="O229" s="92"/>
      <c r="P229" s="251">
        <f>O229*H229</f>
        <v>0</v>
      </c>
      <c r="Q229" s="251">
        <v>0</v>
      </c>
      <c r="R229" s="251">
        <f>Q229*H229</f>
        <v>0</v>
      </c>
      <c r="S229" s="251">
        <v>0</v>
      </c>
      <c r="T229" s="252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53" t="s">
        <v>298</v>
      </c>
      <c r="AT229" s="253" t="s">
        <v>295</v>
      </c>
      <c r="AU229" s="253" t="s">
        <v>86</v>
      </c>
      <c r="AY229" s="18" t="s">
        <v>251</v>
      </c>
      <c r="BE229" s="254">
        <f>IF(N229="základní",J229,0)</f>
        <v>0</v>
      </c>
      <c r="BF229" s="254">
        <f>IF(N229="snížená",J229,0)</f>
        <v>0</v>
      </c>
      <c r="BG229" s="254">
        <f>IF(N229="zákl. přenesená",J229,0)</f>
        <v>0</v>
      </c>
      <c r="BH229" s="254">
        <f>IF(N229="sníž. přenesená",J229,0)</f>
        <v>0</v>
      </c>
      <c r="BI229" s="254">
        <f>IF(N229="nulová",J229,0)</f>
        <v>0</v>
      </c>
      <c r="BJ229" s="18" t="s">
        <v>84</v>
      </c>
      <c r="BK229" s="254">
        <f>ROUND(I229*H229,2)</f>
        <v>0</v>
      </c>
      <c r="BL229" s="18" t="s">
        <v>258</v>
      </c>
      <c r="BM229" s="253" t="s">
        <v>1042</v>
      </c>
    </row>
    <row r="230" s="2" customFormat="1" ht="14.4" customHeight="1">
      <c r="A230" s="39"/>
      <c r="B230" s="40"/>
      <c r="C230" s="243" t="s">
        <v>729</v>
      </c>
      <c r="D230" s="243" t="s">
        <v>253</v>
      </c>
      <c r="E230" s="244" t="s">
        <v>4301</v>
      </c>
      <c r="F230" s="245" t="s">
        <v>4302</v>
      </c>
      <c r="G230" s="246" t="s">
        <v>369</v>
      </c>
      <c r="H230" s="247">
        <v>1</v>
      </c>
      <c r="I230" s="248"/>
      <c r="J230" s="247">
        <f>ROUND(I230*H230,2)</f>
        <v>0</v>
      </c>
      <c r="K230" s="245" t="s">
        <v>257</v>
      </c>
      <c r="L230" s="45"/>
      <c r="M230" s="249" t="s">
        <v>1</v>
      </c>
      <c r="N230" s="250" t="s">
        <v>41</v>
      </c>
      <c r="O230" s="92"/>
      <c r="P230" s="251">
        <f>O230*H230</f>
        <v>0</v>
      </c>
      <c r="Q230" s="251">
        <v>0</v>
      </c>
      <c r="R230" s="251">
        <f>Q230*H230</f>
        <v>0</v>
      </c>
      <c r="S230" s="251">
        <v>0</v>
      </c>
      <c r="T230" s="252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53" t="s">
        <v>258</v>
      </c>
      <c r="AT230" s="253" t="s">
        <v>253</v>
      </c>
      <c r="AU230" s="253" t="s">
        <v>86</v>
      </c>
      <c r="AY230" s="18" t="s">
        <v>251</v>
      </c>
      <c r="BE230" s="254">
        <f>IF(N230="základní",J230,0)</f>
        <v>0</v>
      </c>
      <c r="BF230" s="254">
        <f>IF(N230="snížená",J230,0)</f>
        <v>0</v>
      </c>
      <c r="BG230" s="254">
        <f>IF(N230="zákl. přenesená",J230,0)</f>
        <v>0</v>
      </c>
      <c r="BH230" s="254">
        <f>IF(N230="sníž. přenesená",J230,0)</f>
        <v>0</v>
      </c>
      <c r="BI230" s="254">
        <f>IF(N230="nulová",J230,0)</f>
        <v>0</v>
      </c>
      <c r="BJ230" s="18" t="s">
        <v>84</v>
      </c>
      <c r="BK230" s="254">
        <f>ROUND(I230*H230,2)</f>
        <v>0</v>
      </c>
      <c r="BL230" s="18" t="s">
        <v>258</v>
      </c>
      <c r="BM230" s="253" t="s">
        <v>1054</v>
      </c>
    </row>
    <row r="231" s="2" customFormat="1" ht="14.4" customHeight="1">
      <c r="A231" s="39"/>
      <c r="B231" s="40"/>
      <c r="C231" s="288" t="s">
        <v>733</v>
      </c>
      <c r="D231" s="288" t="s">
        <v>295</v>
      </c>
      <c r="E231" s="289" t="s">
        <v>4303</v>
      </c>
      <c r="F231" s="290" t="s">
        <v>4304</v>
      </c>
      <c r="G231" s="291" t="s">
        <v>369</v>
      </c>
      <c r="H231" s="292">
        <v>1</v>
      </c>
      <c r="I231" s="293"/>
      <c r="J231" s="292">
        <f>ROUND(I231*H231,2)</f>
        <v>0</v>
      </c>
      <c r="K231" s="290" t="s">
        <v>1</v>
      </c>
      <c r="L231" s="294"/>
      <c r="M231" s="295" t="s">
        <v>1</v>
      </c>
      <c r="N231" s="296" t="s">
        <v>41</v>
      </c>
      <c r="O231" s="92"/>
      <c r="P231" s="251">
        <f>O231*H231</f>
        <v>0</v>
      </c>
      <c r="Q231" s="251">
        <v>0</v>
      </c>
      <c r="R231" s="251">
        <f>Q231*H231</f>
        <v>0</v>
      </c>
      <c r="S231" s="251">
        <v>0</v>
      </c>
      <c r="T231" s="252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53" t="s">
        <v>298</v>
      </c>
      <c r="AT231" s="253" t="s">
        <v>295</v>
      </c>
      <c r="AU231" s="253" t="s">
        <v>86</v>
      </c>
      <c r="AY231" s="18" t="s">
        <v>251</v>
      </c>
      <c r="BE231" s="254">
        <f>IF(N231="základní",J231,0)</f>
        <v>0</v>
      </c>
      <c r="BF231" s="254">
        <f>IF(N231="snížená",J231,0)</f>
        <v>0</v>
      </c>
      <c r="BG231" s="254">
        <f>IF(N231="zákl. přenesená",J231,0)</f>
        <v>0</v>
      </c>
      <c r="BH231" s="254">
        <f>IF(N231="sníž. přenesená",J231,0)</f>
        <v>0</v>
      </c>
      <c r="BI231" s="254">
        <f>IF(N231="nulová",J231,0)</f>
        <v>0</v>
      </c>
      <c r="BJ231" s="18" t="s">
        <v>84</v>
      </c>
      <c r="BK231" s="254">
        <f>ROUND(I231*H231,2)</f>
        <v>0</v>
      </c>
      <c r="BL231" s="18" t="s">
        <v>258</v>
      </c>
      <c r="BM231" s="253" t="s">
        <v>1068</v>
      </c>
    </row>
    <row r="232" s="2" customFormat="1" ht="14.4" customHeight="1">
      <c r="A232" s="39"/>
      <c r="B232" s="40"/>
      <c r="C232" s="288" t="s">
        <v>742</v>
      </c>
      <c r="D232" s="288" t="s">
        <v>295</v>
      </c>
      <c r="E232" s="289" t="s">
        <v>4305</v>
      </c>
      <c r="F232" s="290" t="s">
        <v>4306</v>
      </c>
      <c r="G232" s="291" t="s">
        <v>369</v>
      </c>
      <c r="H232" s="292">
        <v>2</v>
      </c>
      <c r="I232" s="293"/>
      <c r="J232" s="292">
        <f>ROUND(I232*H232,2)</f>
        <v>0</v>
      </c>
      <c r="K232" s="290" t="s">
        <v>1</v>
      </c>
      <c r="L232" s="294"/>
      <c r="M232" s="295" t="s">
        <v>1</v>
      </c>
      <c r="N232" s="296" t="s">
        <v>41</v>
      </c>
      <c r="O232" s="92"/>
      <c r="P232" s="251">
        <f>O232*H232</f>
        <v>0</v>
      </c>
      <c r="Q232" s="251">
        <v>0</v>
      </c>
      <c r="R232" s="251">
        <f>Q232*H232</f>
        <v>0</v>
      </c>
      <c r="S232" s="251">
        <v>0</v>
      </c>
      <c r="T232" s="252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53" t="s">
        <v>298</v>
      </c>
      <c r="AT232" s="253" t="s">
        <v>295</v>
      </c>
      <c r="AU232" s="253" t="s">
        <v>86</v>
      </c>
      <c r="AY232" s="18" t="s">
        <v>251</v>
      </c>
      <c r="BE232" s="254">
        <f>IF(N232="základní",J232,0)</f>
        <v>0</v>
      </c>
      <c r="BF232" s="254">
        <f>IF(N232="snížená",J232,0)</f>
        <v>0</v>
      </c>
      <c r="BG232" s="254">
        <f>IF(N232="zákl. přenesená",J232,0)</f>
        <v>0</v>
      </c>
      <c r="BH232" s="254">
        <f>IF(N232="sníž. přenesená",J232,0)</f>
        <v>0</v>
      </c>
      <c r="BI232" s="254">
        <f>IF(N232="nulová",J232,0)</f>
        <v>0</v>
      </c>
      <c r="BJ232" s="18" t="s">
        <v>84</v>
      </c>
      <c r="BK232" s="254">
        <f>ROUND(I232*H232,2)</f>
        <v>0</v>
      </c>
      <c r="BL232" s="18" t="s">
        <v>258</v>
      </c>
      <c r="BM232" s="253" t="s">
        <v>1084</v>
      </c>
    </row>
    <row r="233" s="2" customFormat="1" ht="14.4" customHeight="1">
      <c r="A233" s="39"/>
      <c r="B233" s="40"/>
      <c r="C233" s="243" t="s">
        <v>746</v>
      </c>
      <c r="D233" s="243" t="s">
        <v>253</v>
      </c>
      <c r="E233" s="244" t="s">
        <v>4307</v>
      </c>
      <c r="F233" s="245" t="s">
        <v>4308</v>
      </c>
      <c r="G233" s="246" t="s">
        <v>369</v>
      </c>
      <c r="H233" s="247">
        <v>7</v>
      </c>
      <c r="I233" s="248"/>
      <c r="J233" s="247">
        <f>ROUND(I233*H233,2)</f>
        <v>0</v>
      </c>
      <c r="K233" s="245" t="s">
        <v>257</v>
      </c>
      <c r="L233" s="45"/>
      <c r="M233" s="249" t="s">
        <v>1</v>
      </c>
      <c r="N233" s="250" t="s">
        <v>41</v>
      </c>
      <c r="O233" s="92"/>
      <c r="P233" s="251">
        <f>O233*H233</f>
        <v>0</v>
      </c>
      <c r="Q233" s="251">
        <v>0</v>
      </c>
      <c r="R233" s="251">
        <f>Q233*H233</f>
        <v>0</v>
      </c>
      <c r="S233" s="251">
        <v>0</v>
      </c>
      <c r="T233" s="252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53" t="s">
        <v>258</v>
      </c>
      <c r="AT233" s="253" t="s">
        <v>253</v>
      </c>
      <c r="AU233" s="253" t="s">
        <v>86</v>
      </c>
      <c r="AY233" s="18" t="s">
        <v>251</v>
      </c>
      <c r="BE233" s="254">
        <f>IF(N233="základní",J233,0)</f>
        <v>0</v>
      </c>
      <c r="BF233" s="254">
        <f>IF(N233="snížená",J233,0)</f>
        <v>0</v>
      </c>
      <c r="BG233" s="254">
        <f>IF(N233="zákl. přenesená",J233,0)</f>
        <v>0</v>
      </c>
      <c r="BH233" s="254">
        <f>IF(N233="sníž. přenesená",J233,0)</f>
        <v>0</v>
      </c>
      <c r="BI233" s="254">
        <f>IF(N233="nulová",J233,0)</f>
        <v>0</v>
      </c>
      <c r="BJ233" s="18" t="s">
        <v>84</v>
      </c>
      <c r="BK233" s="254">
        <f>ROUND(I233*H233,2)</f>
        <v>0</v>
      </c>
      <c r="BL233" s="18" t="s">
        <v>258</v>
      </c>
      <c r="BM233" s="253" t="s">
        <v>1118</v>
      </c>
    </row>
    <row r="234" s="2" customFormat="1" ht="14.4" customHeight="1">
      <c r="A234" s="39"/>
      <c r="B234" s="40"/>
      <c r="C234" s="288" t="s">
        <v>750</v>
      </c>
      <c r="D234" s="288" t="s">
        <v>295</v>
      </c>
      <c r="E234" s="289" t="s">
        <v>4309</v>
      </c>
      <c r="F234" s="290" t="s">
        <v>4310</v>
      </c>
      <c r="G234" s="291" t="s">
        <v>369</v>
      </c>
      <c r="H234" s="292">
        <v>7</v>
      </c>
      <c r="I234" s="293"/>
      <c r="J234" s="292">
        <f>ROUND(I234*H234,2)</f>
        <v>0</v>
      </c>
      <c r="K234" s="290" t="s">
        <v>1</v>
      </c>
      <c r="L234" s="294"/>
      <c r="M234" s="295" t="s">
        <v>1</v>
      </c>
      <c r="N234" s="296" t="s">
        <v>41</v>
      </c>
      <c r="O234" s="92"/>
      <c r="P234" s="251">
        <f>O234*H234</f>
        <v>0</v>
      </c>
      <c r="Q234" s="251">
        <v>0</v>
      </c>
      <c r="R234" s="251">
        <f>Q234*H234</f>
        <v>0</v>
      </c>
      <c r="S234" s="251">
        <v>0</v>
      </c>
      <c r="T234" s="252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53" t="s">
        <v>298</v>
      </c>
      <c r="AT234" s="253" t="s">
        <v>295</v>
      </c>
      <c r="AU234" s="253" t="s">
        <v>86</v>
      </c>
      <c r="AY234" s="18" t="s">
        <v>251</v>
      </c>
      <c r="BE234" s="254">
        <f>IF(N234="základní",J234,0)</f>
        <v>0</v>
      </c>
      <c r="BF234" s="254">
        <f>IF(N234="snížená",J234,0)</f>
        <v>0</v>
      </c>
      <c r="BG234" s="254">
        <f>IF(N234="zákl. přenesená",J234,0)</f>
        <v>0</v>
      </c>
      <c r="BH234" s="254">
        <f>IF(N234="sníž. přenesená",J234,0)</f>
        <v>0</v>
      </c>
      <c r="BI234" s="254">
        <f>IF(N234="nulová",J234,0)</f>
        <v>0</v>
      </c>
      <c r="BJ234" s="18" t="s">
        <v>84</v>
      </c>
      <c r="BK234" s="254">
        <f>ROUND(I234*H234,2)</f>
        <v>0</v>
      </c>
      <c r="BL234" s="18" t="s">
        <v>258</v>
      </c>
      <c r="BM234" s="253" t="s">
        <v>1135</v>
      </c>
    </row>
    <row r="235" s="2" customFormat="1" ht="14.4" customHeight="1">
      <c r="A235" s="39"/>
      <c r="B235" s="40"/>
      <c r="C235" s="243" t="s">
        <v>759</v>
      </c>
      <c r="D235" s="243" t="s">
        <v>253</v>
      </c>
      <c r="E235" s="244" t="s">
        <v>4311</v>
      </c>
      <c r="F235" s="245" t="s">
        <v>4312</v>
      </c>
      <c r="G235" s="246" t="s">
        <v>369</v>
      </c>
      <c r="H235" s="247">
        <v>1</v>
      </c>
      <c r="I235" s="248"/>
      <c r="J235" s="247">
        <f>ROUND(I235*H235,2)</f>
        <v>0</v>
      </c>
      <c r="K235" s="245" t="s">
        <v>257</v>
      </c>
      <c r="L235" s="45"/>
      <c r="M235" s="249" t="s">
        <v>1</v>
      </c>
      <c r="N235" s="250" t="s">
        <v>41</v>
      </c>
      <c r="O235" s="92"/>
      <c r="P235" s="251">
        <f>O235*H235</f>
        <v>0</v>
      </c>
      <c r="Q235" s="251">
        <v>0</v>
      </c>
      <c r="R235" s="251">
        <f>Q235*H235</f>
        <v>0</v>
      </c>
      <c r="S235" s="251">
        <v>0</v>
      </c>
      <c r="T235" s="252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53" t="s">
        <v>258</v>
      </c>
      <c r="AT235" s="253" t="s">
        <v>253</v>
      </c>
      <c r="AU235" s="253" t="s">
        <v>86</v>
      </c>
      <c r="AY235" s="18" t="s">
        <v>251</v>
      </c>
      <c r="BE235" s="254">
        <f>IF(N235="základní",J235,0)</f>
        <v>0</v>
      </c>
      <c r="BF235" s="254">
        <f>IF(N235="snížená",J235,0)</f>
        <v>0</v>
      </c>
      <c r="BG235" s="254">
        <f>IF(N235="zákl. přenesená",J235,0)</f>
        <v>0</v>
      </c>
      <c r="BH235" s="254">
        <f>IF(N235="sníž. přenesená",J235,0)</f>
        <v>0</v>
      </c>
      <c r="BI235" s="254">
        <f>IF(N235="nulová",J235,0)</f>
        <v>0</v>
      </c>
      <c r="BJ235" s="18" t="s">
        <v>84</v>
      </c>
      <c r="BK235" s="254">
        <f>ROUND(I235*H235,2)</f>
        <v>0</v>
      </c>
      <c r="BL235" s="18" t="s">
        <v>258</v>
      </c>
      <c r="BM235" s="253" t="s">
        <v>1145</v>
      </c>
    </row>
    <row r="236" s="2" customFormat="1" ht="14.4" customHeight="1">
      <c r="A236" s="39"/>
      <c r="B236" s="40"/>
      <c r="C236" s="288" t="s">
        <v>764</v>
      </c>
      <c r="D236" s="288" t="s">
        <v>295</v>
      </c>
      <c r="E236" s="289" t="s">
        <v>4313</v>
      </c>
      <c r="F236" s="290" t="s">
        <v>4314</v>
      </c>
      <c r="G236" s="291" t="s">
        <v>369</v>
      </c>
      <c r="H236" s="292">
        <v>1</v>
      </c>
      <c r="I236" s="293"/>
      <c r="J236" s="292">
        <f>ROUND(I236*H236,2)</f>
        <v>0</v>
      </c>
      <c r="K236" s="290" t="s">
        <v>257</v>
      </c>
      <c r="L236" s="294"/>
      <c r="M236" s="295" t="s">
        <v>1</v>
      </c>
      <c r="N236" s="296" t="s">
        <v>41</v>
      </c>
      <c r="O236" s="92"/>
      <c r="P236" s="251">
        <f>O236*H236</f>
        <v>0</v>
      </c>
      <c r="Q236" s="251">
        <v>0.00010000000000000001</v>
      </c>
      <c r="R236" s="251">
        <f>Q236*H236</f>
        <v>0.00010000000000000001</v>
      </c>
      <c r="S236" s="251">
        <v>0</v>
      </c>
      <c r="T236" s="252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53" t="s">
        <v>298</v>
      </c>
      <c r="AT236" s="253" t="s">
        <v>295</v>
      </c>
      <c r="AU236" s="253" t="s">
        <v>86</v>
      </c>
      <c r="AY236" s="18" t="s">
        <v>251</v>
      </c>
      <c r="BE236" s="254">
        <f>IF(N236="základní",J236,0)</f>
        <v>0</v>
      </c>
      <c r="BF236" s="254">
        <f>IF(N236="snížená",J236,0)</f>
        <v>0</v>
      </c>
      <c r="BG236" s="254">
        <f>IF(N236="zákl. přenesená",J236,0)</f>
        <v>0</v>
      </c>
      <c r="BH236" s="254">
        <f>IF(N236="sníž. přenesená",J236,0)</f>
        <v>0</v>
      </c>
      <c r="BI236" s="254">
        <f>IF(N236="nulová",J236,0)</f>
        <v>0</v>
      </c>
      <c r="BJ236" s="18" t="s">
        <v>84</v>
      </c>
      <c r="BK236" s="254">
        <f>ROUND(I236*H236,2)</f>
        <v>0</v>
      </c>
      <c r="BL236" s="18" t="s">
        <v>258</v>
      </c>
      <c r="BM236" s="253" t="s">
        <v>1154</v>
      </c>
    </row>
    <row r="237" s="2" customFormat="1" ht="14.4" customHeight="1">
      <c r="A237" s="39"/>
      <c r="B237" s="40"/>
      <c r="C237" s="243" t="s">
        <v>769</v>
      </c>
      <c r="D237" s="243" t="s">
        <v>253</v>
      </c>
      <c r="E237" s="244" t="s">
        <v>4315</v>
      </c>
      <c r="F237" s="245" t="s">
        <v>4316</v>
      </c>
      <c r="G237" s="246" t="s">
        <v>369</v>
      </c>
      <c r="H237" s="247">
        <v>46</v>
      </c>
      <c r="I237" s="248"/>
      <c r="J237" s="247">
        <f>ROUND(I237*H237,2)</f>
        <v>0</v>
      </c>
      <c r="K237" s="245" t="s">
        <v>257</v>
      </c>
      <c r="L237" s="45"/>
      <c r="M237" s="249" t="s">
        <v>1</v>
      </c>
      <c r="N237" s="250" t="s">
        <v>41</v>
      </c>
      <c r="O237" s="92"/>
      <c r="P237" s="251">
        <f>O237*H237</f>
        <v>0</v>
      </c>
      <c r="Q237" s="251">
        <v>0</v>
      </c>
      <c r="R237" s="251">
        <f>Q237*H237</f>
        <v>0</v>
      </c>
      <c r="S237" s="251">
        <v>0</v>
      </c>
      <c r="T237" s="252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53" t="s">
        <v>258</v>
      </c>
      <c r="AT237" s="253" t="s">
        <v>253</v>
      </c>
      <c r="AU237" s="253" t="s">
        <v>86</v>
      </c>
      <c r="AY237" s="18" t="s">
        <v>251</v>
      </c>
      <c r="BE237" s="254">
        <f>IF(N237="základní",J237,0)</f>
        <v>0</v>
      </c>
      <c r="BF237" s="254">
        <f>IF(N237="snížená",J237,0)</f>
        <v>0</v>
      </c>
      <c r="BG237" s="254">
        <f>IF(N237="zákl. přenesená",J237,0)</f>
        <v>0</v>
      </c>
      <c r="BH237" s="254">
        <f>IF(N237="sníž. přenesená",J237,0)</f>
        <v>0</v>
      </c>
      <c r="BI237" s="254">
        <f>IF(N237="nulová",J237,0)</f>
        <v>0</v>
      </c>
      <c r="BJ237" s="18" t="s">
        <v>84</v>
      </c>
      <c r="BK237" s="254">
        <f>ROUND(I237*H237,2)</f>
        <v>0</v>
      </c>
      <c r="BL237" s="18" t="s">
        <v>258</v>
      </c>
      <c r="BM237" s="253" t="s">
        <v>1163</v>
      </c>
    </row>
    <row r="238" s="2" customFormat="1" ht="14.4" customHeight="1">
      <c r="A238" s="39"/>
      <c r="B238" s="40"/>
      <c r="C238" s="288" t="s">
        <v>776</v>
      </c>
      <c r="D238" s="288" t="s">
        <v>295</v>
      </c>
      <c r="E238" s="289" t="s">
        <v>4317</v>
      </c>
      <c r="F238" s="290" t="s">
        <v>4318</v>
      </c>
      <c r="G238" s="291" t="s">
        <v>369</v>
      </c>
      <c r="H238" s="292">
        <v>46</v>
      </c>
      <c r="I238" s="293"/>
      <c r="J238" s="292">
        <f>ROUND(I238*H238,2)</f>
        <v>0</v>
      </c>
      <c r="K238" s="290" t="s">
        <v>1</v>
      </c>
      <c r="L238" s="294"/>
      <c r="M238" s="295" t="s">
        <v>1</v>
      </c>
      <c r="N238" s="296" t="s">
        <v>41</v>
      </c>
      <c r="O238" s="92"/>
      <c r="P238" s="251">
        <f>O238*H238</f>
        <v>0</v>
      </c>
      <c r="Q238" s="251">
        <v>0</v>
      </c>
      <c r="R238" s="251">
        <f>Q238*H238</f>
        <v>0</v>
      </c>
      <c r="S238" s="251">
        <v>0</v>
      </c>
      <c r="T238" s="252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53" t="s">
        <v>298</v>
      </c>
      <c r="AT238" s="253" t="s">
        <v>295</v>
      </c>
      <c r="AU238" s="253" t="s">
        <v>86</v>
      </c>
      <c r="AY238" s="18" t="s">
        <v>251</v>
      </c>
      <c r="BE238" s="254">
        <f>IF(N238="základní",J238,0)</f>
        <v>0</v>
      </c>
      <c r="BF238" s="254">
        <f>IF(N238="snížená",J238,0)</f>
        <v>0</v>
      </c>
      <c r="BG238" s="254">
        <f>IF(N238="zákl. přenesená",J238,0)</f>
        <v>0</v>
      </c>
      <c r="BH238" s="254">
        <f>IF(N238="sníž. přenesená",J238,0)</f>
        <v>0</v>
      </c>
      <c r="BI238" s="254">
        <f>IF(N238="nulová",J238,0)</f>
        <v>0</v>
      </c>
      <c r="BJ238" s="18" t="s">
        <v>84</v>
      </c>
      <c r="BK238" s="254">
        <f>ROUND(I238*H238,2)</f>
        <v>0</v>
      </c>
      <c r="BL238" s="18" t="s">
        <v>258</v>
      </c>
      <c r="BM238" s="253" t="s">
        <v>1175</v>
      </c>
    </row>
    <row r="239" s="2" customFormat="1" ht="14.4" customHeight="1">
      <c r="A239" s="39"/>
      <c r="B239" s="40"/>
      <c r="C239" s="243" t="s">
        <v>781</v>
      </c>
      <c r="D239" s="243" t="s">
        <v>253</v>
      </c>
      <c r="E239" s="244" t="s">
        <v>4319</v>
      </c>
      <c r="F239" s="245" t="s">
        <v>4320</v>
      </c>
      <c r="G239" s="246" t="s">
        <v>369</v>
      </c>
      <c r="H239" s="247">
        <v>46</v>
      </c>
      <c r="I239" s="248"/>
      <c r="J239" s="247">
        <f>ROUND(I239*H239,2)</f>
        <v>0</v>
      </c>
      <c r="K239" s="245" t="s">
        <v>257</v>
      </c>
      <c r="L239" s="45"/>
      <c r="M239" s="249" t="s">
        <v>1</v>
      </c>
      <c r="N239" s="250" t="s">
        <v>41</v>
      </c>
      <c r="O239" s="92"/>
      <c r="P239" s="251">
        <f>O239*H239</f>
        <v>0</v>
      </c>
      <c r="Q239" s="251">
        <v>0</v>
      </c>
      <c r="R239" s="251">
        <f>Q239*H239</f>
        <v>0</v>
      </c>
      <c r="S239" s="251">
        <v>0</v>
      </c>
      <c r="T239" s="252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53" t="s">
        <v>258</v>
      </c>
      <c r="AT239" s="253" t="s">
        <v>253</v>
      </c>
      <c r="AU239" s="253" t="s">
        <v>86</v>
      </c>
      <c r="AY239" s="18" t="s">
        <v>251</v>
      </c>
      <c r="BE239" s="254">
        <f>IF(N239="základní",J239,0)</f>
        <v>0</v>
      </c>
      <c r="BF239" s="254">
        <f>IF(N239="snížená",J239,0)</f>
        <v>0</v>
      </c>
      <c r="BG239" s="254">
        <f>IF(N239="zákl. přenesená",J239,0)</f>
        <v>0</v>
      </c>
      <c r="BH239" s="254">
        <f>IF(N239="sníž. přenesená",J239,0)</f>
        <v>0</v>
      </c>
      <c r="BI239" s="254">
        <f>IF(N239="nulová",J239,0)</f>
        <v>0</v>
      </c>
      <c r="BJ239" s="18" t="s">
        <v>84</v>
      </c>
      <c r="BK239" s="254">
        <f>ROUND(I239*H239,2)</f>
        <v>0</v>
      </c>
      <c r="BL239" s="18" t="s">
        <v>258</v>
      </c>
      <c r="BM239" s="253" t="s">
        <v>1187</v>
      </c>
    </row>
    <row r="240" s="2" customFormat="1" ht="14.4" customHeight="1">
      <c r="A240" s="39"/>
      <c r="B240" s="40"/>
      <c r="C240" s="288" t="s">
        <v>786</v>
      </c>
      <c r="D240" s="288" t="s">
        <v>295</v>
      </c>
      <c r="E240" s="289" t="s">
        <v>4321</v>
      </c>
      <c r="F240" s="290" t="s">
        <v>4322</v>
      </c>
      <c r="G240" s="291" t="s">
        <v>369</v>
      </c>
      <c r="H240" s="292">
        <v>46</v>
      </c>
      <c r="I240" s="293"/>
      <c r="J240" s="292">
        <f>ROUND(I240*H240,2)</f>
        <v>0</v>
      </c>
      <c r="K240" s="290" t="s">
        <v>257</v>
      </c>
      <c r="L240" s="294"/>
      <c r="M240" s="295" t="s">
        <v>1</v>
      </c>
      <c r="N240" s="296" t="s">
        <v>41</v>
      </c>
      <c r="O240" s="92"/>
      <c r="P240" s="251">
        <f>O240*H240</f>
        <v>0</v>
      </c>
      <c r="Q240" s="251">
        <v>0.00020000000000000001</v>
      </c>
      <c r="R240" s="251">
        <f>Q240*H240</f>
        <v>0.0091999999999999998</v>
      </c>
      <c r="S240" s="251">
        <v>0</v>
      </c>
      <c r="T240" s="252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53" t="s">
        <v>298</v>
      </c>
      <c r="AT240" s="253" t="s">
        <v>295</v>
      </c>
      <c r="AU240" s="253" t="s">
        <v>86</v>
      </c>
      <c r="AY240" s="18" t="s">
        <v>251</v>
      </c>
      <c r="BE240" s="254">
        <f>IF(N240="základní",J240,0)</f>
        <v>0</v>
      </c>
      <c r="BF240" s="254">
        <f>IF(N240="snížená",J240,0)</f>
        <v>0</v>
      </c>
      <c r="BG240" s="254">
        <f>IF(N240="zákl. přenesená",J240,0)</f>
        <v>0</v>
      </c>
      <c r="BH240" s="254">
        <f>IF(N240="sníž. přenesená",J240,0)</f>
        <v>0</v>
      </c>
      <c r="BI240" s="254">
        <f>IF(N240="nulová",J240,0)</f>
        <v>0</v>
      </c>
      <c r="BJ240" s="18" t="s">
        <v>84</v>
      </c>
      <c r="BK240" s="254">
        <f>ROUND(I240*H240,2)</f>
        <v>0</v>
      </c>
      <c r="BL240" s="18" t="s">
        <v>258</v>
      </c>
      <c r="BM240" s="253" t="s">
        <v>1201</v>
      </c>
    </row>
    <row r="241" s="2" customFormat="1" ht="14.4" customHeight="1">
      <c r="A241" s="39"/>
      <c r="B241" s="40"/>
      <c r="C241" s="243" t="s">
        <v>790</v>
      </c>
      <c r="D241" s="243" t="s">
        <v>253</v>
      </c>
      <c r="E241" s="244" t="s">
        <v>4323</v>
      </c>
      <c r="F241" s="245" t="s">
        <v>4324</v>
      </c>
      <c r="G241" s="246" t="s">
        <v>369</v>
      </c>
      <c r="H241" s="247">
        <v>1</v>
      </c>
      <c r="I241" s="248"/>
      <c r="J241" s="247">
        <f>ROUND(I241*H241,2)</f>
        <v>0</v>
      </c>
      <c r="K241" s="245" t="s">
        <v>257</v>
      </c>
      <c r="L241" s="45"/>
      <c r="M241" s="249" t="s">
        <v>1</v>
      </c>
      <c r="N241" s="250" t="s">
        <v>41</v>
      </c>
      <c r="O241" s="92"/>
      <c r="P241" s="251">
        <f>O241*H241</f>
        <v>0</v>
      </c>
      <c r="Q241" s="251">
        <v>0</v>
      </c>
      <c r="R241" s="251">
        <f>Q241*H241</f>
        <v>0</v>
      </c>
      <c r="S241" s="251">
        <v>0</v>
      </c>
      <c r="T241" s="252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53" t="s">
        <v>258</v>
      </c>
      <c r="AT241" s="253" t="s">
        <v>253</v>
      </c>
      <c r="AU241" s="253" t="s">
        <v>86</v>
      </c>
      <c r="AY241" s="18" t="s">
        <v>251</v>
      </c>
      <c r="BE241" s="254">
        <f>IF(N241="základní",J241,0)</f>
        <v>0</v>
      </c>
      <c r="BF241" s="254">
        <f>IF(N241="snížená",J241,0)</f>
        <v>0</v>
      </c>
      <c r="BG241" s="254">
        <f>IF(N241="zákl. přenesená",J241,0)</f>
        <v>0</v>
      </c>
      <c r="BH241" s="254">
        <f>IF(N241="sníž. přenesená",J241,0)</f>
        <v>0</v>
      </c>
      <c r="BI241" s="254">
        <f>IF(N241="nulová",J241,0)</f>
        <v>0</v>
      </c>
      <c r="BJ241" s="18" t="s">
        <v>84</v>
      </c>
      <c r="BK241" s="254">
        <f>ROUND(I241*H241,2)</f>
        <v>0</v>
      </c>
      <c r="BL241" s="18" t="s">
        <v>258</v>
      </c>
      <c r="BM241" s="253" t="s">
        <v>1213</v>
      </c>
    </row>
    <row r="242" s="2" customFormat="1" ht="14.4" customHeight="1">
      <c r="A242" s="39"/>
      <c r="B242" s="40"/>
      <c r="C242" s="288" t="s">
        <v>794</v>
      </c>
      <c r="D242" s="288" t="s">
        <v>295</v>
      </c>
      <c r="E242" s="289" t="s">
        <v>4325</v>
      </c>
      <c r="F242" s="290" t="s">
        <v>4326</v>
      </c>
      <c r="G242" s="291" t="s">
        <v>369</v>
      </c>
      <c r="H242" s="292">
        <v>1</v>
      </c>
      <c r="I242" s="293"/>
      <c r="J242" s="292">
        <f>ROUND(I242*H242,2)</f>
        <v>0</v>
      </c>
      <c r="K242" s="290" t="s">
        <v>1</v>
      </c>
      <c r="L242" s="294"/>
      <c r="M242" s="295" t="s">
        <v>1</v>
      </c>
      <c r="N242" s="296" t="s">
        <v>41</v>
      </c>
      <c r="O242" s="92"/>
      <c r="P242" s="251">
        <f>O242*H242</f>
        <v>0</v>
      </c>
      <c r="Q242" s="251">
        <v>0</v>
      </c>
      <c r="R242" s="251">
        <f>Q242*H242</f>
        <v>0</v>
      </c>
      <c r="S242" s="251">
        <v>0</v>
      </c>
      <c r="T242" s="252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53" t="s">
        <v>298</v>
      </c>
      <c r="AT242" s="253" t="s">
        <v>295</v>
      </c>
      <c r="AU242" s="253" t="s">
        <v>86</v>
      </c>
      <c r="AY242" s="18" t="s">
        <v>251</v>
      </c>
      <c r="BE242" s="254">
        <f>IF(N242="základní",J242,0)</f>
        <v>0</v>
      </c>
      <c r="BF242" s="254">
        <f>IF(N242="snížená",J242,0)</f>
        <v>0</v>
      </c>
      <c r="BG242" s="254">
        <f>IF(N242="zákl. přenesená",J242,0)</f>
        <v>0</v>
      </c>
      <c r="BH242" s="254">
        <f>IF(N242="sníž. přenesená",J242,0)</f>
        <v>0</v>
      </c>
      <c r="BI242" s="254">
        <f>IF(N242="nulová",J242,0)</f>
        <v>0</v>
      </c>
      <c r="BJ242" s="18" t="s">
        <v>84</v>
      </c>
      <c r="BK242" s="254">
        <f>ROUND(I242*H242,2)</f>
        <v>0</v>
      </c>
      <c r="BL242" s="18" t="s">
        <v>258</v>
      </c>
      <c r="BM242" s="253" t="s">
        <v>1245</v>
      </c>
    </row>
    <row r="243" s="2" customFormat="1" ht="14.4" customHeight="1">
      <c r="A243" s="39"/>
      <c r="B243" s="40"/>
      <c r="C243" s="243" t="s">
        <v>798</v>
      </c>
      <c r="D243" s="243" t="s">
        <v>253</v>
      </c>
      <c r="E243" s="244" t="s">
        <v>4327</v>
      </c>
      <c r="F243" s="245" t="s">
        <v>4328</v>
      </c>
      <c r="G243" s="246" t="s">
        <v>369</v>
      </c>
      <c r="H243" s="247">
        <v>4</v>
      </c>
      <c r="I243" s="248"/>
      <c r="J243" s="247">
        <f>ROUND(I243*H243,2)</f>
        <v>0</v>
      </c>
      <c r="K243" s="245" t="s">
        <v>257</v>
      </c>
      <c r="L243" s="45"/>
      <c r="M243" s="249" t="s">
        <v>1</v>
      </c>
      <c r="N243" s="250" t="s">
        <v>41</v>
      </c>
      <c r="O243" s="92"/>
      <c r="P243" s="251">
        <f>O243*H243</f>
        <v>0</v>
      </c>
      <c r="Q243" s="251">
        <v>0</v>
      </c>
      <c r="R243" s="251">
        <f>Q243*H243</f>
        <v>0</v>
      </c>
      <c r="S243" s="251">
        <v>0</v>
      </c>
      <c r="T243" s="252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53" t="s">
        <v>258</v>
      </c>
      <c r="AT243" s="253" t="s">
        <v>253</v>
      </c>
      <c r="AU243" s="253" t="s">
        <v>86</v>
      </c>
      <c r="AY243" s="18" t="s">
        <v>251</v>
      </c>
      <c r="BE243" s="254">
        <f>IF(N243="základní",J243,0)</f>
        <v>0</v>
      </c>
      <c r="BF243" s="254">
        <f>IF(N243="snížená",J243,0)</f>
        <v>0</v>
      </c>
      <c r="BG243" s="254">
        <f>IF(N243="zákl. přenesená",J243,0)</f>
        <v>0</v>
      </c>
      <c r="BH243" s="254">
        <f>IF(N243="sníž. přenesená",J243,0)</f>
        <v>0</v>
      </c>
      <c r="BI243" s="254">
        <f>IF(N243="nulová",J243,0)</f>
        <v>0</v>
      </c>
      <c r="BJ243" s="18" t="s">
        <v>84</v>
      </c>
      <c r="BK243" s="254">
        <f>ROUND(I243*H243,2)</f>
        <v>0</v>
      </c>
      <c r="BL243" s="18" t="s">
        <v>258</v>
      </c>
      <c r="BM243" s="253" t="s">
        <v>1268</v>
      </c>
    </row>
    <row r="244" s="2" customFormat="1" ht="14.4" customHeight="1">
      <c r="A244" s="39"/>
      <c r="B244" s="40"/>
      <c r="C244" s="243" t="s">
        <v>805</v>
      </c>
      <c r="D244" s="243" t="s">
        <v>253</v>
      </c>
      <c r="E244" s="244" t="s">
        <v>4329</v>
      </c>
      <c r="F244" s="245" t="s">
        <v>4330</v>
      </c>
      <c r="G244" s="246" t="s">
        <v>369</v>
      </c>
      <c r="H244" s="247">
        <v>8</v>
      </c>
      <c r="I244" s="248"/>
      <c r="J244" s="247">
        <f>ROUND(I244*H244,2)</f>
        <v>0</v>
      </c>
      <c r="K244" s="245" t="s">
        <v>257</v>
      </c>
      <c r="L244" s="45"/>
      <c r="M244" s="249" t="s">
        <v>1</v>
      </c>
      <c r="N244" s="250" t="s">
        <v>41</v>
      </c>
      <c r="O244" s="92"/>
      <c r="P244" s="251">
        <f>O244*H244</f>
        <v>0</v>
      </c>
      <c r="Q244" s="251">
        <v>0</v>
      </c>
      <c r="R244" s="251">
        <f>Q244*H244</f>
        <v>0</v>
      </c>
      <c r="S244" s="251">
        <v>0</v>
      </c>
      <c r="T244" s="252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53" t="s">
        <v>258</v>
      </c>
      <c r="AT244" s="253" t="s">
        <v>253</v>
      </c>
      <c r="AU244" s="253" t="s">
        <v>86</v>
      </c>
      <c r="AY244" s="18" t="s">
        <v>251</v>
      </c>
      <c r="BE244" s="254">
        <f>IF(N244="základní",J244,0)</f>
        <v>0</v>
      </c>
      <c r="BF244" s="254">
        <f>IF(N244="snížená",J244,0)</f>
        <v>0</v>
      </c>
      <c r="BG244" s="254">
        <f>IF(N244="zákl. přenesená",J244,0)</f>
        <v>0</v>
      </c>
      <c r="BH244" s="254">
        <f>IF(N244="sníž. přenesená",J244,0)</f>
        <v>0</v>
      </c>
      <c r="BI244" s="254">
        <f>IF(N244="nulová",J244,0)</f>
        <v>0</v>
      </c>
      <c r="BJ244" s="18" t="s">
        <v>84</v>
      </c>
      <c r="BK244" s="254">
        <f>ROUND(I244*H244,2)</f>
        <v>0</v>
      </c>
      <c r="BL244" s="18" t="s">
        <v>258</v>
      </c>
      <c r="BM244" s="253" t="s">
        <v>1287</v>
      </c>
    </row>
    <row r="245" s="2" customFormat="1" ht="14.4" customHeight="1">
      <c r="A245" s="39"/>
      <c r="B245" s="40"/>
      <c r="C245" s="243" t="s">
        <v>811</v>
      </c>
      <c r="D245" s="243" t="s">
        <v>253</v>
      </c>
      <c r="E245" s="244" t="s">
        <v>4331</v>
      </c>
      <c r="F245" s="245" t="s">
        <v>4332</v>
      </c>
      <c r="G245" s="246" t="s">
        <v>369</v>
      </c>
      <c r="H245" s="247">
        <v>8</v>
      </c>
      <c r="I245" s="248"/>
      <c r="J245" s="247">
        <f>ROUND(I245*H245,2)</f>
        <v>0</v>
      </c>
      <c r="K245" s="245" t="s">
        <v>257</v>
      </c>
      <c r="L245" s="45"/>
      <c r="M245" s="249" t="s">
        <v>1</v>
      </c>
      <c r="N245" s="250" t="s">
        <v>41</v>
      </c>
      <c r="O245" s="92"/>
      <c r="P245" s="251">
        <f>O245*H245</f>
        <v>0</v>
      </c>
      <c r="Q245" s="251">
        <v>0</v>
      </c>
      <c r="R245" s="251">
        <f>Q245*H245</f>
        <v>0</v>
      </c>
      <c r="S245" s="251">
        <v>0</v>
      </c>
      <c r="T245" s="252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53" t="s">
        <v>258</v>
      </c>
      <c r="AT245" s="253" t="s">
        <v>253</v>
      </c>
      <c r="AU245" s="253" t="s">
        <v>86</v>
      </c>
      <c r="AY245" s="18" t="s">
        <v>251</v>
      </c>
      <c r="BE245" s="254">
        <f>IF(N245="základní",J245,0)</f>
        <v>0</v>
      </c>
      <c r="BF245" s="254">
        <f>IF(N245="snížená",J245,0)</f>
        <v>0</v>
      </c>
      <c r="BG245" s="254">
        <f>IF(N245="zákl. přenesená",J245,0)</f>
        <v>0</v>
      </c>
      <c r="BH245" s="254">
        <f>IF(N245="sníž. přenesená",J245,0)</f>
        <v>0</v>
      </c>
      <c r="BI245" s="254">
        <f>IF(N245="nulová",J245,0)</f>
        <v>0</v>
      </c>
      <c r="BJ245" s="18" t="s">
        <v>84</v>
      </c>
      <c r="BK245" s="254">
        <f>ROUND(I245*H245,2)</f>
        <v>0</v>
      </c>
      <c r="BL245" s="18" t="s">
        <v>258</v>
      </c>
      <c r="BM245" s="253" t="s">
        <v>1298</v>
      </c>
    </row>
    <row r="246" s="2" customFormat="1" ht="14.4" customHeight="1">
      <c r="A246" s="39"/>
      <c r="B246" s="40"/>
      <c r="C246" s="243" t="s">
        <v>815</v>
      </c>
      <c r="D246" s="243" t="s">
        <v>253</v>
      </c>
      <c r="E246" s="244" t="s">
        <v>4333</v>
      </c>
      <c r="F246" s="245" t="s">
        <v>4334</v>
      </c>
      <c r="G246" s="246" t="s">
        <v>369</v>
      </c>
      <c r="H246" s="247">
        <v>1</v>
      </c>
      <c r="I246" s="248"/>
      <c r="J246" s="247">
        <f>ROUND(I246*H246,2)</f>
        <v>0</v>
      </c>
      <c r="K246" s="245" t="s">
        <v>257</v>
      </c>
      <c r="L246" s="45"/>
      <c r="M246" s="249" t="s">
        <v>1</v>
      </c>
      <c r="N246" s="250" t="s">
        <v>41</v>
      </c>
      <c r="O246" s="92"/>
      <c r="P246" s="251">
        <f>O246*H246</f>
        <v>0</v>
      </c>
      <c r="Q246" s="251">
        <v>0</v>
      </c>
      <c r="R246" s="251">
        <f>Q246*H246</f>
        <v>0</v>
      </c>
      <c r="S246" s="251">
        <v>0</v>
      </c>
      <c r="T246" s="252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53" t="s">
        <v>258</v>
      </c>
      <c r="AT246" s="253" t="s">
        <v>253</v>
      </c>
      <c r="AU246" s="253" t="s">
        <v>86</v>
      </c>
      <c r="AY246" s="18" t="s">
        <v>251</v>
      </c>
      <c r="BE246" s="254">
        <f>IF(N246="základní",J246,0)</f>
        <v>0</v>
      </c>
      <c r="BF246" s="254">
        <f>IF(N246="snížená",J246,0)</f>
        <v>0</v>
      </c>
      <c r="BG246" s="254">
        <f>IF(N246="zákl. přenesená",J246,0)</f>
        <v>0</v>
      </c>
      <c r="BH246" s="254">
        <f>IF(N246="sníž. přenesená",J246,0)</f>
        <v>0</v>
      </c>
      <c r="BI246" s="254">
        <f>IF(N246="nulová",J246,0)</f>
        <v>0</v>
      </c>
      <c r="BJ246" s="18" t="s">
        <v>84</v>
      </c>
      <c r="BK246" s="254">
        <f>ROUND(I246*H246,2)</f>
        <v>0</v>
      </c>
      <c r="BL246" s="18" t="s">
        <v>258</v>
      </c>
      <c r="BM246" s="253" t="s">
        <v>1307</v>
      </c>
    </row>
    <row r="247" s="2" customFormat="1" ht="14.4" customHeight="1">
      <c r="A247" s="39"/>
      <c r="B247" s="40"/>
      <c r="C247" s="243" t="s">
        <v>820</v>
      </c>
      <c r="D247" s="243" t="s">
        <v>253</v>
      </c>
      <c r="E247" s="244" t="s">
        <v>4265</v>
      </c>
      <c r="F247" s="245" t="s">
        <v>4266</v>
      </c>
      <c r="G247" s="246" t="s">
        <v>369</v>
      </c>
      <c r="H247" s="247">
        <v>9000</v>
      </c>
      <c r="I247" s="248"/>
      <c r="J247" s="247">
        <f>ROUND(I247*H247,2)</f>
        <v>0</v>
      </c>
      <c r="K247" s="245" t="s">
        <v>257</v>
      </c>
      <c r="L247" s="45"/>
      <c r="M247" s="249" t="s">
        <v>1</v>
      </c>
      <c r="N247" s="250" t="s">
        <v>41</v>
      </c>
      <c r="O247" s="92"/>
      <c r="P247" s="251">
        <f>O247*H247</f>
        <v>0</v>
      </c>
      <c r="Q247" s="251">
        <v>0</v>
      </c>
      <c r="R247" s="251">
        <f>Q247*H247</f>
        <v>0</v>
      </c>
      <c r="S247" s="251">
        <v>0</v>
      </c>
      <c r="T247" s="252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53" t="s">
        <v>258</v>
      </c>
      <c r="AT247" s="253" t="s">
        <v>253</v>
      </c>
      <c r="AU247" s="253" t="s">
        <v>86</v>
      </c>
      <c r="AY247" s="18" t="s">
        <v>251</v>
      </c>
      <c r="BE247" s="254">
        <f>IF(N247="základní",J247,0)</f>
        <v>0</v>
      </c>
      <c r="BF247" s="254">
        <f>IF(N247="snížená",J247,0)</f>
        <v>0</v>
      </c>
      <c r="BG247" s="254">
        <f>IF(N247="zákl. přenesená",J247,0)</f>
        <v>0</v>
      </c>
      <c r="BH247" s="254">
        <f>IF(N247="sníž. přenesená",J247,0)</f>
        <v>0</v>
      </c>
      <c r="BI247" s="254">
        <f>IF(N247="nulová",J247,0)</f>
        <v>0</v>
      </c>
      <c r="BJ247" s="18" t="s">
        <v>84</v>
      </c>
      <c r="BK247" s="254">
        <f>ROUND(I247*H247,2)</f>
        <v>0</v>
      </c>
      <c r="BL247" s="18" t="s">
        <v>258</v>
      </c>
      <c r="BM247" s="253" t="s">
        <v>1316</v>
      </c>
    </row>
    <row r="248" s="2" customFormat="1" ht="14.4" customHeight="1">
      <c r="A248" s="39"/>
      <c r="B248" s="40"/>
      <c r="C248" s="288" t="s">
        <v>826</v>
      </c>
      <c r="D248" s="288" t="s">
        <v>295</v>
      </c>
      <c r="E248" s="289" t="s">
        <v>4335</v>
      </c>
      <c r="F248" s="290" t="s">
        <v>4336</v>
      </c>
      <c r="G248" s="291" t="s">
        <v>369</v>
      </c>
      <c r="H248" s="292">
        <v>9000</v>
      </c>
      <c r="I248" s="293"/>
      <c r="J248" s="292">
        <f>ROUND(I248*H248,2)</f>
        <v>0</v>
      </c>
      <c r="K248" s="290" t="s">
        <v>257</v>
      </c>
      <c r="L248" s="294"/>
      <c r="M248" s="295" t="s">
        <v>1</v>
      </c>
      <c r="N248" s="296" t="s">
        <v>41</v>
      </c>
      <c r="O248" s="92"/>
      <c r="P248" s="251">
        <f>O248*H248</f>
        <v>0</v>
      </c>
      <c r="Q248" s="251">
        <v>1.0000000000000001E-05</v>
      </c>
      <c r="R248" s="251">
        <f>Q248*H248</f>
        <v>0.090000000000000011</v>
      </c>
      <c r="S248" s="251">
        <v>0</v>
      </c>
      <c r="T248" s="252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53" t="s">
        <v>298</v>
      </c>
      <c r="AT248" s="253" t="s">
        <v>295</v>
      </c>
      <c r="AU248" s="253" t="s">
        <v>86</v>
      </c>
      <c r="AY248" s="18" t="s">
        <v>251</v>
      </c>
      <c r="BE248" s="254">
        <f>IF(N248="základní",J248,0)</f>
        <v>0</v>
      </c>
      <c r="BF248" s="254">
        <f>IF(N248="snížená",J248,0)</f>
        <v>0</v>
      </c>
      <c r="BG248" s="254">
        <f>IF(N248="zákl. přenesená",J248,0)</f>
        <v>0</v>
      </c>
      <c r="BH248" s="254">
        <f>IF(N248="sníž. přenesená",J248,0)</f>
        <v>0</v>
      </c>
      <c r="BI248" s="254">
        <f>IF(N248="nulová",J248,0)</f>
        <v>0</v>
      </c>
      <c r="BJ248" s="18" t="s">
        <v>84</v>
      </c>
      <c r="BK248" s="254">
        <f>ROUND(I248*H248,2)</f>
        <v>0</v>
      </c>
      <c r="BL248" s="18" t="s">
        <v>258</v>
      </c>
      <c r="BM248" s="253" t="s">
        <v>1325</v>
      </c>
    </row>
    <row r="249" s="2" customFormat="1" ht="22.2" customHeight="1">
      <c r="A249" s="39"/>
      <c r="B249" s="40"/>
      <c r="C249" s="288" t="s">
        <v>831</v>
      </c>
      <c r="D249" s="288" t="s">
        <v>295</v>
      </c>
      <c r="E249" s="289" t="s">
        <v>4269</v>
      </c>
      <c r="F249" s="290" t="s">
        <v>4270</v>
      </c>
      <c r="G249" s="291" t="s">
        <v>1599</v>
      </c>
      <c r="H249" s="292">
        <v>90</v>
      </c>
      <c r="I249" s="293"/>
      <c r="J249" s="292">
        <f>ROUND(I249*H249,2)</f>
        <v>0</v>
      </c>
      <c r="K249" s="290" t="s">
        <v>257</v>
      </c>
      <c r="L249" s="294"/>
      <c r="M249" s="295" t="s">
        <v>1</v>
      </c>
      <c r="N249" s="296" t="s">
        <v>41</v>
      </c>
      <c r="O249" s="92"/>
      <c r="P249" s="251">
        <f>O249*H249</f>
        <v>0</v>
      </c>
      <c r="Q249" s="251">
        <v>0.001</v>
      </c>
      <c r="R249" s="251">
        <f>Q249*H249</f>
        <v>0.089999999999999997</v>
      </c>
      <c r="S249" s="251">
        <v>0</v>
      </c>
      <c r="T249" s="252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53" t="s">
        <v>298</v>
      </c>
      <c r="AT249" s="253" t="s">
        <v>295</v>
      </c>
      <c r="AU249" s="253" t="s">
        <v>86</v>
      </c>
      <c r="AY249" s="18" t="s">
        <v>251</v>
      </c>
      <c r="BE249" s="254">
        <f>IF(N249="základní",J249,0)</f>
        <v>0</v>
      </c>
      <c r="BF249" s="254">
        <f>IF(N249="snížená",J249,0)</f>
        <v>0</v>
      </c>
      <c r="BG249" s="254">
        <f>IF(N249="zákl. přenesená",J249,0)</f>
        <v>0</v>
      </c>
      <c r="BH249" s="254">
        <f>IF(N249="sníž. přenesená",J249,0)</f>
        <v>0</v>
      </c>
      <c r="BI249" s="254">
        <f>IF(N249="nulová",J249,0)</f>
        <v>0</v>
      </c>
      <c r="BJ249" s="18" t="s">
        <v>84</v>
      </c>
      <c r="BK249" s="254">
        <f>ROUND(I249*H249,2)</f>
        <v>0</v>
      </c>
      <c r="BL249" s="18" t="s">
        <v>258</v>
      </c>
      <c r="BM249" s="253" t="s">
        <v>1336</v>
      </c>
    </row>
    <row r="250" s="2" customFormat="1" ht="22.2" customHeight="1">
      <c r="A250" s="39"/>
      <c r="B250" s="40"/>
      <c r="C250" s="288" t="s">
        <v>835</v>
      </c>
      <c r="D250" s="288" t="s">
        <v>295</v>
      </c>
      <c r="E250" s="289" t="s">
        <v>4337</v>
      </c>
      <c r="F250" s="290" t="s">
        <v>4338</v>
      </c>
      <c r="G250" s="291" t="s">
        <v>1599</v>
      </c>
      <c r="H250" s="292">
        <v>90</v>
      </c>
      <c r="I250" s="293"/>
      <c r="J250" s="292">
        <f>ROUND(I250*H250,2)</f>
        <v>0</v>
      </c>
      <c r="K250" s="290" t="s">
        <v>257</v>
      </c>
      <c r="L250" s="294"/>
      <c r="M250" s="295" t="s">
        <v>1</v>
      </c>
      <c r="N250" s="296" t="s">
        <v>41</v>
      </c>
      <c r="O250" s="92"/>
      <c r="P250" s="251">
        <f>O250*H250</f>
        <v>0</v>
      </c>
      <c r="Q250" s="251">
        <v>0.00011</v>
      </c>
      <c r="R250" s="251">
        <f>Q250*H250</f>
        <v>0.0099000000000000008</v>
      </c>
      <c r="S250" s="251">
        <v>0</v>
      </c>
      <c r="T250" s="252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53" t="s">
        <v>298</v>
      </c>
      <c r="AT250" s="253" t="s">
        <v>295</v>
      </c>
      <c r="AU250" s="253" t="s">
        <v>86</v>
      </c>
      <c r="AY250" s="18" t="s">
        <v>251</v>
      </c>
      <c r="BE250" s="254">
        <f>IF(N250="základní",J250,0)</f>
        <v>0</v>
      </c>
      <c r="BF250" s="254">
        <f>IF(N250="snížená",J250,0)</f>
        <v>0</v>
      </c>
      <c r="BG250" s="254">
        <f>IF(N250="zákl. přenesená",J250,0)</f>
        <v>0</v>
      </c>
      <c r="BH250" s="254">
        <f>IF(N250="sníž. přenesená",J250,0)</f>
        <v>0</v>
      </c>
      <c r="BI250" s="254">
        <f>IF(N250="nulová",J250,0)</f>
        <v>0</v>
      </c>
      <c r="BJ250" s="18" t="s">
        <v>84</v>
      </c>
      <c r="BK250" s="254">
        <f>ROUND(I250*H250,2)</f>
        <v>0</v>
      </c>
      <c r="BL250" s="18" t="s">
        <v>258</v>
      </c>
      <c r="BM250" s="253" t="s">
        <v>1346</v>
      </c>
    </row>
    <row r="251" s="2" customFormat="1" ht="14.4" customHeight="1">
      <c r="A251" s="39"/>
      <c r="B251" s="40"/>
      <c r="C251" s="243" t="s">
        <v>774</v>
      </c>
      <c r="D251" s="243" t="s">
        <v>253</v>
      </c>
      <c r="E251" s="244" t="s">
        <v>4072</v>
      </c>
      <c r="F251" s="245" t="s">
        <v>4073</v>
      </c>
      <c r="G251" s="246" t="s">
        <v>406</v>
      </c>
      <c r="H251" s="247">
        <v>3200</v>
      </c>
      <c r="I251" s="248"/>
      <c r="J251" s="247">
        <f>ROUND(I251*H251,2)</f>
        <v>0</v>
      </c>
      <c r="K251" s="245" t="s">
        <v>257</v>
      </c>
      <c r="L251" s="45"/>
      <c r="M251" s="249" t="s">
        <v>1</v>
      </c>
      <c r="N251" s="250" t="s">
        <v>41</v>
      </c>
      <c r="O251" s="92"/>
      <c r="P251" s="251">
        <f>O251*H251</f>
        <v>0</v>
      </c>
      <c r="Q251" s="251">
        <v>0</v>
      </c>
      <c r="R251" s="251">
        <f>Q251*H251</f>
        <v>0</v>
      </c>
      <c r="S251" s="251">
        <v>0</v>
      </c>
      <c r="T251" s="252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53" t="s">
        <v>258</v>
      </c>
      <c r="AT251" s="253" t="s">
        <v>253</v>
      </c>
      <c r="AU251" s="253" t="s">
        <v>86</v>
      </c>
      <c r="AY251" s="18" t="s">
        <v>251</v>
      </c>
      <c r="BE251" s="254">
        <f>IF(N251="základní",J251,0)</f>
        <v>0</v>
      </c>
      <c r="BF251" s="254">
        <f>IF(N251="snížená",J251,0)</f>
        <v>0</v>
      </c>
      <c r="BG251" s="254">
        <f>IF(N251="zákl. přenesená",J251,0)</f>
        <v>0</v>
      </c>
      <c r="BH251" s="254">
        <f>IF(N251="sníž. přenesená",J251,0)</f>
        <v>0</v>
      </c>
      <c r="BI251" s="254">
        <f>IF(N251="nulová",J251,0)</f>
        <v>0</v>
      </c>
      <c r="BJ251" s="18" t="s">
        <v>84</v>
      </c>
      <c r="BK251" s="254">
        <f>ROUND(I251*H251,2)</f>
        <v>0</v>
      </c>
      <c r="BL251" s="18" t="s">
        <v>258</v>
      </c>
      <c r="BM251" s="253" t="s">
        <v>1359</v>
      </c>
    </row>
    <row r="252" s="2" customFormat="1" ht="22.2" customHeight="1">
      <c r="A252" s="39"/>
      <c r="B252" s="40"/>
      <c r="C252" s="288" t="s">
        <v>803</v>
      </c>
      <c r="D252" s="288" t="s">
        <v>295</v>
      </c>
      <c r="E252" s="289" t="s">
        <v>4339</v>
      </c>
      <c r="F252" s="290" t="s">
        <v>4340</v>
      </c>
      <c r="G252" s="291" t="s">
        <v>406</v>
      </c>
      <c r="H252" s="292">
        <v>3840</v>
      </c>
      <c r="I252" s="293"/>
      <c r="J252" s="292">
        <f>ROUND(I252*H252,2)</f>
        <v>0</v>
      </c>
      <c r="K252" s="290" t="s">
        <v>257</v>
      </c>
      <c r="L252" s="294"/>
      <c r="M252" s="295" t="s">
        <v>1</v>
      </c>
      <c r="N252" s="296" t="s">
        <v>41</v>
      </c>
      <c r="O252" s="92"/>
      <c r="P252" s="251">
        <f>O252*H252</f>
        <v>0</v>
      </c>
      <c r="Q252" s="251">
        <v>0.00027</v>
      </c>
      <c r="R252" s="251">
        <f>Q252*H252</f>
        <v>1.0367999999999999</v>
      </c>
      <c r="S252" s="251">
        <v>0</v>
      </c>
      <c r="T252" s="252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53" t="s">
        <v>298</v>
      </c>
      <c r="AT252" s="253" t="s">
        <v>295</v>
      </c>
      <c r="AU252" s="253" t="s">
        <v>86</v>
      </c>
      <c r="AY252" s="18" t="s">
        <v>251</v>
      </c>
      <c r="BE252" s="254">
        <f>IF(N252="základní",J252,0)</f>
        <v>0</v>
      </c>
      <c r="BF252" s="254">
        <f>IF(N252="snížená",J252,0)</f>
        <v>0</v>
      </c>
      <c r="BG252" s="254">
        <f>IF(N252="zákl. přenesená",J252,0)</f>
        <v>0</v>
      </c>
      <c r="BH252" s="254">
        <f>IF(N252="sníž. přenesená",J252,0)</f>
        <v>0</v>
      </c>
      <c r="BI252" s="254">
        <f>IF(N252="nulová",J252,0)</f>
        <v>0</v>
      </c>
      <c r="BJ252" s="18" t="s">
        <v>84</v>
      </c>
      <c r="BK252" s="254">
        <f>ROUND(I252*H252,2)</f>
        <v>0</v>
      </c>
      <c r="BL252" s="18" t="s">
        <v>258</v>
      </c>
      <c r="BM252" s="253" t="s">
        <v>1369</v>
      </c>
    </row>
    <row r="253" s="2" customFormat="1" ht="14.4" customHeight="1">
      <c r="A253" s="39"/>
      <c r="B253" s="40"/>
      <c r="C253" s="243" t="s">
        <v>849</v>
      </c>
      <c r="D253" s="243" t="s">
        <v>253</v>
      </c>
      <c r="E253" s="244" t="s">
        <v>4279</v>
      </c>
      <c r="F253" s="245" t="s">
        <v>4280</v>
      </c>
      <c r="G253" s="246" t="s">
        <v>369</v>
      </c>
      <c r="H253" s="247">
        <v>46</v>
      </c>
      <c r="I253" s="248"/>
      <c r="J253" s="247">
        <f>ROUND(I253*H253,2)</f>
        <v>0</v>
      </c>
      <c r="K253" s="245" t="s">
        <v>257</v>
      </c>
      <c r="L253" s="45"/>
      <c r="M253" s="249" t="s">
        <v>1</v>
      </c>
      <c r="N253" s="250" t="s">
        <v>41</v>
      </c>
      <c r="O253" s="92"/>
      <c r="P253" s="251">
        <f>O253*H253</f>
        <v>0</v>
      </c>
      <c r="Q253" s="251">
        <v>0</v>
      </c>
      <c r="R253" s="251">
        <f>Q253*H253</f>
        <v>0</v>
      </c>
      <c r="S253" s="251">
        <v>0</v>
      </c>
      <c r="T253" s="252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53" t="s">
        <v>258</v>
      </c>
      <c r="AT253" s="253" t="s">
        <v>253</v>
      </c>
      <c r="AU253" s="253" t="s">
        <v>86</v>
      </c>
      <c r="AY253" s="18" t="s">
        <v>251</v>
      </c>
      <c r="BE253" s="254">
        <f>IF(N253="základní",J253,0)</f>
        <v>0</v>
      </c>
      <c r="BF253" s="254">
        <f>IF(N253="snížená",J253,0)</f>
        <v>0</v>
      </c>
      <c r="BG253" s="254">
        <f>IF(N253="zákl. přenesená",J253,0)</f>
        <v>0</v>
      </c>
      <c r="BH253" s="254">
        <f>IF(N253="sníž. přenesená",J253,0)</f>
        <v>0</v>
      </c>
      <c r="BI253" s="254">
        <f>IF(N253="nulová",J253,0)</f>
        <v>0</v>
      </c>
      <c r="BJ253" s="18" t="s">
        <v>84</v>
      </c>
      <c r="BK253" s="254">
        <f>ROUND(I253*H253,2)</f>
        <v>0</v>
      </c>
      <c r="BL253" s="18" t="s">
        <v>258</v>
      </c>
      <c r="BM253" s="253" t="s">
        <v>1380</v>
      </c>
    </row>
    <row r="254" s="2" customFormat="1" ht="14.4" customHeight="1">
      <c r="A254" s="39"/>
      <c r="B254" s="40"/>
      <c r="C254" s="243" t="s">
        <v>853</v>
      </c>
      <c r="D254" s="243" t="s">
        <v>253</v>
      </c>
      <c r="E254" s="244" t="s">
        <v>4281</v>
      </c>
      <c r="F254" s="245" t="s">
        <v>4282</v>
      </c>
      <c r="G254" s="246" t="s">
        <v>406</v>
      </c>
      <c r="H254" s="247">
        <v>400</v>
      </c>
      <c r="I254" s="248"/>
      <c r="J254" s="247">
        <f>ROUND(I254*H254,2)</f>
        <v>0</v>
      </c>
      <c r="K254" s="245" t="s">
        <v>257</v>
      </c>
      <c r="L254" s="45"/>
      <c r="M254" s="249" t="s">
        <v>1</v>
      </c>
      <c r="N254" s="250" t="s">
        <v>41</v>
      </c>
      <c r="O254" s="92"/>
      <c r="P254" s="251">
        <f>O254*H254</f>
        <v>0</v>
      </c>
      <c r="Q254" s="251">
        <v>0</v>
      </c>
      <c r="R254" s="251">
        <f>Q254*H254</f>
        <v>0</v>
      </c>
      <c r="S254" s="251">
        <v>0</v>
      </c>
      <c r="T254" s="252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53" t="s">
        <v>258</v>
      </c>
      <c r="AT254" s="253" t="s">
        <v>253</v>
      </c>
      <c r="AU254" s="253" t="s">
        <v>86</v>
      </c>
      <c r="AY254" s="18" t="s">
        <v>251</v>
      </c>
      <c r="BE254" s="254">
        <f>IF(N254="základní",J254,0)</f>
        <v>0</v>
      </c>
      <c r="BF254" s="254">
        <f>IF(N254="snížená",J254,0)</f>
        <v>0</v>
      </c>
      <c r="BG254" s="254">
        <f>IF(N254="zákl. přenesená",J254,0)</f>
        <v>0</v>
      </c>
      <c r="BH254" s="254">
        <f>IF(N254="sníž. přenesená",J254,0)</f>
        <v>0</v>
      </c>
      <c r="BI254" s="254">
        <f>IF(N254="nulová",J254,0)</f>
        <v>0</v>
      </c>
      <c r="BJ254" s="18" t="s">
        <v>84</v>
      </c>
      <c r="BK254" s="254">
        <f>ROUND(I254*H254,2)</f>
        <v>0</v>
      </c>
      <c r="BL254" s="18" t="s">
        <v>258</v>
      </c>
      <c r="BM254" s="253" t="s">
        <v>1389</v>
      </c>
    </row>
    <row r="255" s="2" customFormat="1" ht="14.4" customHeight="1">
      <c r="A255" s="39"/>
      <c r="B255" s="40"/>
      <c r="C255" s="243" t="s">
        <v>859</v>
      </c>
      <c r="D255" s="243" t="s">
        <v>253</v>
      </c>
      <c r="E255" s="244" t="s">
        <v>4283</v>
      </c>
      <c r="F255" s="245" t="s">
        <v>4284</v>
      </c>
      <c r="G255" s="246" t="s">
        <v>369</v>
      </c>
      <c r="H255" s="247">
        <v>8</v>
      </c>
      <c r="I255" s="248"/>
      <c r="J255" s="247">
        <f>ROUND(I255*H255,2)</f>
        <v>0</v>
      </c>
      <c r="K255" s="245" t="s">
        <v>257</v>
      </c>
      <c r="L255" s="45"/>
      <c r="M255" s="249" t="s">
        <v>1</v>
      </c>
      <c r="N255" s="250" t="s">
        <v>41</v>
      </c>
      <c r="O255" s="92"/>
      <c r="P255" s="251">
        <f>O255*H255</f>
        <v>0</v>
      </c>
      <c r="Q255" s="251">
        <v>0</v>
      </c>
      <c r="R255" s="251">
        <f>Q255*H255</f>
        <v>0</v>
      </c>
      <c r="S255" s="251">
        <v>0</v>
      </c>
      <c r="T255" s="252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53" t="s">
        <v>258</v>
      </c>
      <c r="AT255" s="253" t="s">
        <v>253</v>
      </c>
      <c r="AU255" s="253" t="s">
        <v>86</v>
      </c>
      <c r="AY255" s="18" t="s">
        <v>251</v>
      </c>
      <c r="BE255" s="254">
        <f>IF(N255="základní",J255,0)</f>
        <v>0</v>
      </c>
      <c r="BF255" s="254">
        <f>IF(N255="snížená",J255,0)</f>
        <v>0</v>
      </c>
      <c r="BG255" s="254">
        <f>IF(N255="zákl. přenesená",J255,0)</f>
        <v>0</v>
      </c>
      <c r="BH255" s="254">
        <f>IF(N255="sníž. přenesená",J255,0)</f>
        <v>0</v>
      </c>
      <c r="BI255" s="254">
        <f>IF(N255="nulová",J255,0)</f>
        <v>0</v>
      </c>
      <c r="BJ255" s="18" t="s">
        <v>84</v>
      </c>
      <c r="BK255" s="254">
        <f>ROUND(I255*H255,2)</f>
        <v>0</v>
      </c>
      <c r="BL255" s="18" t="s">
        <v>258</v>
      </c>
      <c r="BM255" s="253" t="s">
        <v>1398</v>
      </c>
    </row>
    <row r="256" s="2" customFormat="1" ht="14.4" customHeight="1">
      <c r="A256" s="39"/>
      <c r="B256" s="40"/>
      <c r="C256" s="288" t="s">
        <v>866</v>
      </c>
      <c r="D256" s="288" t="s">
        <v>295</v>
      </c>
      <c r="E256" s="289" t="s">
        <v>4285</v>
      </c>
      <c r="F256" s="290" t="s">
        <v>4286</v>
      </c>
      <c r="G256" s="291" t="s">
        <v>4287</v>
      </c>
      <c r="H256" s="292">
        <v>8</v>
      </c>
      <c r="I256" s="293"/>
      <c r="J256" s="292">
        <f>ROUND(I256*H256,2)</f>
        <v>0</v>
      </c>
      <c r="K256" s="290" t="s">
        <v>257</v>
      </c>
      <c r="L256" s="294"/>
      <c r="M256" s="295" t="s">
        <v>1</v>
      </c>
      <c r="N256" s="296" t="s">
        <v>41</v>
      </c>
      <c r="O256" s="92"/>
      <c r="P256" s="251">
        <f>O256*H256</f>
        <v>0</v>
      </c>
      <c r="Q256" s="251">
        <v>0.00107</v>
      </c>
      <c r="R256" s="251">
        <f>Q256*H256</f>
        <v>0.0085599999999999999</v>
      </c>
      <c r="S256" s="251">
        <v>0</v>
      </c>
      <c r="T256" s="252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53" t="s">
        <v>298</v>
      </c>
      <c r="AT256" s="253" t="s">
        <v>295</v>
      </c>
      <c r="AU256" s="253" t="s">
        <v>86</v>
      </c>
      <c r="AY256" s="18" t="s">
        <v>251</v>
      </c>
      <c r="BE256" s="254">
        <f>IF(N256="základní",J256,0)</f>
        <v>0</v>
      </c>
      <c r="BF256" s="254">
        <f>IF(N256="snížená",J256,0)</f>
        <v>0</v>
      </c>
      <c r="BG256" s="254">
        <f>IF(N256="zákl. přenesená",J256,0)</f>
        <v>0</v>
      </c>
      <c r="BH256" s="254">
        <f>IF(N256="sníž. přenesená",J256,0)</f>
        <v>0</v>
      </c>
      <c r="BI256" s="254">
        <f>IF(N256="nulová",J256,0)</f>
        <v>0</v>
      </c>
      <c r="BJ256" s="18" t="s">
        <v>84</v>
      </c>
      <c r="BK256" s="254">
        <f>ROUND(I256*H256,2)</f>
        <v>0</v>
      </c>
      <c r="BL256" s="18" t="s">
        <v>258</v>
      </c>
      <c r="BM256" s="253" t="s">
        <v>1406</v>
      </c>
    </row>
    <row r="257" s="12" customFormat="1" ht="22.8" customHeight="1">
      <c r="A257" s="12"/>
      <c r="B257" s="227"/>
      <c r="C257" s="228"/>
      <c r="D257" s="229" t="s">
        <v>75</v>
      </c>
      <c r="E257" s="241" t="s">
        <v>4341</v>
      </c>
      <c r="F257" s="241" t="s">
        <v>4342</v>
      </c>
      <c r="G257" s="228"/>
      <c r="H257" s="228"/>
      <c r="I257" s="231"/>
      <c r="J257" s="242">
        <f>BK257</f>
        <v>0</v>
      </c>
      <c r="K257" s="228"/>
      <c r="L257" s="233"/>
      <c r="M257" s="234"/>
      <c r="N257" s="235"/>
      <c r="O257" s="235"/>
      <c r="P257" s="236">
        <f>SUM(P258:P322)</f>
        <v>0</v>
      </c>
      <c r="Q257" s="235"/>
      <c r="R257" s="236">
        <f>SUM(R258:R322)</f>
        <v>1.1244099999999999</v>
      </c>
      <c r="S257" s="235"/>
      <c r="T257" s="237">
        <f>SUM(T258:T322)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38" t="s">
        <v>84</v>
      </c>
      <c r="AT257" s="239" t="s">
        <v>75</v>
      </c>
      <c r="AU257" s="239" t="s">
        <v>84</v>
      </c>
      <c r="AY257" s="238" t="s">
        <v>251</v>
      </c>
      <c r="BK257" s="240">
        <f>SUM(BK258:BK322)</f>
        <v>0</v>
      </c>
    </row>
    <row r="258" s="2" customFormat="1" ht="14.4" customHeight="1">
      <c r="A258" s="39"/>
      <c r="B258" s="40"/>
      <c r="C258" s="243" t="s">
        <v>872</v>
      </c>
      <c r="D258" s="243" t="s">
        <v>253</v>
      </c>
      <c r="E258" s="244" t="s">
        <v>4343</v>
      </c>
      <c r="F258" s="245" t="s">
        <v>4344</v>
      </c>
      <c r="G258" s="246" t="s">
        <v>369</v>
      </c>
      <c r="H258" s="247">
        <v>22</v>
      </c>
      <c r="I258" s="248"/>
      <c r="J258" s="247">
        <f>ROUND(I258*H258,2)</f>
        <v>0</v>
      </c>
      <c r="K258" s="245" t="s">
        <v>257</v>
      </c>
      <c r="L258" s="45"/>
      <c r="M258" s="249" t="s">
        <v>1</v>
      </c>
      <c r="N258" s="250" t="s">
        <v>41</v>
      </c>
      <c r="O258" s="92"/>
      <c r="P258" s="251">
        <f>O258*H258</f>
        <v>0</v>
      </c>
      <c r="Q258" s="251">
        <v>0</v>
      </c>
      <c r="R258" s="251">
        <f>Q258*H258</f>
        <v>0</v>
      </c>
      <c r="S258" s="251">
        <v>0</v>
      </c>
      <c r="T258" s="252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53" t="s">
        <v>258</v>
      </c>
      <c r="AT258" s="253" t="s">
        <v>253</v>
      </c>
      <c r="AU258" s="253" t="s">
        <v>86</v>
      </c>
      <c r="AY258" s="18" t="s">
        <v>251</v>
      </c>
      <c r="BE258" s="254">
        <f>IF(N258="základní",J258,0)</f>
        <v>0</v>
      </c>
      <c r="BF258" s="254">
        <f>IF(N258="snížená",J258,0)</f>
        <v>0</v>
      </c>
      <c r="BG258" s="254">
        <f>IF(N258="zákl. přenesená",J258,0)</f>
        <v>0</v>
      </c>
      <c r="BH258" s="254">
        <f>IF(N258="sníž. přenesená",J258,0)</f>
        <v>0</v>
      </c>
      <c r="BI258" s="254">
        <f>IF(N258="nulová",J258,0)</f>
        <v>0</v>
      </c>
      <c r="BJ258" s="18" t="s">
        <v>84</v>
      </c>
      <c r="BK258" s="254">
        <f>ROUND(I258*H258,2)</f>
        <v>0</v>
      </c>
      <c r="BL258" s="18" t="s">
        <v>258</v>
      </c>
      <c r="BM258" s="253" t="s">
        <v>1415</v>
      </c>
    </row>
    <row r="259" s="2" customFormat="1" ht="14.4" customHeight="1">
      <c r="A259" s="39"/>
      <c r="B259" s="40"/>
      <c r="C259" s="288" t="s">
        <v>888</v>
      </c>
      <c r="D259" s="288" t="s">
        <v>295</v>
      </c>
      <c r="E259" s="289" t="s">
        <v>4345</v>
      </c>
      <c r="F259" s="290" t="s">
        <v>4346</v>
      </c>
      <c r="G259" s="291" t="s">
        <v>369</v>
      </c>
      <c r="H259" s="292">
        <v>11</v>
      </c>
      <c r="I259" s="293"/>
      <c r="J259" s="292">
        <f>ROUND(I259*H259,2)</f>
        <v>0</v>
      </c>
      <c r="K259" s="290" t="s">
        <v>257</v>
      </c>
      <c r="L259" s="294"/>
      <c r="M259" s="295" t="s">
        <v>1</v>
      </c>
      <c r="N259" s="296" t="s">
        <v>41</v>
      </c>
      <c r="O259" s="92"/>
      <c r="P259" s="251">
        <f>O259*H259</f>
        <v>0</v>
      </c>
      <c r="Q259" s="251">
        <v>0.00020000000000000001</v>
      </c>
      <c r="R259" s="251">
        <f>Q259*H259</f>
        <v>0.0022000000000000001</v>
      </c>
      <c r="S259" s="251">
        <v>0</v>
      </c>
      <c r="T259" s="252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53" t="s">
        <v>298</v>
      </c>
      <c r="AT259" s="253" t="s">
        <v>295</v>
      </c>
      <c r="AU259" s="253" t="s">
        <v>86</v>
      </c>
      <c r="AY259" s="18" t="s">
        <v>251</v>
      </c>
      <c r="BE259" s="254">
        <f>IF(N259="základní",J259,0)</f>
        <v>0</v>
      </c>
      <c r="BF259" s="254">
        <f>IF(N259="snížená",J259,0)</f>
        <v>0</v>
      </c>
      <c r="BG259" s="254">
        <f>IF(N259="zákl. přenesená",J259,0)</f>
        <v>0</v>
      </c>
      <c r="BH259" s="254">
        <f>IF(N259="sníž. přenesená",J259,0)</f>
        <v>0</v>
      </c>
      <c r="BI259" s="254">
        <f>IF(N259="nulová",J259,0)</f>
        <v>0</v>
      </c>
      <c r="BJ259" s="18" t="s">
        <v>84</v>
      </c>
      <c r="BK259" s="254">
        <f>ROUND(I259*H259,2)</f>
        <v>0</v>
      </c>
      <c r="BL259" s="18" t="s">
        <v>258</v>
      </c>
      <c r="BM259" s="253" t="s">
        <v>1425</v>
      </c>
    </row>
    <row r="260" s="2" customFormat="1" ht="14.4" customHeight="1">
      <c r="A260" s="39"/>
      <c r="B260" s="40"/>
      <c r="C260" s="243" t="s">
        <v>895</v>
      </c>
      <c r="D260" s="243" t="s">
        <v>253</v>
      </c>
      <c r="E260" s="244" t="s">
        <v>4347</v>
      </c>
      <c r="F260" s="245" t="s">
        <v>4348</v>
      </c>
      <c r="G260" s="246" t="s">
        <v>369</v>
      </c>
      <c r="H260" s="247">
        <v>11</v>
      </c>
      <c r="I260" s="248"/>
      <c r="J260" s="247">
        <f>ROUND(I260*H260,2)</f>
        <v>0</v>
      </c>
      <c r="K260" s="245" t="s">
        <v>257</v>
      </c>
      <c r="L260" s="45"/>
      <c r="M260" s="249" t="s">
        <v>1</v>
      </c>
      <c r="N260" s="250" t="s">
        <v>41</v>
      </c>
      <c r="O260" s="92"/>
      <c r="P260" s="251">
        <f>O260*H260</f>
        <v>0</v>
      </c>
      <c r="Q260" s="251">
        <v>0</v>
      </c>
      <c r="R260" s="251">
        <f>Q260*H260</f>
        <v>0</v>
      </c>
      <c r="S260" s="251">
        <v>0</v>
      </c>
      <c r="T260" s="252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53" t="s">
        <v>258</v>
      </c>
      <c r="AT260" s="253" t="s">
        <v>253</v>
      </c>
      <c r="AU260" s="253" t="s">
        <v>86</v>
      </c>
      <c r="AY260" s="18" t="s">
        <v>251</v>
      </c>
      <c r="BE260" s="254">
        <f>IF(N260="základní",J260,0)</f>
        <v>0</v>
      </c>
      <c r="BF260" s="254">
        <f>IF(N260="snížená",J260,0)</f>
        <v>0</v>
      </c>
      <c r="BG260" s="254">
        <f>IF(N260="zákl. přenesená",J260,0)</f>
        <v>0</v>
      </c>
      <c r="BH260" s="254">
        <f>IF(N260="sníž. přenesená",J260,0)</f>
        <v>0</v>
      </c>
      <c r="BI260" s="254">
        <f>IF(N260="nulová",J260,0)</f>
        <v>0</v>
      </c>
      <c r="BJ260" s="18" t="s">
        <v>84</v>
      </c>
      <c r="BK260" s="254">
        <f>ROUND(I260*H260,2)</f>
        <v>0</v>
      </c>
      <c r="BL260" s="18" t="s">
        <v>258</v>
      </c>
      <c r="BM260" s="253" t="s">
        <v>1433</v>
      </c>
    </row>
    <row r="261" s="2" customFormat="1" ht="14.4" customHeight="1">
      <c r="A261" s="39"/>
      <c r="B261" s="40"/>
      <c r="C261" s="288" t="s">
        <v>902</v>
      </c>
      <c r="D261" s="288" t="s">
        <v>295</v>
      </c>
      <c r="E261" s="289" t="s">
        <v>4349</v>
      </c>
      <c r="F261" s="290" t="s">
        <v>4350</v>
      </c>
      <c r="G261" s="291" t="s">
        <v>369</v>
      </c>
      <c r="H261" s="292">
        <v>11</v>
      </c>
      <c r="I261" s="293"/>
      <c r="J261" s="292">
        <f>ROUND(I261*H261,2)</f>
        <v>0</v>
      </c>
      <c r="K261" s="290" t="s">
        <v>257</v>
      </c>
      <c r="L261" s="294"/>
      <c r="M261" s="295" t="s">
        <v>1</v>
      </c>
      <c r="N261" s="296" t="s">
        <v>41</v>
      </c>
      <c r="O261" s="92"/>
      <c r="P261" s="251">
        <f>O261*H261</f>
        <v>0</v>
      </c>
      <c r="Q261" s="251">
        <v>0.0064000000000000003</v>
      </c>
      <c r="R261" s="251">
        <f>Q261*H261</f>
        <v>0.070400000000000004</v>
      </c>
      <c r="S261" s="251">
        <v>0</v>
      </c>
      <c r="T261" s="252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53" t="s">
        <v>298</v>
      </c>
      <c r="AT261" s="253" t="s">
        <v>295</v>
      </c>
      <c r="AU261" s="253" t="s">
        <v>86</v>
      </c>
      <c r="AY261" s="18" t="s">
        <v>251</v>
      </c>
      <c r="BE261" s="254">
        <f>IF(N261="základní",J261,0)</f>
        <v>0</v>
      </c>
      <c r="BF261" s="254">
        <f>IF(N261="snížená",J261,0)</f>
        <v>0</v>
      </c>
      <c r="BG261" s="254">
        <f>IF(N261="zákl. přenesená",J261,0)</f>
        <v>0</v>
      </c>
      <c r="BH261" s="254">
        <f>IF(N261="sníž. přenesená",J261,0)</f>
        <v>0</v>
      </c>
      <c r="BI261" s="254">
        <f>IF(N261="nulová",J261,0)</f>
        <v>0</v>
      </c>
      <c r="BJ261" s="18" t="s">
        <v>84</v>
      </c>
      <c r="BK261" s="254">
        <f>ROUND(I261*H261,2)</f>
        <v>0</v>
      </c>
      <c r="BL261" s="18" t="s">
        <v>258</v>
      </c>
      <c r="BM261" s="253" t="s">
        <v>1442</v>
      </c>
    </row>
    <row r="262" s="2" customFormat="1" ht="14.4" customHeight="1">
      <c r="A262" s="39"/>
      <c r="B262" s="40"/>
      <c r="C262" s="243" t="s">
        <v>908</v>
      </c>
      <c r="D262" s="243" t="s">
        <v>253</v>
      </c>
      <c r="E262" s="244" t="s">
        <v>4351</v>
      </c>
      <c r="F262" s="245" t="s">
        <v>4352</v>
      </c>
      <c r="G262" s="246" t="s">
        <v>369</v>
      </c>
      <c r="H262" s="247">
        <v>147</v>
      </c>
      <c r="I262" s="248"/>
      <c r="J262" s="247">
        <f>ROUND(I262*H262,2)</f>
        <v>0</v>
      </c>
      <c r="K262" s="245" t="s">
        <v>257</v>
      </c>
      <c r="L262" s="45"/>
      <c r="M262" s="249" t="s">
        <v>1</v>
      </c>
      <c r="N262" s="250" t="s">
        <v>41</v>
      </c>
      <c r="O262" s="92"/>
      <c r="P262" s="251">
        <f>O262*H262</f>
        <v>0</v>
      </c>
      <c r="Q262" s="251">
        <v>0</v>
      </c>
      <c r="R262" s="251">
        <f>Q262*H262</f>
        <v>0</v>
      </c>
      <c r="S262" s="251">
        <v>0</v>
      </c>
      <c r="T262" s="252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53" t="s">
        <v>258</v>
      </c>
      <c r="AT262" s="253" t="s">
        <v>253</v>
      </c>
      <c r="AU262" s="253" t="s">
        <v>86</v>
      </c>
      <c r="AY262" s="18" t="s">
        <v>251</v>
      </c>
      <c r="BE262" s="254">
        <f>IF(N262="základní",J262,0)</f>
        <v>0</v>
      </c>
      <c r="BF262" s="254">
        <f>IF(N262="snížená",J262,0)</f>
        <v>0</v>
      </c>
      <c r="BG262" s="254">
        <f>IF(N262="zákl. přenesená",J262,0)</f>
        <v>0</v>
      </c>
      <c r="BH262" s="254">
        <f>IF(N262="sníž. přenesená",J262,0)</f>
        <v>0</v>
      </c>
      <c r="BI262" s="254">
        <f>IF(N262="nulová",J262,0)</f>
        <v>0</v>
      </c>
      <c r="BJ262" s="18" t="s">
        <v>84</v>
      </c>
      <c r="BK262" s="254">
        <f>ROUND(I262*H262,2)</f>
        <v>0</v>
      </c>
      <c r="BL262" s="18" t="s">
        <v>258</v>
      </c>
      <c r="BM262" s="253" t="s">
        <v>1450</v>
      </c>
    </row>
    <row r="263" s="2" customFormat="1" ht="14.4" customHeight="1">
      <c r="A263" s="39"/>
      <c r="B263" s="40"/>
      <c r="C263" s="288" t="s">
        <v>913</v>
      </c>
      <c r="D263" s="288" t="s">
        <v>295</v>
      </c>
      <c r="E263" s="289" t="s">
        <v>4353</v>
      </c>
      <c r="F263" s="290" t="s">
        <v>4354</v>
      </c>
      <c r="G263" s="291" t="s">
        <v>369</v>
      </c>
      <c r="H263" s="292">
        <v>147</v>
      </c>
      <c r="I263" s="293"/>
      <c r="J263" s="292">
        <f>ROUND(I263*H263,2)</f>
        <v>0</v>
      </c>
      <c r="K263" s="290" t="s">
        <v>257</v>
      </c>
      <c r="L263" s="294"/>
      <c r="M263" s="295" t="s">
        <v>1</v>
      </c>
      <c r="N263" s="296" t="s">
        <v>41</v>
      </c>
      <c r="O263" s="92"/>
      <c r="P263" s="251">
        <f>O263*H263</f>
        <v>0</v>
      </c>
      <c r="Q263" s="251">
        <v>0.00010000000000000001</v>
      </c>
      <c r="R263" s="251">
        <f>Q263*H263</f>
        <v>0.014700000000000001</v>
      </c>
      <c r="S263" s="251">
        <v>0</v>
      </c>
      <c r="T263" s="252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53" t="s">
        <v>298</v>
      </c>
      <c r="AT263" s="253" t="s">
        <v>295</v>
      </c>
      <c r="AU263" s="253" t="s">
        <v>86</v>
      </c>
      <c r="AY263" s="18" t="s">
        <v>251</v>
      </c>
      <c r="BE263" s="254">
        <f>IF(N263="základní",J263,0)</f>
        <v>0</v>
      </c>
      <c r="BF263" s="254">
        <f>IF(N263="snížená",J263,0)</f>
        <v>0</v>
      </c>
      <c r="BG263" s="254">
        <f>IF(N263="zákl. přenesená",J263,0)</f>
        <v>0</v>
      </c>
      <c r="BH263" s="254">
        <f>IF(N263="sníž. přenesená",J263,0)</f>
        <v>0</v>
      </c>
      <c r="BI263" s="254">
        <f>IF(N263="nulová",J263,0)</f>
        <v>0</v>
      </c>
      <c r="BJ263" s="18" t="s">
        <v>84</v>
      </c>
      <c r="BK263" s="254">
        <f>ROUND(I263*H263,2)</f>
        <v>0</v>
      </c>
      <c r="BL263" s="18" t="s">
        <v>258</v>
      </c>
      <c r="BM263" s="253" t="s">
        <v>1460</v>
      </c>
    </row>
    <row r="264" s="2" customFormat="1" ht="14.4" customHeight="1">
      <c r="A264" s="39"/>
      <c r="B264" s="40"/>
      <c r="C264" s="243" t="s">
        <v>917</v>
      </c>
      <c r="D264" s="243" t="s">
        <v>253</v>
      </c>
      <c r="E264" s="244" t="s">
        <v>4355</v>
      </c>
      <c r="F264" s="245" t="s">
        <v>4356</v>
      </c>
      <c r="G264" s="246" t="s">
        <v>369</v>
      </c>
      <c r="H264" s="247">
        <v>5</v>
      </c>
      <c r="I264" s="248"/>
      <c r="J264" s="247">
        <f>ROUND(I264*H264,2)</f>
        <v>0</v>
      </c>
      <c r="K264" s="245" t="s">
        <v>257</v>
      </c>
      <c r="L264" s="45"/>
      <c r="M264" s="249" t="s">
        <v>1</v>
      </c>
      <c r="N264" s="250" t="s">
        <v>41</v>
      </c>
      <c r="O264" s="92"/>
      <c r="P264" s="251">
        <f>O264*H264</f>
        <v>0</v>
      </c>
      <c r="Q264" s="251">
        <v>0</v>
      </c>
      <c r="R264" s="251">
        <f>Q264*H264</f>
        <v>0</v>
      </c>
      <c r="S264" s="251">
        <v>0</v>
      </c>
      <c r="T264" s="252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53" t="s">
        <v>258</v>
      </c>
      <c r="AT264" s="253" t="s">
        <v>253</v>
      </c>
      <c r="AU264" s="253" t="s">
        <v>86</v>
      </c>
      <c r="AY264" s="18" t="s">
        <v>251</v>
      </c>
      <c r="BE264" s="254">
        <f>IF(N264="základní",J264,0)</f>
        <v>0</v>
      </c>
      <c r="BF264" s="254">
        <f>IF(N264="snížená",J264,0)</f>
        <v>0</v>
      </c>
      <c r="BG264" s="254">
        <f>IF(N264="zákl. přenesená",J264,0)</f>
        <v>0</v>
      </c>
      <c r="BH264" s="254">
        <f>IF(N264="sníž. přenesená",J264,0)</f>
        <v>0</v>
      </c>
      <c r="BI264" s="254">
        <f>IF(N264="nulová",J264,0)</f>
        <v>0</v>
      </c>
      <c r="BJ264" s="18" t="s">
        <v>84</v>
      </c>
      <c r="BK264" s="254">
        <f>ROUND(I264*H264,2)</f>
        <v>0</v>
      </c>
      <c r="BL264" s="18" t="s">
        <v>258</v>
      </c>
      <c r="BM264" s="253" t="s">
        <v>1471</v>
      </c>
    </row>
    <row r="265" s="2" customFormat="1" ht="14.4" customHeight="1">
      <c r="A265" s="39"/>
      <c r="B265" s="40"/>
      <c r="C265" s="288" t="s">
        <v>923</v>
      </c>
      <c r="D265" s="288" t="s">
        <v>295</v>
      </c>
      <c r="E265" s="289" t="s">
        <v>4357</v>
      </c>
      <c r="F265" s="290" t="s">
        <v>4358</v>
      </c>
      <c r="G265" s="291" t="s">
        <v>369</v>
      </c>
      <c r="H265" s="292">
        <v>5</v>
      </c>
      <c r="I265" s="293"/>
      <c r="J265" s="292">
        <f>ROUND(I265*H265,2)</f>
        <v>0</v>
      </c>
      <c r="K265" s="290" t="s">
        <v>257</v>
      </c>
      <c r="L265" s="294"/>
      <c r="M265" s="295" t="s">
        <v>1</v>
      </c>
      <c r="N265" s="296" t="s">
        <v>41</v>
      </c>
      <c r="O265" s="92"/>
      <c r="P265" s="251">
        <f>O265*H265</f>
        <v>0</v>
      </c>
      <c r="Q265" s="251">
        <v>0.00050000000000000001</v>
      </c>
      <c r="R265" s="251">
        <f>Q265*H265</f>
        <v>0.0025000000000000001</v>
      </c>
      <c r="S265" s="251">
        <v>0</v>
      </c>
      <c r="T265" s="252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53" t="s">
        <v>298</v>
      </c>
      <c r="AT265" s="253" t="s">
        <v>295</v>
      </c>
      <c r="AU265" s="253" t="s">
        <v>86</v>
      </c>
      <c r="AY265" s="18" t="s">
        <v>251</v>
      </c>
      <c r="BE265" s="254">
        <f>IF(N265="základní",J265,0)</f>
        <v>0</v>
      </c>
      <c r="BF265" s="254">
        <f>IF(N265="snížená",J265,0)</f>
        <v>0</v>
      </c>
      <c r="BG265" s="254">
        <f>IF(N265="zákl. přenesená",J265,0)</f>
        <v>0</v>
      </c>
      <c r="BH265" s="254">
        <f>IF(N265="sníž. přenesená",J265,0)</f>
        <v>0</v>
      </c>
      <c r="BI265" s="254">
        <f>IF(N265="nulová",J265,0)</f>
        <v>0</v>
      </c>
      <c r="BJ265" s="18" t="s">
        <v>84</v>
      </c>
      <c r="BK265" s="254">
        <f>ROUND(I265*H265,2)</f>
        <v>0</v>
      </c>
      <c r="BL265" s="18" t="s">
        <v>258</v>
      </c>
      <c r="BM265" s="253" t="s">
        <v>1481</v>
      </c>
    </row>
    <row r="266" s="2" customFormat="1" ht="14.4" customHeight="1">
      <c r="A266" s="39"/>
      <c r="B266" s="40"/>
      <c r="C266" s="243" t="s">
        <v>932</v>
      </c>
      <c r="D266" s="243" t="s">
        <v>253</v>
      </c>
      <c r="E266" s="244" t="s">
        <v>4359</v>
      </c>
      <c r="F266" s="245" t="s">
        <v>4360</v>
      </c>
      <c r="G266" s="246" t="s">
        <v>369</v>
      </c>
      <c r="H266" s="247">
        <v>2</v>
      </c>
      <c r="I266" s="248"/>
      <c r="J266" s="247">
        <f>ROUND(I266*H266,2)</f>
        <v>0</v>
      </c>
      <c r="K266" s="245" t="s">
        <v>257</v>
      </c>
      <c r="L266" s="45"/>
      <c r="M266" s="249" t="s">
        <v>1</v>
      </c>
      <c r="N266" s="250" t="s">
        <v>41</v>
      </c>
      <c r="O266" s="92"/>
      <c r="P266" s="251">
        <f>O266*H266</f>
        <v>0</v>
      </c>
      <c r="Q266" s="251">
        <v>0</v>
      </c>
      <c r="R266" s="251">
        <f>Q266*H266</f>
        <v>0</v>
      </c>
      <c r="S266" s="251">
        <v>0</v>
      </c>
      <c r="T266" s="252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53" t="s">
        <v>258</v>
      </c>
      <c r="AT266" s="253" t="s">
        <v>253</v>
      </c>
      <c r="AU266" s="253" t="s">
        <v>86</v>
      </c>
      <c r="AY266" s="18" t="s">
        <v>251</v>
      </c>
      <c r="BE266" s="254">
        <f>IF(N266="základní",J266,0)</f>
        <v>0</v>
      </c>
      <c r="BF266" s="254">
        <f>IF(N266="snížená",J266,0)</f>
        <v>0</v>
      </c>
      <c r="BG266" s="254">
        <f>IF(N266="zákl. přenesená",J266,0)</f>
        <v>0</v>
      </c>
      <c r="BH266" s="254">
        <f>IF(N266="sníž. přenesená",J266,0)</f>
        <v>0</v>
      </c>
      <c r="BI266" s="254">
        <f>IF(N266="nulová",J266,0)</f>
        <v>0</v>
      </c>
      <c r="BJ266" s="18" t="s">
        <v>84</v>
      </c>
      <c r="BK266" s="254">
        <f>ROUND(I266*H266,2)</f>
        <v>0</v>
      </c>
      <c r="BL266" s="18" t="s">
        <v>258</v>
      </c>
      <c r="BM266" s="253" t="s">
        <v>1493</v>
      </c>
    </row>
    <row r="267" s="2" customFormat="1">
      <c r="A267" s="39"/>
      <c r="B267" s="40"/>
      <c r="C267" s="41"/>
      <c r="D267" s="257" t="s">
        <v>863</v>
      </c>
      <c r="E267" s="41"/>
      <c r="F267" s="308" t="s">
        <v>4361</v>
      </c>
      <c r="G267" s="41"/>
      <c r="H267" s="41"/>
      <c r="I267" s="211"/>
      <c r="J267" s="41"/>
      <c r="K267" s="41"/>
      <c r="L267" s="45"/>
      <c r="M267" s="309"/>
      <c r="N267" s="310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863</v>
      </c>
      <c r="AU267" s="18" t="s">
        <v>86</v>
      </c>
    </row>
    <row r="268" s="2" customFormat="1" ht="22.2" customHeight="1">
      <c r="A268" s="39"/>
      <c r="B268" s="40"/>
      <c r="C268" s="288" t="s">
        <v>939</v>
      </c>
      <c r="D268" s="288" t="s">
        <v>295</v>
      </c>
      <c r="E268" s="289" t="s">
        <v>4362</v>
      </c>
      <c r="F268" s="290" t="s">
        <v>4363</v>
      </c>
      <c r="G268" s="291" t="s">
        <v>369</v>
      </c>
      <c r="H268" s="292">
        <v>2</v>
      </c>
      <c r="I268" s="293"/>
      <c r="J268" s="292">
        <f>ROUND(I268*H268,2)</f>
        <v>0</v>
      </c>
      <c r="K268" s="290" t="s">
        <v>257</v>
      </c>
      <c r="L268" s="294"/>
      <c r="M268" s="295" t="s">
        <v>1</v>
      </c>
      <c r="N268" s="296" t="s">
        <v>41</v>
      </c>
      <c r="O268" s="92"/>
      <c r="P268" s="251">
        <f>O268*H268</f>
        <v>0</v>
      </c>
      <c r="Q268" s="251">
        <v>0.00020000000000000001</v>
      </c>
      <c r="R268" s="251">
        <f>Q268*H268</f>
        <v>0.00040000000000000002</v>
      </c>
      <c r="S268" s="251">
        <v>0</v>
      </c>
      <c r="T268" s="252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53" t="s">
        <v>298</v>
      </c>
      <c r="AT268" s="253" t="s">
        <v>295</v>
      </c>
      <c r="AU268" s="253" t="s">
        <v>86</v>
      </c>
      <c r="AY268" s="18" t="s">
        <v>251</v>
      </c>
      <c r="BE268" s="254">
        <f>IF(N268="základní",J268,0)</f>
        <v>0</v>
      </c>
      <c r="BF268" s="254">
        <f>IF(N268="snížená",J268,0)</f>
        <v>0</v>
      </c>
      <c r="BG268" s="254">
        <f>IF(N268="zákl. přenesená",J268,0)</f>
        <v>0</v>
      </c>
      <c r="BH268" s="254">
        <f>IF(N268="sníž. přenesená",J268,0)</f>
        <v>0</v>
      </c>
      <c r="BI268" s="254">
        <f>IF(N268="nulová",J268,0)</f>
        <v>0</v>
      </c>
      <c r="BJ268" s="18" t="s">
        <v>84</v>
      </c>
      <c r="BK268" s="254">
        <f>ROUND(I268*H268,2)</f>
        <v>0</v>
      </c>
      <c r="BL268" s="18" t="s">
        <v>258</v>
      </c>
      <c r="BM268" s="253" t="s">
        <v>1506</v>
      </c>
    </row>
    <row r="269" s="2" customFormat="1" ht="14.4" customHeight="1">
      <c r="A269" s="39"/>
      <c r="B269" s="40"/>
      <c r="C269" s="243" t="s">
        <v>945</v>
      </c>
      <c r="D269" s="243" t="s">
        <v>253</v>
      </c>
      <c r="E269" s="244" t="s">
        <v>4364</v>
      </c>
      <c r="F269" s="245" t="s">
        <v>4365</v>
      </c>
      <c r="G269" s="246" t="s">
        <v>369</v>
      </c>
      <c r="H269" s="247">
        <v>3</v>
      </c>
      <c r="I269" s="248"/>
      <c r="J269" s="247">
        <f>ROUND(I269*H269,2)</f>
        <v>0</v>
      </c>
      <c r="K269" s="245" t="s">
        <v>257</v>
      </c>
      <c r="L269" s="45"/>
      <c r="M269" s="249" t="s">
        <v>1</v>
      </c>
      <c r="N269" s="250" t="s">
        <v>41</v>
      </c>
      <c r="O269" s="92"/>
      <c r="P269" s="251">
        <f>O269*H269</f>
        <v>0</v>
      </c>
      <c r="Q269" s="251">
        <v>0</v>
      </c>
      <c r="R269" s="251">
        <f>Q269*H269</f>
        <v>0</v>
      </c>
      <c r="S269" s="251">
        <v>0</v>
      </c>
      <c r="T269" s="252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53" t="s">
        <v>258</v>
      </c>
      <c r="AT269" s="253" t="s">
        <v>253</v>
      </c>
      <c r="AU269" s="253" t="s">
        <v>86</v>
      </c>
      <c r="AY269" s="18" t="s">
        <v>251</v>
      </c>
      <c r="BE269" s="254">
        <f>IF(N269="základní",J269,0)</f>
        <v>0</v>
      </c>
      <c r="BF269" s="254">
        <f>IF(N269="snížená",J269,0)</f>
        <v>0</v>
      </c>
      <c r="BG269" s="254">
        <f>IF(N269="zákl. přenesená",J269,0)</f>
        <v>0</v>
      </c>
      <c r="BH269" s="254">
        <f>IF(N269="sníž. přenesená",J269,0)</f>
        <v>0</v>
      </c>
      <c r="BI269" s="254">
        <f>IF(N269="nulová",J269,0)</f>
        <v>0</v>
      </c>
      <c r="BJ269" s="18" t="s">
        <v>84</v>
      </c>
      <c r="BK269" s="254">
        <f>ROUND(I269*H269,2)</f>
        <v>0</v>
      </c>
      <c r="BL269" s="18" t="s">
        <v>258</v>
      </c>
      <c r="BM269" s="253" t="s">
        <v>1514</v>
      </c>
    </row>
    <row r="270" s="2" customFormat="1" ht="14.4" customHeight="1">
      <c r="A270" s="39"/>
      <c r="B270" s="40"/>
      <c r="C270" s="288" t="s">
        <v>951</v>
      </c>
      <c r="D270" s="288" t="s">
        <v>295</v>
      </c>
      <c r="E270" s="289" t="s">
        <v>4366</v>
      </c>
      <c r="F270" s="290" t="s">
        <v>4367</v>
      </c>
      <c r="G270" s="291" t="s">
        <v>369</v>
      </c>
      <c r="H270" s="292">
        <v>3</v>
      </c>
      <c r="I270" s="293"/>
      <c r="J270" s="292">
        <f>ROUND(I270*H270,2)</f>
        <v>0</v>
      </c>
      <c r="K270" s="290" t="s">
        <v>257</v>
      </c>
      <c r="L270" s="294"/>
      <c r="M270" s="295" t="s">
        <v>1</v>
      </c>
      <c r="N270" s="296" t="s">
        <v>41</v>
      </c>
      <c r="O270" s="92"/>
      <c r="P270" s="251">
        <f>O270*H270</f>
        <v>0</v>
      </c>
      <c r="Q270" s="251">
        <v>0.002</v>
      </c>
      <c r="R270" s="251">
        <f>Q270*H270</f>
        <v>0.0060000000000000001</v>
      </c>
      <c r="S270" s="251">
        <v>0</v>
      </c>
      <c r="T270" s="252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53" t="s">
        <v>298</v>
      </c>
      <c r="AT270" s="253" t="s">
        <v>295</v>
      </c>
      <c r="AU270" s="253" t="s">
        <v>86</v>
      </c>
      <c r="AY270" s="18" t="s">
        <v>251</v>
      </c>
      <c r="BE270" s="254">
        <f>IF(N270="základní",J270,0)</f>
        <v>0</v>
      </c>
      <c r="BF270" s="254">
        <f>IF(N270="snížená",J270,0)</f>
        <v>0</v>
      </c>
      <c r="BG270" s="254">
        <f>IF(N270="zákl. přenesená",J270,0)</f>
        <v>0</v>
      </c>
      <c r="BH270" s="254">
        <f>IF(N270="sníž. přenesená",J270,0)</f>
        <v>0</v>
      </c>
      <c r="BI270" s="254">
        <f>IF(N270="nulová",J270,0)</f>
        <v>0</v>
      </c>
      <c r="BJ270" s="18" t="s">
        <v>84</v>
      </c>
      <c r="BK270" s="254">
        <f>ROUND(I270*H270,2)</f>
        <v>0</v>
      </c>
      <c r="BL270" s="18" t="s">
        <v>258</v>
      </c>
      <c r="BM270" s="253" t="s">
        <v>1524</v>
      </c>
    </row>
    <row r="271" s="2" customFormat="1" ht="14.4" customHeight="1">
      <c r="A271" s="39"/>
      <c r="B271" s="40"/>
      <c r="C271" s="288" t="s">
        <v>956</v>
      </c>
      <c r="D271" s="288" t="s">
        <v>295</v>
      </c>
      <c r="E271" s="289" t="s">
        <v>4208</v>
      </c>
      <c r="F271" s="290" t="s">
        <v>4209</v>
      </c>
      <c r="G271" s="291" t="s">
        <v>369</v>
      </c>
      <c r="H271" s="292">
        <v>3</v>
      </c>
      <c r="I271" s="293"/>
      <c r="J271" s="292">
        <f>ROUND(I271*H271,2)</f>
        <v>0</v>
      </c>
      <c r="K271" s="290" t="s">
        <v>257</v>
      </c>
      <c r="L271" s="294"/>
      <c r="M271" s="295" t="s">
        <v>1</v>
      </c>
      <c r="N271" s="296" t="s">
        <v>41</v>
      </c>
      <c r="O271" s="92"/>
      <c r="P271" s="251">
        <f>O271*H271</f>
        <v>0</v>
      </c>
      <c r="Q271" s="251">
        <v>0.0050000000000000001</v>
      </c>
      <c r="R271" s="251">
        <f>Q271*H271</f>
        <v>0.014999999999999999</v>
      </c>
      <c r="S271" s="251">
        <v>0</v>
      </c>
      <c r="T271" s="252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53" t="s">
        <v>298</v>
      </c>
      <c r="AT271" s="253" t="s">
        <v>295</v>
      </c>
      <c r="AU271" s="253" t="s">
        <v>86</v>
      </c>
      <c r="AY271" s="18" t="s">
        <v>251</v>
      </c>
      <c r="BE271" s="254">
        <f>IF(N271="základní",J271,0)</f>
        <v>0</v>
      </c>
      <c r="BF271" s="254">
        <f>IF(N271="snížená",J271,0)</f>
        <v>0</v>
      </c>
      <c r="BG271" s="254">
        <f>IF(N271="zákl. přenesená",J271,0)</f>
        <v>0</v>
      </c>
      <c r="BH271" s="254">
        <f>IF(N271="sníž. přenesená",J271,0)</f>
        <v>0</v>
      </c>
      <c r="BI271" s="254">
        <f>IF(N271="nulová",J271,0)</f>
        <v>0</v>
      </c>
      <c r="BJ271" s="18" t="s">
        <v>84</v>
      </c>
      <c r="BK271" s="254">
        <f>ROUND(I271*H271,2)</f>
        <v>0</v>
      </c>
      <c r="BL271" s="18" t="s">
        <v>258</v>
      </c>
      <c r="BM271" s="253" t="s">
        <v>1532</v>
      </c>
    </row>
    <row r="272" s="2" customFormat="1" ht="14.4" customHeight="1">
      <c r="A272" s="39"/>
      <c r="B272" s="40"/>
      <c r="C272" s="243" t="s">
        <v>961</v>
      </c>
      <c r="D272" s="243" t="s">
        <v>253</v>
      </c>
      <c r="E272" s="244" t="s">
        <v>4368</v>
      </c>
      <c r="F272" s="245" t="s">
        <v>4369</v>
      </c>
      <c r="G272" s="246" t="s">
        <v>369</v>
      </c>
      <c r="H272" s="247">
        <v>6</v>
      </c>
      <c r="I272" s="248"/>
      <c r="J272" s="247">
        <f>ROUND(I272*H272,2)</f>
        <v>0</v>
      </c>
      <c r="K272" s="245" t="s">
        <v>257</v>
      </c>
      <c r="L272" s="45"/>
      <c r="M272" s="249" t="s">
        <v>1</v>
      </c>
      <c r="N272" s="250" t="s">
        <v>41</v>
      </c>
      <c r="O272" s="92"/>
      <c r="P272" s="251">
        <f>O272*H272</f>
        <v>0</v>
      </c>
      <c r="Q272" s="251">
        <v>0</v>
      </c>
      <c r="R272" s="251">
        <f>Q272*H272</f>
        <v>0</v>
      </c>
      <c r="S272" s="251">
        <v>0</v>
      </c>
      <c r="T272" s="252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53" t="s">
        <v>258</v>
      </c>
      <c r="AT272" s="253" t="s">
        <v>253</v>
      </c>
      <c r="AU272" s="253" t="s">
        <v>86</v>
      </c>
      <c r="AY272" s="18" t="s">
        <v>251</v>
      </c>
      <c r="BE272" s="254">
        <f>IF(N272="základní",J272,0)</f>
        <v>0</v>
      </c>
      <c r="BF272" s="254">
        <f>IF(N272="snížená",J272,0)</f>
        <v>0</v>
      </c>
      <c r="BG272" s="254">
        <f>IF(N272="zákl. přenesená",J272,0)</f>
        <v>0</v>
      </c>
      <c r="BH272" s="254">
        <f>IF(N272="sníž. přenesená",J272,0)</f>
        <v>0</v>
      </c>
      <c r="BI272" s="254">
        <f>IF(N272="nulová",J272,0)</f>
        <v>0</v>
      </c>
      <c r="BJ272" s="18" t="s">
        <v>84</v>
      </c>
      <c r="BK272" s="254">
        <f>ROUND(I272*H272,2)</f>
        <v>0</v>
      </c>
      <c r="BL272" s="18" t="s">
        <v>258</v>
      </c>
      <c r="BM272" s="253" t="s">
        <v>1541</v>
      </c>
    </row>
    <row r="273" s="2" customFormat="1" ht="14.4" customHeight="1">
      <c r="A273" s="39"/>
      <c r="B273" s="40"/>
      <c r="C273" s="288" t="s">
        <v>966</v>
      </c>
      <c r="D273" s="288" t="s">
        <v>295</v>
      </c>
      <c r="E273" s="289" t="s">
        <v>4370</v>
      </c>
      <c r="F273" s="290" t="s">
        <v>4371</v>
      </c>
      <c r="G273" s="291" t="s">
        <v>369</v>
      </c>
      <c r="H273" s="292">
        <v>6</v>
      </c>
      <c r="I273" s="293"/>
      <c r="J273" s="292">
        <f>ROUND(I273*H273,2)</f>
        <v>0</v>
      </c>
      <c r="K273" s="290" t="s">
        <v>257</v>
      </c>
      <c r="L273" s="294"/>
      <c r="M273" s="295" t="s">
        <v>1</v>
      </c>
      <c r="N273" s="296" t="s">
        <v>41</v>
      </c>
      <c r="O273" s="92"/>
      <c r="P273" s="251">
        <f>O273*H273</f>
        <v>0</v>
      </c>
      <c r="Q273" s="251">
        <v>0.00080000000000000004</v>
      </c>
      <c r="R273" s="251">
        <f>Q273*H273</f>
        <v>0.0048000000000000004</v>
      </c>
      <c r="S273" s="251">
        <v>0</v>
      </c>
      <c r="T273" s="252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53" t="s">
        <v>298</v>
      </c>
      <c r="AT273" s="253" t="s">
        <v>295</v>
      </c>
      <c r="AU273" s="253" t="s">
        <v>86</v>
      </c>
      <c r="AY273" s="18" t="s">
        <v>251</v>
      </c>
      <c r="BE273" s="254">
        <f>IF(N273="základní",J273,0)</f>
        <v>0</v>
      </c>
      <c r="BF273" s="254">
        <f>IF(N273="snížená",J273,0)</f>
        <v>0</v>
      </c>
      <c r="BG273" s="254">
        <f>IF(N273="zákl. přenesená",J273,0)</f>
        <v>0</v>
      </c>
      <c r="BH273" s="254">
        <f>IF(N273="sníž. přenesená",J273,0)</f>
        <v>0</v>
      </c>
      <c r="BI273" s="254">
        <f>IF(N273="nulová",J273,0)</f>
        <v>0</v>
      </c>
      <c r="BJ273" s="18" t="s">
        <v>84</v>
      </c>
      <c r="BK273" s="254">
        <f>ROUND(I273*H273,2)</f>
        <v>0</v>
      </c>
      <c r="BL273" s="18" t="s">
        <v>258</v>
      </c>
      <c r="BM273" s="253" t="s">
        <v>1551</v>
      </c>
    </row>
    <row r="274" s="2" customFormat="1" ht="14.4" customHeight="1">
      <c r="A274" s="39"/>
      <c r="B274" s="40"/>
      <c r="C274" s="288" t="s">
        <v>971</v>
      </c>
      <c r="D274" s="288" t="s">
        <v>295</v>
      </c>
      <c r="E274" s="289" t="s">
        <v>4208</v>
      </c>
      <c r="F274" s="290" t="s">
        <v>4209</v>
      </c>
      <c r="G274" s="291" t="s">
        <v>369</v>
      </c>
      <c r="H274" s="292">
        <v>6</v>
      </c>
      <c r="I274" s="293"/>
      <c r="J274" s="292">
        <f>ROUND(I274*H274,2)</f>
        <v>0</v>
      </c>
      <c r="K274" s="290" t="s">
        <v>257</v>
      </c>
      <c r="L274" s="294"/>
      <c r="M274" s="295" t="s">
        <v>1</v>
      </c>
      <c r="N274" s="296" t="s">
        <v>41</v>
      </c>
      <c r="O274" s="92"/>
      <c r="P274" s="251">
        <f>O274*H274</f>
        <v>0</v>
      </c>
      <c r="Q274" s="251">
        <v>0.0050000000000000001</v>
      </c>
      <c r="R274" s="251">
        <f>Q274*H274</f>
        <v>0.029999999999999999</v>
      </c>
      <c r="S274" s="251">
        <v>0</v>
      </c>
      <c r="T274" s="252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53" t="s">
        <v>298</v>
      </c>
      <c r="AT274" s="253" t="s">
        <v>295</v>
      </c>
      <c r="AU274" s="253" t="s">
        <v>86</v>
      </c>
      <c r="AY274" s="18" t="s">
        <v>251</v>
      </c>
      <c r="BE274" s="254">
        <f>IF(N274="základní",J274,0)</f>
        <v>0</v>
      </c>
      <c r="BF274" s="254">
        <f>IF(N274="snížená",J274,0)</f>
        <v>0</v>
      </c>
      <c r="BG274" s="254">
        <f>IF(N274="zákl. přenesená",J274,0)</f>
        <v>0</v>
      </c>
      <c r="BH274" s="254">
        <f>IF(N274="sníž. přenesená",J274,0)</f>
        <v>0</v>
      </c>
      <c r="BI274" s="254">
        <f>IF(N274="nulová",J274,0)</f>
        <v>0</v>
      </c>
      <c r="BJ274" s="18" t="s">
        <v>84</v>
      </c>
      <c r="BK274" s="254">
        <f>ROUND(I274*H274,2)</f>
        <v>0</v>
      </c>
      <c r="BL274" s="18" t="s">
        <v>258</v>
      </c>
      <c r="BM274" s="253" t="s">
        <v>1562</v>
      </c>
    </row>
    <row r="275" s="2" customFormat="1" ht="14.4" customHeight="1">
      <c r="A275" s="39"/>
      <c r="B275" s="40"/>
      <c r="C275" s="288" t="s">
        <v>977</v>
      </c>
      <c r="D275" s="288" t="s">
        <v>295</v>
      </c>
      <c r="E275" s="289" t="s">
        <v>4345</v>
      </c>
      <c r="F275" s="290" t="s">
        <v>4346</v>
      </c>
      <c r="G275" s="291" t="s">
        <v>369</v>
      </c>
      <c r="H275" s="292">
        <v>6</v>
      </c>
      <c r="I275" s="293"/>
      <c r="J275" s="292">
        <f>ROUND(I275*H275,2)</f>
        <v>0</v>
      </c>
      <c r="K275" s="290" t="s">
        <v>257</v>
      </c>
      <c r="L275" s="294"/>
      <c r="M275" s="295" t="s">
        <v>1</v>
      </c>
      <c r="N275" s="296" t="s">
        <v>41</v>
      </c>
      <c r="O275" s="92"/>
      <c r="P275" s="251">
        <f>O275*H275</f>
        <v>0</v>
      </c>
      <c r="Q275" s="251">
        <v>0.00020000000000000001</v>
      </c>
      <c r="R275" s="251">
        <f>Q275*H275</f>
        <v>0.0012000000000000001</v>
      </c>
      <c r="S275" s="251">
        <v>0</v>
      </c>
      <c r="T275" s="252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53" t="s">
        <v>298</v>
      </c>
      <c r="AT275" s="253" t="s">
        <v>295</v>
      </c>
      <c r="AU275" s="253" t="s">
        <v>86</v>
      </c>
      <c r="AY275" s="18" t="s">
        <v>251</v>
      </c>
      <c r="BE275" s="254">
        <f>IF(N275="základní",J275,0)</f>
        <v>0</v>
      </c>
      <c r="BF275" s="254">
        <f>IF(N275="snížená",J275,0)</f>
        <v>0</v>
      </c>
      <c r="BG275" s="254">
        <f>IF(N275="zákl. přenesená",J275,0)</f>
        <v>0</v>
      </c>
      <c r="BH275" s="254">
        <f>IF(N275="sníž. přenesená",J275,0)</f>
        <v>0</v>
      </c>
      <c r="BI275" s="254">
        <f>IF(N275="nulová",J275,0)</f>
        <v>0</v>
      </c>
      <c r="BJ275" s="18" t="s">
        <v>84</v>
      </c>
      <c r="BK275" s="254">
        <f>ROUND(I275*H275,2)</f>
        <v>0</v>
      </c>
      <c r="BL275" s="18" t="s">
        <v>258</v>
      </c>
      <c r="BM275" s="253" t="s">
        <v>1570</v>
      </c>
    </row>
    <row r="276" s="2" customFormat="1" ht="14.4" customHeight="1">
      <c r="A276" s="39"/>
      <c r="B276" s="40"/>
      <c r="C276" s="243" t="s">
        <v>981</v>
      </c>
      <c r="D276" s="243" t="s">
        <v>253</v>
      </c>
      <c r="E276" s="244" t="s">
        <v>4347</v>
      </c>
      <c r="F276" s="245" t="s">
        <v>4348</v>
      </c>
      <c r="G276" s="246" t="s">
        <v>369</v>
      </c>
      <c r="H276" s="247">
        <v>6</v>
      </c>
      <c r="I276" s="248"/>
      <c r="J276" s="247">
        <f>ROUND(I276*H276,2)</f>
        <v>0</v>
      </c>
      <c r="K276" s="245" t="s">
        <v>257</v>
      </c>
      <c r="L276" s="45"/>
      <c r="M276" s="249" t="s">
        <v>1</v>
      </c>
      <c r="N276" s="250" t="s">
        <v>41</v>
      </c>
      <c r="O276" s="92"/>
      <c r="P276" s="251">
        <f>O276*H276</f>
        <v>0</v>
      </c>
      <c r="Q276" s="251">
        <v>0</v>
      </c>
      <c r="R276" s="251">
        <f>Q276*H276</f>
        <v>0</v>
      </c>
      <c r="S276" s="251">
        <v>0</v>
      </c>
      <c r="T276" s="252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53" t="s">
        <v>258</v>
      </c>
      <c r="AT276" s="253" t="s">
        <v>253</v>
      </c>
      <c r="AU276" s="253" t="s">
        <v>86</v>
      </c>
      <c r="AY276" s="18" t="s">
        <v>251</v>
      </c>
      <c r="BE276" s="254">
        <f>IF(N276="základní",J276,0)</f>
        <v>0</v>
      </c>
      <c r="BF276" s="254">
        <f>IF(N276="snížená",J276,0)</f>
        <v>0</v>
      </c>
      <c r="BG276" s="254">
        <f>IF(N276="zákl. přenesená",J276,0)</f>
        <v>0</v>
      </c>
      <c r="BH276" s="254">
        <f>IF(N276="sníž. přenesená",J276,0)</f>
        <v>0</v>
      </c>
      <c r="BI276" s="254">
        <f>IF(N276="nulová",J276,0)</f>
        <v>0</v>
      </c>
      <c r="BJ276" s="18" t="s">
        <v>84</v>
      </c>
      <c r="BK276" s="254">
        <f>ROUND(I276*H276,2)</f>
        <v>0</v>
      </c>
      <c r="BL276" s="18" t="s">
        <v>258</v>
      </c>
      <c r="BM276" s="253" t="s">
        <v>1578</v>
      </c>
    </row>
    <row r="277" s="2" customFormat="1" ht="14.4" customHeight="1">
      <c r="A277" s="39"/>
      <c r="B277" s="40"/>
      <c r="C277" s="243" t="s">
        <v>987</v>
      </c>
      <c r="D277" s="243" t="s">
        <v>253</v>
      </c>
      <c r="E277" s="244" t="s">
        <v>4372</v>
      </c>
      <c r="F277" s="245" t="s">
        <v>4373</v>
      </c>
      <c r="G277" s="246" t="s">
        <v>369</v>
      </c>
      <c r="H277" s="247">
        <v>6</v>
      </c>
      <c r="I277" s="248"/>
      <c r="J277" s="247">
        <f>ROUND(I277*H277,2)</f>
        <v>0</v>
      </c>
      <c r="K277" s="245" t="s">
        <v>257</v>
      </c>
      <c r="L277" s="45"/>
      <c r="M277" s="249" t="s">
        <v>1</v>
      </c>
      <c r="N277" s="250" t="s">
        <v>41</v>
      </c>
      <c r="O277" s="92"/>
      <c r="P277" s="251">
        <f>O277*H277</f>
        <v>0</v>
      </c>
      <c r="Q277" s="251">
        <v>0</v>
      </c>
      <c r="R277" s="251">
        <f>Q277*H277</f>
        <v>0</v>
      </c>
      <c r="S277" s="251">
        <v>0</v>
      </c>
      <c r="T277" s="252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53" t="s">
        <v>258</v>
      </c>
      <c r="AT277" s="253" t="s">
        <v>253</v>
      </c>
      <c r="AU277" s="253" t="s">
        <v>86</v>
      </c>
      <c r="AY277" s="18" t="s">
        <v>251</v>
      </c>
      <c r="BE277" s="254">
        <f>IF(N277="základní",J277,0)</f>
        <v>0</v>
      </c>
      <c r="BF277" s="254">
        <f>IF(N277="snížená",J277,0)</f>
        <v>0</v>
      </c>
      <c r="BG277" s="254">
        <f>IF(N277="zákl. přenesená",J277,0)</f>
        <v>0</v>
      </c>
      <c r="BH277" s="254">
        <f>IF(N277="sníž. přenesená",J277,0)</f>
        <v>0</v>
      </c>
      <c r="BI277" s="254">
        <f>IF(N277="nulová",J277,0)</f>
        <v>0</v>
      </c>
      <c r="BJ277" s="18" t="s">
        <v>84</v>
      </c>
      <c r="BK277" s="254">
        <f>ROUND(I277*H277,2)</f>
        <v>0</v>
      </c>
      <c r="BL277" s="18" t="s">
        <v>258</v>
      </c>
      <c r="BM277" s="253" t="s">
        <v>1586</v>
      </c>
    </row>
    <row r="278" s="2" customFormat="1" ht="14.4" customHeight="1">
      <c r="A278" s="39"/>
      <c r="B278" s="40"/>
      <c r="C278" s="288" t="s">
        <v>997</v>
      </c>
      <c r="D278" s="288" t="s">
        <v>295</v>
      </c>
      <c r="E278" s="289" t="s">
        <v>4374</v>
      </c>
      <c r="F278" s="290" t="s">
        <v>4375</v>
      </c>
      <c r="G278" s="291" t="s">
        <v>369</v>
      </c>
      <c r="H278" s="292">
        <v>6</v>
      </c>
      <c r="I278" s="293"/>
      <c r="J278" s="292">
        <f>ROUND(I278*H278,2)</f>
        <v>0</v>
      </c>
      <c r="K278" s="290" t="s">
        <v>257</v>
      </c>
      <c r="L278" s="294"/>
      <c r="M278" s="295" t="s">
        <v>1</v>
      </c>
      <c r="N278" s="296" t="s">
        <v>41</v>
      </c>
      <c r="O278" s="92"/>
      <c r="P278" s="251">
        <f>O278*H278</f>
        <v>0</v>
      </c>
      <c r="Q278" s="251">
        <v>0.01</v>
      </c>
      <c r="R278" s="251">
        <f>Q278*H278</f>
        <v>0.059999999999999998</v>
      </c>
      <c r="S278" s="251">
        <v>0</v>
      </c>
      <c r="T278" s="252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53" t="s">
        <v>298</v>
      </c>
      <c r="AT278" s="253" t="s">
        <v>295</v>
      </c>
      <c r="AU278" s="253" t="s">
        <v>86</v>
      </c>
      <c r="AY278" s="18" t="s">
        <v>251</v>
      </c>
      <c r="BE278" s="254">
        <f>IF(N278="základní",J278,0)</f>
        <v>0</v>
      </c>
      <c r="BF278" s="254">
        <f>IF(N278="snížená",J278,0)</f>
        <v>0</v>
      </c>
      <c r="BG278" s="254">
        <f>IF(N278="zákl. přenesená",J278,0)</f>
        <v>0</v>
      </c>
      <c r="BH278" s="254">
        <f>IF(N278="sníž. přenesená",J278,0)</f>
        <v>0</v>
      </c>
      <c r="BI278" s="254">
        <f>IF(N278="nulová",J278,0)</f>
        <v>0</v>
      </c>
      <c r="BJ278" s="18" t="s">
        <v>84</v>
      </c>
      <c r="BK278" s="254">
        <f>ROUND(I278*H278,2)</f>
        <v>0</v>
      </c>
      <c r="BL278" s="18" t="s">
        <v>258</v>
      </c>
      <c r="BM278" s="253" t="s">
        <v>1596</v>
      </c>
    </row>
    <row r="279" s="2" customFormat="1" ht="14.4" customHeight="1">
      <c r="A279" s="39"/>
      <c r="B279" s="40"/>
      <c r="C279" s="243" t="s">
        <v>1002</v>
      </c>
      <c r="D279" s="243" t="s">
        <v>253</v>
      </c>
      <c r="E279" s="244" t="s">
        <v>4376</v>
      </c>
      <c r="F279" s="245" t="s">
        <v>4377</v>
      </c>
      <c r="G279" s="246" t="s">
        <v>369</v>
      </c>
      <c r="H279" s="247">
        <v>82</v>
      </c>
      <c r="I279" s="248"/>
      <c r="J279" s="247">
        <f>ROUND(I279*H279,2)</f>
        <v>0</v>
      </c>
      <c r="K279" s="245" t="s">
        <v>257</v>
      </c>
      <c r="L279" s="45"/>
      <c r="M279" s="249" t="s">
        <v>1</v>
      </c>
      <c r="N279" s="250" t="s">
        <v>41</v>
      </c>
      <c r="O279" s="92"/>
      <c r="P279" s="251">
        <f>O279*H279</f>
        <v>0</v>
      </c>
      <c r="Q279" s="251">
        <v>0</v>
      </c>
      <c r="R279" s="251">
        <f>Q279*H279</f>
        <v>0</v>
      </c>
      <c r="S279" s="251">
        <v>0</v>
      </c>
      <c r="T279" s="252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53" t="s">
        <v>258</v>
      </c>
      <c r="AT279" s="253" t="s">
        <v>253</v>
      </c>
      <c r="AU279" s="253" t="s">
        <v>86</v>
      </c>
      <c r="AY279" s="18" t="s">
        <v>251</v>
      </c>
      <c r="BE279" s="254">
        <f>IF(N279="základní",J279,0)</f>
        <v>0</v>
      </c>
      <c r="BF279" s="254">
        <f>IF(N279="snížená",J279,0)</f>
        <v>0</v>
      </c>
      <c r="BG279" s="254">
        <f>IF(N279="zákl. přenesená",J279,0)</f>
        <v>0</v>
      </c>
      <c r="BH279" s="254">
        <f>IF(N279="sníž. přenesená",J279,0)</f>
        <v>0</v>
      </c>
      <c r="BI279" s="254">
        <f>IF(N279="nulová",J279,0)</f>
        <v>0</v>
      </c>
      <c r="BJ279" s="18" t="s">
        <v>84</v>
      </c>
      <c r="BK279" s="254">
        <f>ROUND(I279*H279,2)</f>
        <v>0</v>
      </c>
      <c r="BL279" s="18" t="s">
        <v>258</v>
      </c>
      <c r="BM279" s="253" t="s">
        <v>1608</v>
      </c>
    </row>
    <row r="280" s="2" customFormat="1" ht="14.4" customHeight="1">
      <c r="A280" s="39"/>
      <c r="B280" s="40"/>
      <c r="C280" s="288" t="s">
        <v>1007</v>
      </c>
      <c r="D280" s="288" t="s">
        <v>295</v>
      </c>
      <c r="E280" s="289" t="s">
        <v>4378</v>
      </c>
      <c r="F280" s="290" t="s">
        <v>4379</v>
      </c>
      <c r="G280" s="291" t="s">
        <v>369</v>
      </c>
      <c r="H280" s="292">
        <v>82</v>
      </c>
      <c r="I280" s="293"/>
      <c r="J280" s="292">
        <f>ROUND(I280*H280,2)</f>
        <v>0</v>
      </c>
      <c r="K280" s="290" t="s">
        <v>257</v>
      </c>
      <c r="L280" s="294"/>
      <c r="M280" s="295" t="s">
        <v>1</v>
      </c>
      <c r="N280" s="296" t="s">
        <v>41</v>
      </c>
      <c r="O280" s="92"/>
      <c r="P280" s="251">
        <f>O280*H280</f>
        <v>0</v>
      </c>
      <c r="Q280" s="251">
        <v>0.00010000000000000001</v>
      </c>
      <c r="R280" s="251">
        <f>Q280*H280</f>
        <v>0.0082000000000000007</v>
      </c>
      <c r="S280" s="251">
        <v>0</v>
      </c>
      <c r="T280" s="252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53" t="s">
        <v>298</v>
      </c>
      <c r="AT280" s="253" t="s">
        <v>295</v>
      </c>
      <c r="AU280" s="253" t="s">
        <v>86</v>
      </c>
      <c r="AY280" s="18" t="s">
        <v>251</v>
      </c>
      <c r="BE280" s="254">
        <f>IF(N280="základní",J280,0)</f>
        <v>0</v>
      </c>
      <c r="BF280" s="254">
        <f>IF(N280="snížená",J280,0)</f>
        <v>0</v>
      </c>
      <c r="BG280" s="254">
        <f>IF(N280="zákl. přenesená",J280,0)</f>
        <v>0</v>
      </c>
      <c r="BH280" s="254">
        <f>IF(N280="sníž. přenesená",J280,0)</f>
        <v>0</v>
      </c>
      <c r="BI280" s="254">
        <f>IF(N280="nulová",J280,0)</f>
        <v>0</v>
      </c>
      <c r="BJ280" s="18" t="s">
        <v>84</v>
      </c>
      <c r="BK280" s="254">
        <f>ROUND(I280*H280,2)</f>
        <v>0</v>
      </c>
      <c r="BL280" s="18" t="s">
        <v>258</v>
      </c>
      <c r="BM280" s="253" t="s">
        <v>1616</v>
      </c>
    </row>
    <row r="281" s="2" customFormat="1" ht="14.4" customHeight="1">
      <c r="A281" s="39"/>
      <c r="B281" s="40"/>
      <c r="C281" s="243" t="s">
        <v>1011</v>
      </c>
      <c r="D281" s="243" t="s">
        <v>253</v>
      </c>
      <c r="E281" s="244" t="s">
        <v>4380</v>
      </c>
      <c r="F281" s="245" t="s">
        <v>4381</v>
      </c>
      <c r="G281" s="246" t="s">
        <v>369</v>
      </c>
      <c r="H281" s="247">
        <v>82</v>
      </c>
      <c r="I281" s="248"/>
      <c r="J281" s="247">
        <f>ROUND(I281*H281,2)</f>
        <v>0</v>
      </c>
      <c r="K281" s="245" t="s">
        <v>257</v>
      </c>
      <c r="L281" s="45"/>
      <c r="M281" s="249" t="s">
        <v>1</v>
      </c>
      <c r="N281" s="250" t="s">
        <v>41</v>
      </c>
      <c r="O281" s="92"/>
      <c r="P281" s="251">
        <f>O281*H281</f>
        <v>0</v>
      </c>
      <c r="Q281" s="251">
        <v>0</v>
      </c>
      <c r="R281" s="251">
        <f>Q281*H281</f>
        <v>0</v>
      </c>
      <c r="S281" s="251">
        <v>0</v>
      </c>
      <c r="T281" s="252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53" t="s">
        <v>258</v>
      </c>
      <c r="AT281" s="253" t="s">
        <v>253</v>
      </c>
      <c r="AU281" s="253" t="s">
        <v>86</v>
      </c>
      <c r="AY281" s="18" t="s">
        <v>251</v>
      </c>
      <c r="BE281" s="254">
        <f>IF(N281="základní",J281,0)</f>
        <v>0</v>
      </c>
      <c r="BF281" s="254">
        <f>IF(N281="snížená",J281,0)</f>
        <v>0</v>
      </c>
      <c r="BG281" s="254">
        <f>IF(N281="zákl. přenesená",J281,0)</f>
        <v>0</v>
      </c>
      <c r="BH281" s="254">
        <f>IF(N281="sníž. přenesená",J281,0)</f>
        <v>0</v>
      </c>
      <c r="BI281" s="254">
        <f>IF(N281="nulová",J281,0)</f>
        <v>0</v>
      </c>
      <c r="BJ281" s="18" t="s">
        <v>84</v>
      </c>
      <c r="BK281" s="254">
        <f>ROUND(I281*H281,2)</f>
        <v>0</v>
      </c>
      <c r="BL281" s="18" t="s">
        <v>258</v>
      </c>
      <c r="BM281" s="253" t="s">
        <v>1626</v>
      </c>
    </row>
    <row r="282" s="2" customFormat="1" ht="14.4" customHeight="1">
      <c r="A282" s="39"/>
      <c r="B282" s="40"/>
      <c r="C282" s="288" t="s">
        <v>1016</v>
      </c>
      <c r="D282" s="288" t="s">
        <v>295</v>
      </c>
      <c r="E282" s="289" t="s">
        <v>4382</v>
      </c>
      <c r="F282" s="290" t="s">
        <v>4383</v>
      </c>
      <c r="G282" s="291" t="s">
        <v>369</v>
      </c>
      <c r="H282" s="292">
        <v>82</v>
      </c>
      <c r="I282" s="293"/>
      <c r="J282" s="292">
        <f>ROUND(I282*H282,2)</f>
        <v>0</v>
      </c>
      <c r="K282" s="290" t="s">
        <v>257</v>
      </c>
      <c r="L282" s="294"/>
      <c r="M282" s="295" t="s">
        <v>1</v>
      </c>
      <c r="N282" s="296" t="s">
        <v>41</v>
      </c>
      <c r="O282" s="92"/>
      <c r="P282" s="251">
        <f>O282*H282</f>
        <v>0</v>
      </c>
      <c r="Q282" s="251">
        <v>0.00011</v>
      </c>
      <c r="R282" s="251">
        <f>Q282*H282</f>
        <v>0.0090200000000000002</v>
      </c>
      <c r="S282" s="251">
        <v>0</v>
      </c>
      <c r="T282" s="252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53" t="s">
        <v>298</v>
      </c>
      <c r="AT282" s="253" t="s">
        <v>295</v>
      </c>
      <c r="AU282" s="253" t="s">
        <v>86</v>
      </c>
      <c r="AY282" s="18" t="s">
        <v>251</v>
      </c>
      <c r="BE282" s="254">
        <f>IF(N282="základní",J282,0)</f>
        <v>0</v>
      </c>
      <c r="BF282" s="254">
        <f>IF(N282="snížená",J282,0)</f>
        <v>0</v>
      </c>
      <c r="BG282" s="254">
        <f>IF(N282="zákl. přenesená",J282,0)</f>
        <v>0</v>
      </c>
      <c r="BH282" s="254">
        <f>IF(N282="sníž. přenesená",J282,0)</f>
        <v>0</v>
      </c>
      <c r="BI282" s="254">
        <f>IF(N282="nulová",J282,0)</f>
        <v>0</v>
      </c>
      <c r="BJ282" s="18" t="s">
        <v>84</v>
      </c>
      <c r="BK282" s="254">
        <f>ROUND(I282*H282,2)</f>
        <v>0</v>
      </c>
      <c r="BL282" s="18" t="s">
        <v>258</v>
      </c>
      <c r="BM282" s="253" t="s">
        <v>1636</v>
      </c>
    </row>
    <row r="283" s="2" customFormat="1" ht="14.4" customHeight="1">
      <c r="A283" s="39"/>
      <c r="B283" s="40"/>
      <c r="C283" s="243" t="s">
        <v>1022</v>
      </c>
      <c r="D283" s="243" t="s">
        <v>253</v>
      </c>
      <c r="E283" s="244" t="s">
        <v>4380</v>
      </c>
      <c r="F283" s="245" t="s">
        <v>4381</v>
      </c>
      <c r="G283" s="246" t="s">
        <v>369</v>
      </c>
      <c r="H283" s="247">
        <v>40</v>
      </c>
      <c r="I283" s="248"/>
      <c r="J283" s="247">
        <f>ROUND(I283*H283,2)</f>
        <v>0</v>
      </c>
      <c r="K283" s="245" t="s">
        <v>257</v>
      </c>
      <c r="L283" s="45"/>
      <c r="M283" s="249" t="s">
        <v>1</v>
      </c>
      <c r="N283" s="250" t="s">
        <v>41</v>
      </c>
      <c r="O283" s="92"/>
      <c r="P283" s="251">
        <f>O283*H283</f>
        <v>0</v>
      </c>
      <c r="Q283" s="251">
        <v>0</v>
      </c>
      <c r="R283" s="251">
        <f>Q283*H283</f>
        <v>0</v>
      </c>
      <c r="S283" s="251">
        <v>0</v>
      </c>
      <c r="T283" s="252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53" t="s">
        <v>258</v>
      </c>
      <c r="AT283" s="253" t="s">
        <v>253</v>
      </c>
      <c r="AU283" s="253" t="s">
        <v>86</v>
      </c>
      <c r="AY283" s="18" t="s">
        <v>251</v>
      </c>
      <c r="BE283" s="254">
        <f>IF(N283="základní",J283,0)</f>
        <v>0</v>
      </c>
      <c r="BF283" s="254">
        <f>IF(N283="snížená",J283,0)</f>
        <v>0</v>
      </c>
      <c r="BG283" s="254">
        <f>IF(N283="zákl. přenesená",J283,0)</f>
        <v>0</v>
      </c>
      <c r="BH283" s="254">
        <f>IF(N283="sníž. přenesená",J283,0)</f>
        <v>0</v>
      </c>
      <c r="BI283" s="254">
        <f>IF(N283="nulová",J283,0)</f>
        <v>0</v>
      </c>
      <c r="BJ283" s="18" t="s">
        <v>84</v>
      </c>
      <c r="BK283" s="254">
        <f>ROUND(I283*H283,2)</f>
        <v>0</v>
      </c>
      <c r="BL283" s="18" t="s">
        <v>258</v>
      </c>
      <c r="BM283" s="253" t="s">
        <v>1648</v>
      </c>
    </row>
    <row r="284" s="2" customFormat="1" ht="14.4" customHeight="1">
      <c r="A284" s="39"/>
      <c r="B284" s="40"/>
      <c r="C284" s="288" t="s">
        <v>1029</v>
      </c>
      <c r="D284" s="288" t="s">
        <v>295</v>
      </c>
      <c r="E284" s="289" t="s">
        <v>4384</v>
      </c>
      <c r="F284" s="290" t="s">
        <v>4385</v>
      </c>
      <c r="G284" s="291" t="s">
        <v>369</v>
      </c>
      <c r="H284" s="292">
        <v>40</v>
      </c>
      <c r="I284" s="293"/>
      <c r="J284" s="292">
        <f>ROUND(I284*H284,2)</f>
        <v>0</v>
      </c>
      <c r="K284" s="290" t="s">
        <v>257</v>
      </c>
      <c r="L284" s="294"/>
      <c r="M284" s="295" t="s">
        <v>1</v>
      </c>
      <c r="N284" s="296" t="s">
        <v>41</v>
      </c>
      <c r="O284" s="92"/>
      <c r="P284" s="251">
        <f>O284*H284</f>
        <v>0</v>
      </c>
      <c r="Q284" s="251">
        <v>5.0000000000000002E-05</v>
      </c>
      <c r="R284" s="251">
        <f>Q284*H284</f>
        <v>0.002</v>
      </c>
      <c r="S284" s="251">
        <v>0</v>
      </c>
      <c r="T284" s="252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53" t="s">
        <v>298</v>
      </c>
      <c r="AT284" s="253" t="s">
        <v>295</v>
      </c>
      <c r="AU284" s="253" t="s">
        <v>86</v>
      </c>
      <c r="AY284" s="18" t="s">
        <v>251</v>
      </c>
      <c r="BE284" s="254">
        <f>IF(N284="základní",J284,0)</f>
        <v>0</v>
      </c>
      <c r="BF284" s="254">
        <f>IF(N284="snížená",J284,0)</f>
        <v>0</v>
      </c>
      <c r="BG284" s="254">
        <f>IF(N284="zákl. přenesená",J284,0)</f>
        <v>0</v>
      </c>
      <c r="BH284" s="254">
        <f>IF(N284="sníž. přenesená",J284,0)</f>
        <v>0</v>
      </c>
      <c r="BI284" s="254">
        <f>IF(N284="nulová",J284,0)</f>
        <v>0</v>
      </c>
      <c r="BJ284" s="18" t="s">
        <v>84</v>
      </c>
      <c r="BK284" s="254">
        <f>ROUND(I284*H284,2)</f>
        <v>0</v>
      </c>
      <c r="BL284" s="18" t="s">
        <v>258</v>
      </c>
      <c r="BM284" s="253" t="s">
        <v>1657</v>
      </c>
    </row>
    <row r="285" s="2" customFormat="1" ht="14.4" customHeight="1">
      <c r="A285" s="39"/>
      <c r="B285" s="40"/>
      <c r="C285" s="243" t="s">
        <v>1033</v>
      </c>
      <c r="D285" s="243" t="s">
        <v>253</v>
      </c>
      <c r="E285" s="244" t="s">
        <v>4386</v>
      </c>
      <c r="F285" s="245" t="s">
        <v>4387</v>
      </c>
      <c r="G285" s="246" t="s">
        <v>369</v>
      </c>
      <c r="H285" s="247">
        <v>147</v>
      </c>
      <c r="I285" s="248"/>
      <c r="J285" s="247">
        <f>ROUND(I285*H285,2)</f>
        <v>0</v>
      </c>
      <c r="K285" s="245" t="s">
        <v>257</v>
      </c>
      <c r="L285" s="45"/>
      <c r="M285" s="249" t="s">
        <v>1</v>
      </c>
      <c r="N285" s="250" t="s">
        <v>41</v>
      </c>
      <c r="O285" s="92"/>
      <c r="P285" s="251">
        <f>O285*H285</f>
        <v>0</v>
      </c>
      <c r="Q285" s="251">
        <v>0</v>
      </c>
      <c r="R285" s="251">
        <f>Q285*H285</f>
        <v>0</v>
      </c>
      <c r="S285" s="251">
        <v>0</v>
      </c>
      <c r="T285" s="252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53" t="s">
        <v>258</v>
      </c>
      <c r="AT285" s="253" t="s">
        <v>253</v>
      </c>
      <c r="AU285" s="253" t="s">
        <v>86</v>
      </c>
      <c r="AY285" s="18" t="s">
        <v>251</v>
      </c>
      <c r="BE285" s="254">
        <f>IF(N285="základní",J285,0)</f>
        <v>0</v>
      </c>
      <c r="BF285" s="254">
        <f>IF(N285="snížená",J285,0)</f>
        <v>0</v>
      </c>
      <c r="BG285" s="254">
        <f>IF(N285="zákl. přenesená",J285,0)</f>
        <v>0</v>
      </c>
      <c r="BH285" s="254">
        <f>IF(N285="sníž. přenesená",J285,0)</f>
        <v>0</v>
      </c>
      <c r="BI285" s="254">
        <f>IF(N285="nulová",J285,0)</f>
        <v>0</v>
      </c>
      <c r="BJ285" s="18" t="s">
        <v>84</v>
      </c>
      <c r="BK285" s="254">
        <f>ROUND(I285*H285,2)</f>
        <v>0</v>
      </c>
      <c r="BL285" s="18" t="s">
        <v>258</v>
      </c>
      <c r="BM285" s="253" t="s">
        <v>1667</v>
      </c>
    </row>
    <row r="286" s="2" customFormat="1" ht="22.2" customHeight="1">
      <c r="A286" s="39"/>
      <c r="B286" s="40"/>
      <c r="C286" s="288" t="s">
        <v>1037</v>
      </c>
      <c r="D286" s="288" t="s">
        <v>295</v>
      </c>
      <c r="E286" s="289" t="s">
        <v>4388</v>
      </c>
      <c r="F286" s="290" t="s">
        <v>4389</v>
      </c>
      <c r="G286" s="291" t="s">
        <v>369</v>
      </c>
      <c r="H286" s="292">
        <v>138</v>
      </c>
      <c r="I286" s="293"/>
      <c r="J286" s="292">
        <f>ROUND(I286*H286,2)</f>
        <v>0</v>
      </c>
      <c r="K286" s="290" t="s">
        <v>257</v>
      </c>
      <c r="L286" s="294"/>
      <c r="M286" s="295" t="s">
        <v>1</v>
      </c>
      <c r="N286" s="296" t="s">
        <v>41</v>
      </c>
      <c r="O286" s="92"/>
      <c r="P286" s="251">
        <f>O286*H286</f>
        <v>0</v>
      </c>
      <c r="Q286" s="251">
        <v>0.00080000000000000004</v>
      </c>
      <c r="R286" s="251">
        <f>Q286*H286</f>
        <v>0.11040000000000001</v>
      </c>
      <c r="S286" s="251">
        <v>0</v>
      </c>
      <c r="T286" s="252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53" t="s">
        <v>298</v>
      </c>
      <c r="AT286" s="253" t="s">
        <v>295</v>
      </c>
      <c r="AU286" s="253" t="s">
        <v>86</v>
      </c>
      <c r="AY286" s="18" t="s">
        <v>251</v>
      </c>
      <c r="BE286" s="254">
        <f>IF(N286="základní",J286,0)</f>
        <v>0</v>
      </c>
      <c r="BF286" s="254">
        <f>IF(N286="snížená",J286,0)</f>
        <v>0</v>
      </c>
      <c r="BG286" s="254">
        <f>IF(N286="zákl. přenesená",J286,0)</f>
        <v>0</v>
      </c>
      <c r="BH286" s="254">
        <f>IF(N286="sníž. přenesená",J286,0)</f>
        <v>0</v>
      </c>
      <c r="BI286" s="254">
        <f>IF(N286="nulová",J286,0)</f>
        <v>0</v>
      </c>
      <c r="BJ286" s="18" t="s">
        <v>84</v>
      </c>
      <c r="BK286" s="254">
        <f>ROUND(I286*H286,2)</f>
        <v>0</v>
      </c>
      <c r="BL286" s="18" t="s">
        <v>258</v>
      </c>
      <c r="BM286" s="253" t="s">
        <v>1679</v>
      </c>
    </row>
    <row r="287" s="2" customFormat="1" ht="14.4" customHeight="1">
      <c r="A287" s="39"/>
      <c r="B287" s="40"/>
      <c r="C287" s="288" t="s">
        <v>1042</v>
      </c>
      <c r="D287" s="288" t="s">
        <v>295</v>
      </c>
      <c r="E287" s="289" t="s">
        <v>4390</v>
      </c>
      <c r="F287" s="290" t="s">
        <v>4391</v>
      </c>
      <c r="G287" s="291" t="s">
        <v>369</v>
      </c>
      <c r="H287" s="292">
        <v>4</v>
      </c>
      <c r="I287" s="293"/>
      <c r="J287" s="292">
        <f>ROUND(I287*H287,2)</f>
        <v>0</v>
      </c>
      <c r="K287" s="290" t="s">
        <v>257</v>
      </c>
      <c r="L287" s="294"/>
      <c r="M287" s="295" t="s">
        <v>1</v>
      </c>
      <c r="N287" s="296" t="s">
        <v>41</v>
      </c>
      <c r="O287" s="92"/>
      <c r="P287" s="251">
        <f>O287*H287</f>
        <v>0</v>
      </c>
      <c r="Q287" s="251">
        <v>0.00029999999999999997</v>
      </c>
      <c r="R287" s="251">
        <f>Q287*H287</f>
        <v>0.0011999999999999999</v>
      </c>
      <c r="S287" s="251">
        <v>0</v>
      </c>
      <c r="T287" s="252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53" t="s">
        <v>298</v>
      </c>
      <c r="AT287" s="253" t="s">
        <v>295</v>
      </c>
      <c r="AU287" s="253" t="s">
        <v>86</v>
      </c>
      <c r="AY287" s="18" t="s">
        <v>251</v>
      </c>
      <c r="BE287" s="254">
        <f>IF(N287="základní",J287,0)</f>
        <v>0</v>
      </c>
      <c r="BF287" s="254">
        <f>IF(N287="snížená",J287,0)</f>
        <v>0</v>
      </c>
      <c r="BG287" s="254">
        <f>IF(N287="zákl. přenesená",J287,0)</f>
        <v>0</v>
      </c>
      <c r="BH287" s="254">
        <f>IF(N287="sníž. přenesená",J287,0)</f>
        <v>0</v>
      </c>
      <c r="BI287" s="254">
        <f>IF(N287="nulová",J287,0)</f>
        <v>0</v>
      </c>
      <c r="BJ287" s="18" t="s">
        <v>84</v>
      </c>
      <c r="BK287" s="254">
        <f>ROUND(I287*H287,2)</f>
        <v>0</v>
      </c>
      <c r="BL287" s="18" t="s">
        <v>258</v>
      </c>
      <c r="BM287" s="253" t="s">
        <v>1687</v>
      </c>
    </row>
    <row r="288" s="2" customFormat="1" ht="14.4" customHeight="1">
      <c r="A288" s="39"/>
      <c r="B288" s="40"/>
      <c r="C288" s="288" t="s">
        <v>1047</v>
      </c>
      <c r="D288" s="288" t="s">
        <v>295</v>
      </c>
      <c r="E288" s="289" t="s">
        <v>4392</v>
      </c>
      <c r="F288" s="290" t="s">
        <v>4393</v>
      </c>
      <c r="G288" s="291" t="s">
        <v>369</v>
      </c>
      <c r="H288" s="292">
        <v>5</v>
      </c>
      <c r="I288" s="293"/>
      <c r="J288" s="292">
        <f>ROUND(I288*H288,2)</f>
        <v>0</v>
      </c>
      <c r="K288" s="290" t="s">
        <v>257</v>
      </c>
      <c r="L288" s="294"/>
      <c r="M288" s="295" t="s">
        <v>1</v>
      </c>
      <c r="N288" s="296" t="s">
        <v>41</v>
      </c>
      <c r="O288" s="92"/>
      <c r="P288" s="251">
        <f>O288*H288</f>
        <v>0</v>
      </c>
      <c r="Q288" s="251">
        <v>0.00020000000000000001</v>
      </c>
      <c r="R288" s="251">
        <f>Q288*H288</f>
        <v>0.001</v>
      </c>
      <c r="S288" s="251">
        <v>0</v>
      </c>
      <c r="T288" s="252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53" t="s">
        <v>298</v>
      </c>
      <c r="AT288" s="253" t="s">
        <v>295</v>
      </c>
      <c r="AU288" s="253" t="s">
        <v>86</v>
      </c>
      <c r="AY288" s="18" t="s">
        <v>251</v>
      </c>
      <c r="BE288" s="254">
        <f>IF(N288="základní",J288,0)</f>
        <v>0</v>
      </c>
      <c r="BF288" s="254">
        <f>IF(N288="snížená",J288,0)</f>
        <v>0</v>
      </c>
      <c r="BG288" s="254">
        <f>IF(N288="zákl. přenesená",J288,0)</f>
        <v>0</v>
      </c>
      <c r="BH288" s="254">
        <f>IF(N288="sníž. přenesená",J288,0)</f>
        <v>0</v>
      </c>
      <c r="BI288" s="254">
        <f>IF(N288="nulová",J288,0)</f>
        <v>0</v>
      </c>
      <c r="BJ288" s="18" t="s">
        <v>84</v>
      </c>
      <c r="BK288" s="254">
        <f>ROUND(I288*H288,2)</f>
        <v>0</v>
      </c>
      <c r="BL288" s="18" t="s">
        <v>258</v>
      </c>
      <c r="BM288" s="253" t="s">
        <v>1696</v>
      </c>
    </row>
    <row r="289" s="2" customFormat="1" ht="14.4" customHeight="1">
      <c r="A289" s="39"/>
      <c r="B289" s="40"/>
      <c r="C289" s="243" t="s">
        <v>1054</v>
      </c>
      <c r="D289" s="243" t="s">
        <v>253</v>
      </c>
      <c r="E289" s="244" t="s">
        <v>4394</v>
      </c>
      <c r="F289" s="245" t="s">
        <v>4395</v>
      </c>
      <c r="G289" s="246" t="s">
        <v>369</v>
      </c>
      <c r="H289" s="247">
        <v>5</v>
      </c>
      <c r="I289" s="248"/>
      <c r="J289" s="247">
        <f>ROUND(I289*H289,2)</f>
        <v>0</v>
      </c>
      <c r="K289" s="245" t="s">
        <v>257</v>
      </c>
      <c r="L289" s="45"/>
      <c r="M289" s="249" t="s">
        <v>1</v>
      </c>
      <c r="N289" s="250" t="s">
        <v>41</v>
      </c>
      <c r="O289" s="92"/>
      <c r="P289" s="251">
        <f>O289*H289</f>
        <v>0</v>
      </c>
      <c r="Q289" s="251">
        <v>0</v>
      </c>
      <c r="R289" s="251">
        <f>Q289*H289</f>
        <v>0</v>
      </c>
      <c r="S289" s="251">
        <v>0</v>
      </c>
      <c r="T289" s="252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53" t="s">
        <v>258</v>
      </c>
      <c r="AT289" s="253" t="s">
        <v>253</v>
      </c>
      <c r="AU289" s="253" t="s">
        <v>86</v>
      </c>
      <c r="AY289" s="18" t="s">
        <v>251</v>
      </c>
      <c r="BE289" s="254">
        <f>IF(N289="základní",J289,0)</f>
        <v>0</v>
      </c>
      <c r="BF289" s="254">
        <f>IF(N289="snížená",J289,0)</f>
        <v>0</v>
      </c>
      <c r="BG289" s="254">
        <f>IF(N289="zákl. přenesená",J289,0)</f>
        <v>0</v>
      </c>
      <c r="BH289" s="254">
        <f>IF(N289="sníž. přenesená",J289,0)</f>
        <v>0</v>
      </c>
      <c r="BI289" s="254">
        <f>IF(N289="nulová",J289,0)</f>
        <v>0</v>
      </c>
      <c r="BJ289" s="18" t="s">
        <v>84</v>
      </c>
      <c r="BK289" s="254">
        <f>ROUND(I289*H289,2)</f>
        <v>0</v>
      </c>
      <c r="BL289" s="18" t="s">
        <v>258</v>
      </c>
      <c r="BM289" s="253" t="s">
        <v>1702</v>
      </c>
    </row>
    <row r="290" s="2" customFormat="1" ht="14.4" customHeight="1">
      <c r="A290" s="39"/>
      <c r="B290" s="40"/>
      <c r="C290" s="288" t="s">
        <v>1063</v>
      </c>
      <c r="D290" s="288" t="s">
        <v>295</v>
      </c>
      <c r="E290" s="289" t="s">
        <v>4396</v>
      </c>
      <c r="F290" s="290" t="s">
        <v>4397</v>
      </c>
      <c r="G290" s="291" t="s">
        <v>369</v>
      </c>
      <c r="H290" s="292">
        <v>5</v>
      </c>
      <c r="I290" s="293"/>
      <c r="J290" s="292">
        <f>ROUND(I290*H290,2)</f>
        <v>0</v>
      </c>
      <c r="K290" s="290" t="s">
        <v>257</v>
      </c>
      <c r="L290" s="294"/>
      <c r="M290" s="295" t="s">
        <v>1</v>
      </c>
      <c r="N290" s="296" t="s">
        <v>41</v>
      </c>
      <c r="O290" s="92"/>
      <c r="P290" s="251">
        <f>O290*H290</f>
        <v>0</v>
      </c>
      <c r="Q290" s="251">
        <v>0.00050000000000000001</v>
      </c>
      <c r="R290" s="251">
        <f>Q290*H290</f>
        <v>0.0025000000000000001</v>
      </c>
      <c r="S290" s="251">
        <v>0</v>
      </c>
      <c r="T290" s="252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53" t="s">
        <v>298</v>
      </c>
      <c r="AT290" s="253" t="s">
        <v>295</v>
      </c>
      <c r="AU290" s="253" t="s">
        <v>86</v>
      </c>
      <c r="AY290" s="18" t="s">
        <v>251</v>
      </c>
      <c r="BE290" s="254">
        <f>IF(N290="základní",J290,0)</f>
        <v>0</v>
      </c>
      <c r="BF290" s="254">
        <f>IF(N290="snížená",J290,0)</f>
        <v>0</v>
      </c>
      <c r="BG290" s="254">
        <f>IF(N290="zákl. přenesená",J290,0)</f>
        <v>0</v>
      </c>
      <c r="BH290" s="254">
        <f>IF(N290="sníž. přenesená",J290,0)</f>
        <v>0</v>
      </c>
      <c r="BI290" s="254">
        <f>IF(N290="nulová",J290,0)</f>
        <v>0</v>
      </c>
      <c r="BJ290" s="18" t="s">
        <v>84</v>
      </c>
      <c r="BK290" s="254">
        <f>ROUND(I290*H290,2)</f>
        <v>0</v>
      </c>
      <c r="BL290" s="18" t="s">
        <v>258</v>
      </c>
      <c r="BM290" s="253" t="s">
        <v>1708</v>
      </c>
    </row>
    <row r="291" s="2" customFormat="1" ht="14.4" customHeight="1">
      <c r="A291" s="39"/>
      <c r="B291" s="40"/>
      <c r="C291" s="243" t="s">
        <v>1068</v>
      </c>
      <c r="D291" s="243" t="s">
        <v>253</v>
      </c>
      <c r="E291" s="244" t="s">
        <v>4398</v>
      </c>
      <c r="F291" s="245" t="s">
        <v>4399</v>
      </c>
      <c r="G291" s="246" t="s">
        <v>369</v>
      </c>
      <c r="H291" s="247">
        <v>1</v>
      </c>
      <c r="I291" s="248"/>
      <c r="J291" s="247">
        <f>ROUND(I291*H291,2)</f>
        <v>0</v>
      </c>
      <c r="K291" s="245" t="s">
        <v>257</v>
      </c>
      <c r="L291" s="45"/>
      <c r="M291" s="249" t="s">
        <v>1</v>
      </c>
      <c r="N291" s="250" t="s">
        <v>41</v>
      </c>
      <c r="O291" s="92"/>
      <c r="P291" s="251">
        <f>O291*H291</f>
        <v>0</v>
      </c>
      <c r="Q291" s="251">
        <v>0</v>
      </c>
      <c r="R291" s="251">
        <f>Q291*H291</f>
        <v>0</v>
      </c>
      <c r="S291" s="251">
        <v>0</v>
      </c>
      <c r="T291" s="252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53" t="s">
        <v>258</v>
      </c>
      <c r="AT291" s="253" t="s">
        <v>253</v>
      </c>
      <c r="AU291" s="253" t="s">
        <v>86</v>
      </c>
      <c r="AY291" s="18" t="s">
        <v>251</v>
      </c>
      <c r="BE291" s="254">
        <f>IF(N291="základní",J291,0)</f>
        <v>0</v>
      </c>
      <c r="BF291" s="254">
        <f>IF(N291="snížená",J291,0)</f>
        <v>0</v>
      </c>
      <c r="BG291" s="254">
        <f>IF(N291="zákl. přenesená",J291,0)</f>
        <v>0</v>
      </c>
      <c r="BH291" s="254">
        <f>IF(N291="sníž. přenesená",J291,0)</f>
        <v>0</v>
      </c>
      <c r="BI291" s="254">
        <f>IF(N291="nulová",J291,0)</f>
        <v>0</v>
      </c>
      <c r="BJ291" s="18" t="s">
        <v>84</v>
      </c>
      <c r="BK291" s="254">
        <f>ROUND(I291*H291,2)</f>
        <v>0</v>
      </c>
      <c r="BL291" s="18" t="s">
        <v>258</v>
      </c>
      <c r="BM291" s="253" t="s">
        <v>1718</v>
      </c>
    </row>
    <row r="292" s="2" customFormat="1" ht="22.2" customHeight="1">
      <c r="A292" s="39"/>
      <c r="B292" s="40"/>
      <c r="C292" s="288" t="s">
        <v>1076</v>
      </c>
      <c r="D292" s="288" t="s">
        <v>295</v>
      </c>
      <c r="E292" s="289" t="s">
        <v>4400</v>
      </c>
      <c r="F292" s="290" t="s">
        <v>4401</v>
      </c>
      <c r="G292" s="291" t="s">
        <v>369</v>
      </c>
      <c r="H292" s="292">
        <v>1</v>
      </c>
      <c r="I292" s="293"/>
      <c r="J292" s="292">
        <f>ROUND(I292*H292,2)</f>
        <v>0</v>
      </c>
      <c r="K292" s="290" t="s">
        <v>257</v>
      </c>
      <c r="L292" s="294"/>
      <c r="M292" s="295" t="s">
        <v>1</v>
      </c>
      <c r="N292" s="296" t="s">
        <v>41</v>
      </c>
      <c r="O292" s="92"/>
      <c r="P292" s="251">
        <f>O292*H292</f>
        <v>0</v>
      </c>
      <c r="Q292" s="251">
        <v>0.00020000000000000001</v>
      </c>
      <c r="R292" s="251">
        <f>Q292*H292</f>
        <v>0.00020000000000000001</v>
      </c>
      <c r="S292" s="251">
        <v>0</v>
      </c>
      <c r="T292" s="252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53" t="s">
        <v>298</v>
      </c>
      <c r="AT292" s="253" t="s">
        <v>295</v>
      </c>
      <c r="AU292" s="253" t="s">
        <v>86</v>
      </c>
      <c r="AY292" s="18" t="s">
        <v>251</v>
      </c>
      <c r="BE292" s="254">
        <f>IF(N292="základní",J292,0)</f>
        <v>0</v>
      </c>
      <c r="BF292" s="254">
        <f>IF(N292="snížená",J292,0)</f>
        <v>0</v>
      </c>
      <c r="BG292" s="254">
        <f>IF(N292="zákl. přenesená",J292,0)</f>
        <v>0</v>
      </c>
      <c r="BH292" s="254">
        <f>IF(N292="sníž. přenesená",J292,0)</f>
        <v>0</v>
      </c>
      <c r="BI292" s="254">
        <f>IF(N292="nulová",J292,0)</f>
        <v>0</v>
      </c>
      <c r="BJ292" s="18" t="s">
        <v>84</v>
      </c>
      <c r="BK292" s="254">
        <f>ROUND(I292*H292,2)</f>
        <v>0</v>
      </c>
      <c r="BL292" s="18" t="s">
        <v>258</v>
      </c>
      <c r="BM292" s="253" t="s">
        <v>1729</v>
      </c>
    </row>
    <row r="293" s="2" customFormat="1" ht="14.4" customHeight="1">
      <c r="A293" s="39"/>
      <c r="B293" s="40"/>
      <c r="C293" s="243" t="s">
        <v>1084</v>
      </c>
      <c r="D293" s="243" t="s">
        <v>253</v>
      </c>
      <c r="E293" s="244" t="s">
        <v>4402</v>
      </c>
      <c r="F293" s="245" t="s">
        <v>4403</v>
      </c>
      <c r="G293" s="246" t="s">
        <v>369</v>
      </c>
      <c r="H293" s="247">
        <v>1</v>
      </c>
      <c r="I293" s="248"/>
      <c r="J293" s="247">
        <f>ROUND(I293*H293,2)</f>
        <v>0</v>
      </c>
      <c r="K293" s="245" t="s">
        <v>257</v>
      </c>
      <c r="L293" s="45"/>
      <c r="M293" s="249" t="s">
        <v>1</v>
      </c>
      <c r="N293" s="250" t="s">
        <v>41</v>
      </c>
      <c r="O293" s="92"/>
      <c r="P293" s="251">
        <f>O293*H293</f>
        <v>0</v>
      </c>
      <c r="Q293" s="251">
        <v>0</v>
      </c>
      <c r="R293" s="251">
        <f>Q293*H293</f>
        <v>0</v>
      </c>
      <c r="S293" s="251">
        <v>0</v>
      </c>
      <c r="T293" s="252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53" t="s">
        <v>258</v>
      </c>
      <c r="AT293" s="253" t="s">
        <v>253</v>
      </c>
      <c r="AU293" s="253" t="s">
        <v>86</v>
      </c>
      <c r="AY293" s="18" t="s">
        <v>251</v>
      </c>
      <c r="BE293" s="254">
        <f>IF(N293="základní",J293,0)</f>
        <v>0</v>
      </c>
      <c r="BF293" s="254">
        <f>IF(N293="snížená",J293,0)</f>
        <v>0</v>
      </c>
      <c r="BG293" s="254">
        <f>IF(N293="zákl. přenesená",J293,0)</f>
        <v>0</v>
      </c>
      <c r="BH293" s="254">
        <f>IF(N293="sníž. přenesená",J293,0)</f>
        <v>0</v>
      </c>
      <c r="BI293" s="254">
        <f>IF(N293="nulová",J293,0)</f>
        <v>0</v>
      </c>
      <c r="BJ293" s="18" t="s">
        <v>84</v>
      </c>
      <c r="BK293" s="254">
        <f>ROUND(I293*H293,2)</f>
        <v>0</v>
      </c>
      <c r="BL293" s="18" t="s">
        <v>258</v>
      </c>
      <c r="BM293" s="253" t="s">
        <v>1738</v>
      </c>
    </row>
    <row r="294" s="2" customFormat="1" ht="14.4" customHeight="1">
      <c r="A294" s="39"/>
      <c r="B294" s="40"/>
      <c r="C294" s="243" t="s">
        <v>1098</v>
      </c>
      <c r="D294" s="243" t="s">
        <v>253</v>
      </c>
      <c r="E294" s="244" t="s">
        <v>4404</v>
      </c>
      <c r="F294" s="245" t="s">
        <v>4405</v>
      </c>
      <c r="G294" s="246" t="s">
        <v>369</v>
      </c>
      <c r="H294" s="247">
        <v>1</v>
      </c>
      <c r="I294" s="248"/>
      <c r="J294" s="247">
        <f>ROUND(I294*H294,2)</f>
        <v>0</v>
      </c>
      <c r="K294" s="245" t="s">
        <v>257</v>
      </c>
      <c r="L294" s="45"/>
      <c r="M294" s="249" t="s">
        <v>1</v>
      </c>
      <c r="N294" s="250" t="s">
        <v>41</v>
      </c>
      <c r="O294" s="92"/>
      <c r="P294" s="251">
        <f>O294*H294</f>
        <v>0</v>
      </c>
      <c r="Q294" s="251">
        <v>0</v>
      </c>
      <c r="R294" s="251">
        <f>Q294*H294</f>
        <v>0</v>
      </c>
      <c r="S294" s="251">
        <v>0</v>
      </c>
      <c r="T294" s="252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53" t="s">
        <v>258</v>
      </c>
      <c r="AT294" s="253" t="s">
        <v>253</v>
      </c>
      <c r="AU294" s="253" t="s">
        <v>86</v>
      </c>
      <c r="AY294" s="18" t="s">
        <v>251</v>
      </c>
      <c r="BE294" s="254">
        <f>IF(N294="základní",J294,0)</f>
        <v>0</v>
      </c>
      <c r="BF294" s="254">
        <f>IF(N294="snížená",J294,0)</f>
        <v>0</v>
      </c>
      <c r="BG294" s="254">
        <f>IF(N294="zákl. přenesená",J294,0)</f>
        <v>0</v>
      </c>
      <c r="BH294" s="254">
        <f>IF(N294="sníž. přenesená",J294,0)</f>
        <v>0</v>
      </c>
      <c r="BI294" s="254">
        <f>IF(N294="nulová",J294,0)</f>
        <v>0</v>
      </c>
      <c r="BJ294" s="18" t="s">
        <v>84</v>
      </c>
      <c r="BK294" s="254">
        <f>ROUND(I294*H294,2)</f>
        <v>0</v>
      </c>
      <c r="BL294" s="18" t="s">
        <v>258</v>
      </c>
      <c r="BM294" s="253" t="s">
        <v>1746</v>
      </c>
    </row>
    <row r="295" s="2" customFormat="1" ht="14.4" customHeight="1">
      <c r="A295" s="39"/>
      <c r="B295" s="40"/>
      <c r="C295" s="243" t="s">
        <v>1118</v>
      </c>
      <c r="D295" s="243" t="s">
        <v>253</v>
      </c>
      <c r="E295" s="244" t="s">
        <v>4406</v>
      </c>
      <c r="F295" s="245" t="s">
        <v>4407</v>
      </c>
      <c r="G295" s="246" t="s">
        <v>369</v>
      </c>
      <c r="H295" s="247">
        <v>1</v>
      </c>
      <c r="I295" s="248"/>
      <c r="J295" s="247">
        <f>ROUND(I295*H295,2)</f>
        <v>0</v>
      </c>
      <c r="K295" s="245" t="s">
        <v>257</v>
      </c>
      <c r="L295" s="45"/>
      <c r="M295" s="249" t="s">
        <v>1</v>
      </c>
      <c r="N295" s="250" t="s">
        <v>41</v>
      </c>
      <c r="O295" s="92"/>
      <c r="P295" s="251">
        <f>O295*H295</f>
        <v>0</v>
      </c>
      <c r="Q295" s="251">
        <v>0</v>
      </c>
      <c r="R295" s="251">
        <f>Q295*H295</f>
        <v>0</v>
      </c>
      <c r="S295" s="251">
        <v>0</v>
      </c>
      <c r="T295" s="252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53" t="s">
        <v>258</v>
      </c>
      <c r="AT295" s="253" t="s">
        <v>253</v>
      </c>
      <c r="AU295" s="253" t="s">
        <v>86</v>
      </c>
      <c r="AY295" s="18" t="s">
        <v>251</v>
      </c>
      <c r="BE295" s="254">
        <f>IF(N295="základní",J295,0)</f>
        <v>0</v>
      </c>
      <c r="BF295" s="254">
        <f>IF(N295="snížená",J295,0)</f>
        <v>0</v>
      </c>
      <c r="BG295" s="254">
        <f>IF(N295="zákl. přenesená",J295,0)</f>
        <v>0</v>
      </c>
      <c r="BH295" s="254">
        <f>IF(N295="sníž. přenesená",J295,0)</f>
        <v>0</v>
      </c>
      <c r="BI295" s="254">
        <f>IF(N295="nulová",J295,0)</f>
        <v>0</v>
      </c>
      <c r="BJ295" s="18" t="s">
        <v>84</v>
      </c>
      <c r="BK295" s="254">
        <f>ROUND(I295*H295,2)</f>
        <v>0</v>
      </c>
      <c r="BL295" s="18" t="s">
        <v>258</v>
      </c>
      <c r="BM295" s="253" t="s">
        <v>1754</v>
      </c>
    </row>
    <row r="296" s="2" customFormat="1" ht="14.4" customHeight="1">
      <c r="A296" s="39"/>
      <c r="B296" s="40"/>
      <c r="C296" s="243" t="s">
        <v>1125</v>
      </c>
      <c r="D296" s="243" t="s">
        <v>253</v>
      </c>
      <c r="E296" s="244" t="s">
        <v>4408</v>
      </c>
      <c r="F296" s="245" t="s">
        <v>4409</v>
      </c>
      <c r="G296" s="246" t="s">
        <v>369</v>
      </c>
      <c r="H296" s="247">
        <v>8</v>
      </c>
      <c r="I296" s="248"/>
      <c r="J296" s="247">
        <f>ROUND(I296*H296,2)</f>
        <v>0</v>
      </c>
      <c r="K296" s="245" t="s">
        <v>257</v>
      </c>
      <c r="L296" s="45"/>
      <c r="M296" s="249" t="s">
        <v>1</v>
      </c>
      <c r="N296" s="250" t="s">
        <v>41</v>
      </c>
      <c r="O296" s="92"/>
      <c r="P296" s="251">
        <f>O296*H296</f>
        <v>0</v>
      </c>
      <c r="Q296" s="251">
        <v>0</v>
      </c>
      <c r="R296" s="251">
        <f>Q296*H296</f>
        <v>0</v>
      </c>
      <c r="S296" s="251">
        <v>0</v>
      </c>
      <c r="T296" s="252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53" t="s">
        <v>258</v>
      </c>
      <c r="AT296" s="253" t="s">
        <v>253</v>
      </c>
      <c r="AU296" s="253" t="s">
        <v>86</v>
      </c>
      <c r="AY296" s="18" t="s">
        <v>251</v>
      </c>
      <c r="BE296" s="254">
        <f>IF(N296="základní",J296,0)</f>
        <v>0</v>
      </c>
      <c r="BF296" s="254">
        <f>IF(N296="snížená",J296,0)</f>
        <v>0</v>
      </c>
      <c r="BG296" s="254">
        <f>IF(N296="zákl. přenesená",J296,0)</f>
        <v>0</v>
      </c>
      <c r="BH296" s="254">
        <f>IF(N296="sníž. přenesená",J296,0)</f>
        <v>0</v>
      </c>
      <c r="BI296" s="254">
        <f>IF(N296="nulová",J296,0)</f>
        <v>0</v>
      </c>
      <c r="BJ296" s="18" t="s">
        <v>84</v>
      </c>
      <c r="BK296" s="254">
        <f>ROUND(I296*H296,2)</f>
        <v>0</v>
      </c>
      <c r="BL296" s="18" t="s">
        <v>258</v>
      </c>
      <c r="BM296" s="253" t="s">
        <v>1767</v>
      </c>
    </row>
    <row r="297" s="2" customFormat="1" ht="14.4" customHeight="1">
      <c r="A297" s="39"/>
      <c r="B297" s="40"/>
      <c r="C297" s="243" t="s">
        <v>1135</v>
      </c>
      <c r="D297" s="243" t="s">
        <v>253</v>
      </c>
      <c r="E297" s="244" t="s">
        <v>4410</v>
      </c>
      <c r="F297" s="245" t="s">
        <v>4411</v>
      </c>
      <c r="G297" s="246" t="s">
        <v>369</v>
      </c>
      <c r="H297" s="247">
        <v>269</v>
      </c>
      <c r="I297" s="248"/>
      <c r="J297" s="247">
        <f>ROUND(I297*H297,2)</f>
        <v>0</v>
      </c>
      <c r="K297" s="245" t="s">
        <v>257</v>
      </c>
      <c r="L297" s="45"/>
      <c r="M297" s="249" t="s">
        <v>1</v>
      </c>
      <c r="N297" s="250" t="s">
        <v>41</v>
      </c>
      <c r="O297" s="92"/>
      <c r="P297" s="251">
        <f>O297*H297</f>
        <v>0</v>
      </c>
      <c r="Q297" s="251">
        <v>0</v>
      </c>
      <c r="R297" s="251">
        <f>Q297*H297</f>
        <v>0</v>
      </c>
      <c r="S297" s="251">
        <v>0</v>
      </c>
      <c r="T297" s="252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53" t="s">
        <v>258</v>
      </c>
      <c r="AT297" s="253" t="s">
        <v>253</v>
      </c>
      <c r="AU297" s="253" t="s">
        <v>86</v>
      </c>
      <c r="AY297" s="18" t="s">
        <v>251</v>
      </c>
      <c r="BE297" s="254">
        <f>IF(N297="základní",J297,0)</f>
        <v>0</v>
      </c>
      <c r="BF297" s="254">
        <f>IF(N297="snížená",J297,0)</f>
        <v>0</v>
      </c>
      <c r="BG297" s="254">
        <f>IF(N297="zákl. přenesená",J297,0)</f>
        <v>0</v>
      </c>
      <c r="BH297" s="254">
        <f>IF(N297="sníž. přenesená",J297,0)</f>
        <v>0</v>
      </c>
      <c r="BI297" s="254">
        <f>IF(N297="nulová",J297,0)</f>
        <v>0</v>
      </c>
      <c r="BJ297" s="18" t="s">
        <v>84</v>
      </c>
      <c r="BK297" s="254">
        <f>ROUND(I297*H297,2)</f>
        <v>0</v>
      </c>
      <c r="BL297" s="18" t="s">
        <v>258</v>
      </c>
      <c r="BM297" s="253" t="s">
        <v>1779</v>
      </c>
    </row>
    <row r="298" s="2" customFormat="1" ht="14.4" customHeight="1">
      <c r="A298" s="39"/>
      <c r="B298" s="40"/>
      <c r="C298" s="243" t="s">
        <v>1140</v>
      </c>
      <c r="D298" s="243" t="s">
        <v>253</v>
      </c>
      <c r="E298" s="244" t="s">
        <v>4412</v>
      </c>
      <c r="F298" s="245" t="s">
        <v>4413</v>
      </c>
      <c r="G298" s="246" t="s">
        <v>369</v>
      </c>
      <c r="H298" s="247">
        <v>269</v>
      </c>
      <c r="I298" s="248"/>
      <c r="J298" s="247">
        <f>ROUND(I298*H298,2)</f>
        <v>0</v>
      </c>
      <c r="K298" s="245" t="s">
        <v>257</v>
      </c>
      <c r="L298" s="45"/>
      <c r="M298" s="249" t="s">
        <v>1</v>
      </c>
      <c r="N298" s="250" t="s">
        <v>41</v>
      </c>
      <c r="O298" s="92"/>
      <c r="P298" s="251">
        <f>O298*H298</f>
        <v>0</v>
      </c>
      <c r="Q298" s="251">
        <v>0</v>
      </c>
      <c r="R298" s="251">
        <f>Q298*H298</f>
        <v>0</v>
      </c>
      <c r="S298" s="251">
        <v>0</v>
      </c>
      <c r="T298" s="252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53" t="s">
        <v>258</v>
      </c>
      <c r="AT298" s="253" t="s">
        <v>253</v>
      </c>
      <c r="AU298" s="253" t="s">
        <v>86</v>
      </c>
      <c r="AY298" s="18" t="s">
        <v>251</v>
      </c>
      <c r="BE298" s="254">
        <f>IF(N298="základní",J298,0)</f>
        <v>0</v>
      </c>
      <c r="BF298" s="254">
        <f>IF(N298="snížená",J298,0)</f>
        <v>0</v>
      </c>
      <c r="BG298" s="254">
        <f>IF(N298="zákl. přenesená",J298,0)</f>
        <v>0</v>
      </c>
      <c r="BH298" s="254">
        <f>IF(N298="sníž. přenesená",J298,0)</f>
        <v>0</v>
      </c>
      <c r="BI298" s="254">
        <f>IF(N298="nulová",J298,0)</f>
        <v>0</v>
      </c>
      <c r="BJ298" s="18" t="s">
        <v>84</v>
      </c>
      <c r="BK298" s="254">
        <f>ROUND(I298*H298,2)</f>
        <v>0</v>
      </c>
      <c r="BL298" s="18" t="s">
        <v>258</v>
      </c>
      <c r="BM298" s="253" t="s">
        <v>1788</v>
      </c>
    </row>
    <row r="299" s="2" customFormat="1" ht="14.4" customHeight="1">
      <c r="A299" s="39"/>
      <c r="B299" s="40"/>
      <c r="C299" s="243" t="s">
        <v>1145</v>
      </c>
      <c r="D299" s="243" t="s">
        <v>253</v>
      </c>
      <c r="E299" s="244" t="s">
        <v>4414</v>
      </c>
      <c r="F299" s="245" t="s">
        <v>4415</v>
      </c>
      <c r="G299" s="246" t="s">
        <v>369</v>
      </c>
      <c r="H299" s="247">
        <v>1</v>
      </c>
      <c r="I299" s="248"/>
      <c r="J299" s="247">
        <f>ROUND(I299*H299,2)</f>
        <v>0</v>
      </c>
      <c r="K299" s="245" t="s">
        <v>257</v>
      </c>
      <c r="L299" s="45"/>
      <c r="M299" s="249" t="s">
        <v>1</v>
      </c>
      <c r="N299" s="250" t="s">
        <v>41</v>
      </c>
      <c r="O299" s="92"/>
      <c r="P299" s="251">
        <f>O299*H299</f>
        <v>0</v>
      </c>
      <c r="Q299" s="251">
        <v>0</v>
      </c>
      <c r="R299" s="251">
        <f>Q299*H299</f>
        <v>0</v>
      </c>
      <c r="S299" s="251">
        <v>0</v>
      </c>
      <c r="T299" s="252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53" t="s">
        <v>258</v>
      </c>
      <c r="AT299" s="253" t="s">
        <v>253</v>
      </c>
      <c r="AU299" s="253" t="s">
        <v>86</v>
      </c>
      <c r="AY299" s="18" t="s">
        <v>251</v>
      </c>
      <c r="BE299" s="254">
        <f>IF(N299="základní",J299,0)</f>
        <v>0</v>
      </c>
      <c r="BF299" s="254">
        <f>IF(N299="snížená",J299,0)</f>
        <v>0</v>
      </c>
      <c r="BG299" s="254">
        <f>IF(N299="zákl. přenesená",J299,0)</f>
        <v>0</v>
      </c>
      <c r="BH299" s="254">
        <f>IF(N299="sníž. přenesená",J299,0)</f>
        <v>0</v>
      </c>
      <c r="BI299" s="254">
        <f>IF(N299="nulová",J299,0)</f>
        <v>0</v>
      </c>
      <c r="BJ299" s="18" t="s">
        <v>84</v>
      </c>
      <c r="BK299" s="254">
        <f>ROUND(I299*H299,2)</f>
        <v>0</v>
      </c>
      <c r="BL299" s="18" t="s">
        <v>258</v>
      </c>
      <c r="BM299" s="253" t="s">
        <v>1800</v>
      </c>
    </row>
    <row r="300" s="2" customFormat="1" ht="14.4" customHeight="1">
      <c r="A300" s="39"/>
      <c r="B300" s="40"/>
      <c r="C300" s="243" t="s">
        <v>1148</v>
      </c>
      <c r="D300" s="243" t="s">
        <v>253</v>
      </c>
      <c r="E300" s="244" t="s">
        <v>4416</v>
      </c>
      <c r="F300" s="245" t="s">
        <v>4417</v>
      </c>
      <c r="G300" s="246" t="s">
        <v>369</v>
      </c>
      <c r="H300" s="247">
        <v>1</v>
      </c>
      <c r="I300" s="248"/>
      <c r="J300" s="247">
        <f>ROUND(I300*H300,2)</f>
        <v>0</v>
      </c>
      <c r="K300" s="245" t="s">
        <v>257</v>
      </c>
      <c r="L300" s="45"/>
      <c r="M300" s="249" t="s">
        <v>1</v>
      </c>
      <c r="N300" s="250" t="s">
        <v>41</v>
      </c>
      <c r="O300" s="92"/>
      <c r="P300" s="251">
        <f>O300*H300</f>
        <v>0</v>
      </c>
      <c r="Q300" s="251">
        <v>0</v>
      </c>
      <c r="R300" s="251">
        <f>Q300*H300</f>
        <v>0</v>
      </c>
      <c r="S300" s="251">
        <v>0</v>
      </c>
      <c r="T300" s="252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53" t="s">
        <v>258</v>
      </c>
      <c r="AT300" s="253" t="s">
        <v>253</v>
      </c>
      <c r="AU300" s="253" t="s">
        <v>86</v>
      </c>
      <c r="AY300" s="18" t="s">
        <v>251</v>
      </c>
      <c r="BE300" s="254">
        <f>IF(N300="základní",J300,0)</f>
        <v>0</v>
      </c>
      <c r="BF300" s="254">
        <f>IF(N300="snížená",J300,0)</f>
        <v>0</v>
      </c>
      <c r="BG300" s="254">
        <f>IF(N300="zákl. přenesená",J300,0)</f>
        <v>0</v>
      </c>
      <c r="BH300" s="254">
        <f>IF(N300="sníž. přenesená",J300,0)</f>
        <v>0</v>
      </c>
      <c r="BI300" s="254">
        <f>IF(N300="nulová",J300,0)</f>
        <v>0</v>
      </c>
      <c r="BJ300" s="18" t="s">
        <v>84</v>
      </c>
      <c r="BK300" s="254">
        <f>ROUND(I300*H300,2)</f>
        <v>0</v>
      </c>
      <c r="BL300" s="18" t="s">
        <v>258</v>
      </c>
      <c r="BM300" s="253" t="s">
        <v>1836</v>
      </c>
    </row>
    <row r="301" s="2" customFormat="1" ht="14.4" customHeight="1">
      <c r="A301" s="39"/>
      <c r="B301" s="40"/>
      <c r="C301" s="243" t="s">
        <v>1154</v>
      </c>
      <c r="D301" s="243" t="s">
        <v>253</v>
      </c>
      <c r="E301" s="244" t="s">
        <v>4418</v>
      </c>
      <c r="F301" s="245" t="s">
        <v>4419</v>
      </c>
      <c r="G301" s="246" t="s">
        <v>369</v>
      </c>
      <c r="H301" s="247">
        <v>1</v>
      </c>
      <c r="I301" s="248"/>
      <c r="J301" s="247">
        <f>ROUND(I301*H301,2)</f>
        <v>0</v>
      </c>
      <c r="K301" s="245" t="s">
        <v>257</v>
      </c>
      <c r="L301" s="45"/>
      <c r="M301" s="249" t="s">
        <v>1</v>
      </c>
      <c r="N301" s="250" t="s">
        <v>41</v>
      </c>
      <c r="O301" s="92"/>
      <c r="P301" s="251">
        <f>O301*H301</f>
        <v>0</v>
      </c>
      <c r="Q301" s="251">
        <v>0</v>
      </c>
      <c r="R301" s="251">
        <f>Q301*H301</f>
        <v>0</v>
      </c>
      <c r="S301" s="251">
        <v>0</v>
      </c>
      <c r="T301" s="252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53" t="s">
        <v>258</v>
      </c>
      <c r="AT301" s="253" t="s">
        <v>253</v>
      </c>
      <c r="AU301" s="253" t="s">
        <v>86</v>
      </c>
      <c r="AY301" s="18" t="s">
        <v>251</v>
      </c>
      <c r="BE301" s="254">
        <f>IF(N301="základní",J301,0)</f>
        <v>0</v>
      </c>
      <c r="BF301" s="254">
        <f>IF(N301="snížená",J301,0)</f>
        <v>0</v>
      </c>
      <c r="BG301" s="254">
        <f>IF(N301="zákl. přenesená",J301,0)</f>
        <v>0</v>
      </c>
      <c r="BH301" s="254">
        <f>IF(N301="sníž. přenesená",J301,0)</f>
        <v>0</v>
      </c>
      <c r="BI301" s="254">
        <f>IF(N301="nulová",J301,0)</f>
        <v>0</v>
      </c>
      <c r="BJ301" s="18" t="s">
        <v>84</v>
      </c>
      <c r="BK301" s="254">
        <f>ROUND(I301*H301,2)</f>
        <v>0</v>
      </c>
      <c r="BL301" s="18" t="s">
        <v>258</v>
      </c>
      <c r="BM301" s="253" t="s">
        <v>1854</v>
      </c>
    </row>
    <row r="302" s="2" customFormat="1" ht="14.4" customHeight="1">
      <c r="A302" s="39"/>
      <c r="B302" s="40"/>
      <c r="C302" s="243" t="s">
        <v>1159</v>
      </c>
      <c r="D302" s="243" t="s">
        <v>253</v>
      </c>
      <c r="E302" s="244" t="s">
        <v>4420</v>
      </c>
      <c r="F302" s="245" t="s">
        <v>4421</v>
      </c>
      <c r="G302" s="246" t="s">
        <v>406</v>
      </c>
      <c r="H302" s="247">
        <v>200</v>
      </c>
      <c r="I302" s="248"/>
      <c r="J302" s="247">
        <f>ROUND(I302*H302,2)</f>
        <v>0</v>
      </c>
      <c r="K302" s="245" t="s">
        <v>257</v>
      </c>
      <c r="L302" s="45"/>
      <c r="M302" s="249" t="s">
        <v>1</v>
      </c>
      <c r="N302" s="250" t="s">
        <v>41</v>
      </c>
      <c r="O302" s="92"/>
      <c r="P302" s="251">
        <f>O302*H302</f>
        <v>0</v>
      </c>
      <c r="Q302" s="251">
        <v>0</v>
      </c>
      <c r="R302" s="251">
        <f>Q302*H302</f>
        <v>0</v>
      </c>
      <c r="S302" s="251">
        <v>0</v>
      </c>
      <c r="T302" s="252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53" t="s">
        <v>258</v>
      </c>
      <c r="AT302" s="253" t="s">
        <v>253</v>
      </c>
      <c r="AU302" s="253" t="s">
        <v>86</v>
      </c>
      <c r="AY302" s="18" t="s">
        <v>251</v>
      </c>
      <c r="BE302" s="254">
        <f>IF(N302="základní",J302,0)</f>
        <v>0</v>
      </c>
      <c r="BF302" s="254">
        <f>IF(N302="snížená",J302,0)</f>
        <v>0</v>
      </c>
      <c r="BG302" s="254">
        <f>IF(N302="zákl. přenesená",J302,0)</f>
        <v>0</v>
      </c>
      <c r="BH302" s="254">
        <f>IF(N302="sníž. přenesená",J302,0)</f>
        <v>0</v>
      </c>
      <c r="BI302" s="254">
        <f>IF(N302="nulová",J302,0)</f>
        <v>0</v>
      </c>
      <c r="BJ302" s="18" t="s">
        <v>84</v>
      </c>
      <c r="BK302" s="254">
        <f>ROUND(I302*H302,2)</f>
        <v>0</v>
      </c>
      <c r="BL302" s="18" t="s">
        <v>258</v>
      </c>
      <c r="BM302" s="253" t="s">
        <v>1864</v>
      </c>
    </row>
    <row r="303" s="2" customFormat="1">
      <c r="A303" s="39"/>
      <c r="B303" s="40"/>
      <c r="C303" s="41"/>
      <c r="D303" s="257" t="s">
        <v>863</v>
      </c>
      <c r="E303" s="41"/>
      <c r="F303" s="308" t="s">
        <v>4422</v>
      </c>
      <c r="G303" s="41"/>
      <c r="H303" s="41"/>
      <c r="I303" s="211"/>
      <c r="J303" s="41"/>
      <c r="K303" s="41"/>
      <c r="L303" s="45"/>
      <c r="M303" s="309"/>
      <c r="N303" s="310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863</v>
      </c>
      <c r="AU303" s="18" t="s">
        <v>86</v>
      </c>
    </row>
    <row r="304" s="2" customFormat="1" ht="22.2" customHeight="1">
      <c r="A304" s="39"/>
      <c r="B304" s="40"/>
      <c r="C304" s="288" t="s">
        <v>1163</v>
      </c>
      <c r="D304" s="288" t="s">
        <v>295</v>
      </c>
      <c r="E304" s="289" t="s">
        <v>4423</v>
      </c>
      <c r="F304" s="290" t="s">
        <v>4424</v>
      </c>
      <c r="G304" s="291" t="s">
        <v>406</v>
      </c>
      <c r="H304" s="292">
        <v>230</v>
      </c>
      <c r="I304" s="293"/>
      <c r="J304" s="292">
        <f>ROUND(I304*H304,2)</f>
        <v>0</v>
      </c>
      <c r="K304" s="290" t="s">
        <v>257</v>
      </c>
      <c r="L304" s="294"/>
      <c r="M304" s="295" t="s">
        <v>1</v>
      </c>
      <c r="N304" s="296" t="s">
        <v>41</v>
      </c>
      <c r="O304" s="92"/>
      <c r="P304" s="251">
        <f>O304*H304</f>
        <v>0</v>
      </c>
      <c r="Q304" s="251">
        <v>0.00012999999999999999</v>
      </c>
      <c r="R304" s="251">
        <f>Q304*H304</f>
        <v>0.029899999999999996</v>
      </c>
      <c r="S304" s="251">
        <v>0</v>
      </c>
      <c r="T304" s="252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53" t="s">
        <v>298</v>
      </c>
      <c r="AT304" s="253" t="s">
        <v>295</v>
      </c>
      <c r="AU304" s="253" t="s">
        <v>86</v>
      </c>
      <c r="AY304" s="18" t="s">
        <v>251</v>
      </c>
      <c r="BE304" s="254">
        <f>IF(N304="základní",J304,0)</f>
        <v>0</v>
      </c>
      <c r="BF304" s="254">
        <f>IF(N304="snížená",J304,0)</f>
        <v>0</v>
      </c>
      <c r="BG304" s="254">
        <f>IF(N304="zákl. přenesená",J304,0)</f>
        <v>0</v>
      </c>
      <c r="BH304" s="254">
        <f>IF(N304="sníž. přenesená",J304,0)</f>
        <v>0</v>
      </c>
      <c r="BI304" s="254">
        <f>IF(N304="nulová",J304,0)</f>
        <v>0</v>
      </c>
      <c r="BJ304" s="18" t="s">
        <v>84</v>
      </c>
      <c r="BK304" s="254">
        <f>ROUND(I304*H304,2)</f>
        <v>0</v>
      </c>
      <c r="BL304" s="18" t="s">
        <v>258</v>
      </c>
      <c r="BM304" s="253" t="s">
        <v>1881</v>
      </c>
    </row>
    <row r="305" s="2" customFormat="1" ht="14.4" customHeight="1">
      <c r="A305" s="39"/>
      <c r="B305" s="40"/>
      <c r="C305" s="243" t="s">
        <v>1169</v>
      </c>
      <c r="D305" s="243" t="s">
        <v>253</v>
      </c>
      <c r="E305" s="244" t="s">
        <v>4065</v>
      </c>
      <c r="F305" s="245" t="s">
        <v>4066</v>
      </c>
      <c r="G305" s="246" t="s">
        <v>406</v>
      </c>
      <c r="H305" s="247">
        <v>450</v>
      </c>
      <c r="I305" s="248"/>
      <c r="J305" s="247">
        <f>ROUND(I305*H305,2)</f>
        <v>0</v>
      </c>
      <c r="K305" s="245" t="s">
        <v>257</v>
      </c>
      <c r="L305" s="45"/>
      <c r="M305" s="249" t="s">
        <v>1</v>
      </c>
      <c r="N305" s="250" t="s">
        <v>41</v>
      </c>
      <c r="O305" s="92"/>
      <c r="P305" s="251">
        <f>O305*H305</f>
        <v>0</v>
      </c>
      <c r="Q305" s="251">
        <v>0</v>
      </c>
      <c r="R305" s="251">
        <f>Q305*H305</f>
        <v>0</v>
      </c>
      <c r="S305" s="251">
        <v>0</v>
      </c>
      <c r="T305" s="252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53" t="s">
        <v>258</v>
      </c>
      <c r="AT305" s="253" t="s">
        <v>253</v>
      </c>
      <c r="AU305" s="253" t="s">
        <v>86</v>
      </c>
      <c r="AY305" s="18" t="s">
        <v>251</v>
      </c>
      <c r="BE305" s="254">
        <f>IF(N305="základní",J305,0)</f>
        <v>0</v>
      </c>
      <c r="BF305" s="254">
        <f>IF(N305="snížená",J305,0)</f>
        <v>0</v>
      </c>
      <c r="BG305" s="254">
        <f>IF(N305="zákl. přenesená",J305,0)</f>
        <v>0</v>
      </c>
      <c r="BH305" s="254">
        <f>IF(N305="sníž. přenesená",J305,0)</f>
        <v>0</v>
      </c>
      <c r="BI305" s="254">
        <f>IF(N305="nulová",J305,0)</f>
        <v>0</v>
      </c>
      <c r="BJ305" s="18" t="s">
        <v>84</v>
      </c>
      <c r="BK305" s="254">
        <f>ROUND(I305*H305,2)</f>
        <v>0</v>
      </c>
      <c r="BL305" s="18" t="s">
        <v>258</v>
      </c>
      <c r="BM305" s="253" t="s">
        <v>1890</v>
      </c>
    </row>
    <row r="306" s="2" customFormat="1" ht="19.8" customHeight="1">
      <c r="A306" s="39"/>
      <c r="B306" s="40"/>
      <c r="C306" s="288" t="s">
        <v>1175</v>
      </c>
      <c r="D306" s="288" t="s">
        <v>295</v>
      </c>
      <c r="E306" s="289" t="s">
        <v>4425</v>
      </c>
      <c r="F306" s="290" t="s">
        <v>4426</v>
      </c>
      <c r="G306" s="291" t="s">
        <v>406</v>
      </c>
      <c r="H306" s="292">
        <v>472.5</v>
      </c>
      <c r="I306" s="293"/>
      <c r="J306" s="292">
        <f>ROUND(I306*H306,2)</f>
        <v>0</v>
      </c>
      <c r="K306" s="290" t="s">
        <v>257</v>
      </c>
      <c r="L306" s="294"/>
      <c r="M306" s="295" t="s">
        <v>1</v>
      </c>
      <c r="N306" s="296" t="s">
        <v>41</v>
      </c>
      <c r="O306" s="92"/>
      <c r="P306" s="251">
        <f>O306*H306</f>
        <v>0</v>
      </c>
      <c r="Q306" s="251">
        <v>6.0000000000000002E-05</v>
      </c>
      <c r="R306" s="251">
        <f>Q306*H306</f>
        <v>0.02835</v>
      </c>
      <c r="S306" s="251">
        <v>0</v>
      </c>
      <c r="T306" s="252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53" t="s">
        <v>298</v>
      </c>
      <c r="AT306" s="253" t="s">
        <v>295</v>
      </c>
      <c r="AU306" s="253" t="s">
        <v>86</v>
      </c>
      <c r="AY306" s="18" t="s">
        <v>251</v>
      </c>
      <c r="BE306" s="254">
        <f>IF(N306="základní",J306,0)</f>
        <v>0</v>
      </c>
      <c r="BF306" s="254">
        <f>IF(N306="snížená",J306,0)</f>
        <v>0</v>
      </c>
      <c r="BG306" s="254">
        <f>IF(N306="zákl. přenesená",J306,0)</f>
        <v>0</v>
      </c>
      <c r="BH306" s="254">
        <f>IF(N306="sníž. přenesená",J306,0)</f>
        <v>0</v>
      </c>
      <c r="BI306" s="254">
        <f>IF(N306="nulová",J306,0)</f>
        <v>0</v>
      </c>
      <c r="BJ306" s="18" t="s">
        <v>84</v>
      </c>
      <c r="BK306" s="254">
        <f>ROUND(I306*H306,2)</f>
        <v>0</v>
      </c>
      <c r="BL306" s="18" t="s">
        <v>258</v>
      </c>
      <c r="BM306" s="253" t="s">
        <v>1898</v>
      </c>
    </row>
    <row r="307" s="2" customFormat="1" ht="14.4" customHeight="1">
      <c r="A307" s="39"/>
      <c r="B307" s="40"/>
      <c r="C307" s="243" t="s">
        <v>1182</v>
      </c>
      <c r="D307" s="243" t="s">
        <v>253</v>
      </c>
      <c r="E307" s="244" t="s">
        <v>4265</v>
      </c>
      <c r="F307" s="245" t="s">
        <v>4266</v>
      </c>
      <c r="G307" s="246" t="s">
        <v>369</v>
      </c>
      <c r="H307" s="247">
        <v>7500</v>
      </c>
      <c r="I307" s="248"/>
      <c r="J307" s="247">
        <f>ROUND(I307*H307,2)</f>
        <v>0</v>
      </c>
      <c r="K307" s="245" t="s">
        <v>257</v>
      </c>
      <c r="L307" s="45"/>
      <c r="M307" s="249" t="s">
        <v>1</v>
      </c>
      <c r="N307" s="250" t="s">
        <v>41</v>
      </c>
      <c r="O307" s="92"/>
      <c r="P307" s="251">
        <f>O307*H307</f>
        <v>0</v>
      </c>
      <c r="Q307" s="251">
        <v>0</v>
      </c>
      <c r="R307" s="251">
        <f>Q307*H307</f>
        <v>0</v>
      </c>
      <c r="S307" s="251">
        <v>0</v>
      </c>
      <c r="T307" s="252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53" t="s">
        <v>258</v>
      </c>
      <c r="AT307" s="253" t="s">
        <v>253</v>
      </c>
      <c r="AU307" s="253" t="s">
        <v>86</v>
      </c>
      <c r="AY307" s="18" t="s">
        <v>251</v>
      </c>
      <c r="BE307" s="254">
        <f>IF(N307="základní",J307,0)</f>
        <v>0</v>
      </c>
      <c r="BF307" s="254">
        <f>IF(N307="snížená",J307,0)</f>
        <v>0</v>
      </c>
      <c r="BG307" s="254">
        <f>IF(N307="zákl. přenesená",J307,0)</f>
        <v>0</v>
      </c>
      <c r="BH307" s="254">
        <f>IF(N307="sníž. přenesená",J307,0)</f>
        <v>0</v>
      </c>
      <c r="BI307" s="254">
        <f>IF(N307="nulová",J307,0)</f>
        <v>0</v>
      </c>
      <c r="BJ307" s="18" t="s">
        <v>84</v>
      </c>
      <c r="BK307" s="254">
        <f>ROUND(I307*H307,2)</f>
        <v>0</v>
      </c>
      <c r="BL307" s="18" t="s">
        <v>258</v>
      </c>
      <c r="BM307" s="253" t="s">
        <v>1912</v>
      </c>
    </row>
    <row r="308" s="2" customFormat="1" ht="14.4" customHeight="1">
      <c r="A308" s="39"/>
      <c r="B308" s="40"/>
      <c r="C308" s="288" t="s">
        <v>1187</v>
      </c>
      <c r="D308" s="288" t="s">
        <v>295</v>
      </c>
      <c r="E308" s="289" t="s">
        <v>4427</v>
      </c>
      <c r="F308" s="290" t="s">
        <v>4428</v>
      </c>
      <c r="G308" s="291" t="s">
        <v>369</v>
      </c>
      <c r="H308" s="292">
        <v>7500</v>
      </c>
      <c r="I308" s="293"/>
      <c r="J308" s="292">
        <f>ROUND(I308*H308,2)</f>
        <v>0</v>
      </c>
      <c r="K308" s="290" t="s">
        <v>257</v>
      </c>
      <c r="L308" s="294"/>
      <c r="M308" s="295" t="s">
        <v>1</v>
      </c>
      <c r="N308" s="296" t="s">
        <v>41</v>
      </c>
      <c r="O308" s="92"/>
      <c r="P308" s="251">
        <f>O308*H308</f>
        <v>0</v>
      </c>
      <c r="Q308" s="251">
        <v>1.0000000000000001E-05</v>
      </c>
      <c r="R308" s="251">
        <f>Q308*H308</f>
        <v>0.075000000000000011</v>
      </c>
      <c r="S308" s="251">
        <v>0</v>
      </c>
      <c r="T308" s="252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53" t="s">
        <v>298</v>
      </c>
      <c r="AT308" s="253" t="s">
        <v>295</v>
      </c>
      <c r="AU308" s="253" t="s">
        <v>86</v>
      </c>
      <c r="AY308" s="18" t="s">
        <v>251</v>
      </c>
      <c r="BE308" s="254">
        <f>IF(N308="základní",J308,0)</f>
        <v>0</v>
      </c>
      <c r="BF308" s="254">
        <f>IF(N308="snížená",J308,0)</f>
        <v>0</v>
      </c>
      <c r="BG308" s="254">
        <f>IF(N308="zákl. přenesená",J308,0)</f>
        <v>0</v>
      </c>
      <c r="BH308" s="254">
        <f>IF(N308="sníž. přenesená",J308,0)</f>
        <v>0</v>
      </c>
      <c r="BI308" s="254">
        <f>IF(N308="nulová",J308,0)</f>
        <v>0</v>
      </c>
      <c r="BJ308" s="18" t="s">
        <v>84</v>
      </c>
      <c r="BK308" s="254">
        <f>ROUND(I308*H308,2)</f>
        <v>0</v>
      </c>
      <c r="BL308" s="18" t="s">
        <v>258</v>
      </c>
      <c r="BM308" s="253" t="s">
        <v>1920</v>
      </c>
    </row>
    <row r="309" s="2" customFormat="1" ht="22.2" customHeight="1">
      <c r="A309" s="39"/>
      <c r="B309" s="40"/>
      <c r="C309" s="288" t="s">
        <v>1196</v>
      </c>
      <c r="D309" s="288" t="s">
        <v>295</v>
      </c>
      <c r="E309" s="289" t="s">
        <v>4429</v>
      </c>
      <c r="F309" s="290" t="s">
        <v>4430</v>
      </c>
      <c r="G309" s="291" t="s">
        <v>1599</v>
      </c>
      <c r="H309" s="292">
        <v>75</v>
      </c>
      <c r="I309" s="293"/>
      <c r="J309" s="292">
        <f>ROUND(I309*H309,2)</f>
        <v>0</v>
      </c>
      <c r="K309" s="290" t="s">
        <v>257</v>
      </c>
      <c r="L309" s="294"/>
      <c r="M309" s="295" t="s">
        <v>1</v>
      </c>
      <c r="N309" s="296" t="s">
        <v>41</v>
      </c>
      <c r="O309" s="92"/>
      <c r="P309" s="251">
        <f>O309*H309</f>
        <v>0</v>
      </c>
      <c r="Q309" s="251">
        <v>0.001</v>
      </c>
      <c r="R309" s="251">
        <f>Q309*H309</f>
        <v>0.074999999999999997</v>
      </c>
      <c r="S309" s="251">
        <v>0</v>
      </c>
      <c r="T309" s="252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53" t="s">
        <v>298</v>
      </c>
      <c r="AT309" s="253" t="s">
        <v>295</v>
      </c>
      <c r="AU309" s="253" t="s">
        <v>86</v>
      </c>
      <c r="AY309" s="18" t="s">
        <v>251</v>
      </c>
      <c r="BE309" s="254">
        <f>IF(N309="základní",J309,0)</f>
        <v>0</v>
      </c>
      <c r="BF309" s="254">
        <f>IF(N309="snížená",J309,0)</f>
        <v>0</v>
      </c>
      <c r="BG309" s="254">
        <f>IF(N309="zákl. přenesená",J309,0)</f>
        <v>0</v>
      </c>
      <c r="BH309" s="254">
        <f>IF(N309="sníž. přenesená",J309,0)</f>
        <v>0</v>
      </c>
      <c r="BI309" s="254">
        <f>IF(N309="nulová",J309,0)</f>
        <v>0</v>
      </c>
      <c r="BJ309" s="18" t="s">
        <v>84</v>
      </c>
      <c r="BK309" s="254">
        <f>ROUND(I309*H309,2)</f>
        <v>0</v>
      </c>
      <c r="BL309" s="18" t="s">
        <v>258</v>
      </c>
      <c r="BM309" s="253" t="s">
        <v>1932</v>
      </c>
    </row>
    <row r="310" s="2" customFormat="1" ht="14.4" customHeight="1">
      <c r="A310" s="39"/>
      <c r="B310" s="40"/>
      <c r="C310" s="243" t="s">
        <v>1201</v>
      </c>
      <c r="D310" s="243" t="s">
        <v>253</v>
      </c>
      <c r="E310" s="244" t="s">
        <v>4072</v>
      </c>
      <c r="F310" s="245" t="s">
        <v>4073</v>
      </c>
      <c r="G310" s="246" t="s">
        <v>406</v>
      </c>
      <c r="H310" s="247">
        <v>8100</v>
      </c>
      <c r="I310" s="248"/>
      <c r="J310" s="247">
        <f>ROUND(I310*H310,2)</f>
        <v>0</v>
      </c>
      <c r="K310" s="245" t="s">
        <v>257</v>
      </c>
      <c r="L310" s="45"/>
      <c r="M310" s="249" t="s">
        <v>1</v>
      </c>
      <c r="N310" s="250" t="s">
        <v>41</v>
      </c>
      <c r="O310" s="92"/>
      <c r="P310" s="251">
        <f>O310*H310</f>
        <v>0</v>
      </c>
      <c r="Q310" s="251">
        <v>0</v>
      </c>
      <c r="R310" s="251">
        <f>Q310*H310</f>
        <v>0</v>
      </c>
      <c r="S310" s="251">
        <v>0</v>
      </c>
      <c r="T310" s="252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53" t="s">
        <v>258</v>
      </c>
      <c r="AT310" s="253" t="s">
        <v>253</v>
      </c>
      <c r="AU310" s="253" t="s">
        <v>86</v>
      </c>
      <c r="AY310" s="18" t="s">
        <v>251</v>
      </c>
      <c r="BE310" s="254">
        <f>IF(N310="základní",J310,0)</f>
        <v>0</v>
      </c>
      <c r="BF310" s="254">
        <f>IF(N310="snížená",J310,0)</f>
        <v>0</v>
      </c>
      <c r="BG310" s="254">
        <f>IF(N310="zákl. přenesená",J310,0)</f>
        <v>0</v>
      </c>
      <c r="BH310" s="254">
        <f>IF(N310="sníž. přenesená",J310,0)</f>
        <v>0</v>
      </c>
      <c r="BI310" s="254">
        <f>IF(N310="nulová",J310,0)</f>
        <v>0</v>
      </c>
      <c r="BJ310" s="18" t="s">
        <v>84</v>
      </c>
      <c r="BK310" s="254">
        <f>ROUND(I310*H310,2)</f>
        <v>0</v>
      </c>
      <c r="BL310" s="18" t="s">
        <v>258</v>
      </c>
      <c r="BM310" s="253" t="s">
        <v>1941</v>
      </c>
    </row>
    <row r="311" s="2" customFormat="1">
      <c r="A311" s="39"/>
      <c r="B311" s="40"/>
      <c r="C311" s="41"/>
      <c r="D311" s="257" t="s">
        <v>863</v>
      </c>
      <c r="E311" s="41"/>
      <c r="F311" s="308" t="s">
        <v>4431</v>
      </c>
      <c r="G311" s="41"/>
      <c r="H311" s="41"/>
      <c r="I311" s="211"/>
      <c r="J311" s="41"/>
      <c r="K311" s="41"/>
      <c r="L311" s="45"/>
      <c r="M311" s="309"/>
      <c r="N311" s="310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863</v>
      </c>
      <c r="AU311" s="18" t="s">
        <v>86</v>
      </c>
    </row>
    <row r="312" s="2" customFormat="1" ht="22.2" customHeight="1">
      <c r="A312" s="39"/>
      <c r="B312" s="40"/>
      <c r="C312" s="288" t="s">
        <v>1207</v>
      </c>
      <c r="D312" s="288" t="s">
        <v>295</v>
      </c>
      <c r="E312" s="289" t="s">
        <v>4075</v>
      </c>
      <c r="F312" s="290" t="s">
        <v>4076</v>
      </c>
      <c r="G312" s="291" t="s">
        <v>406</v>
      </c>
      <c r="H312" s="292">
        <v>9720</v>
      </c>
      <c r="I312" s="293"/>
      <c r="J312" s="292">
        <f>ROUND(I312*H312,2)</f>
        <v>0</v>
      </c>
      <c r="K312" s="290" t="s">
        <v>257</v>
      </c>
      <c r="L312" s="294"/>
      <c r="M312" s="295" t="s">
        <v>1</v>
      </c>
      <c r="N312" s="296" t="s">
        <v>41</v>
      </c>
      <c r="O312" s="92"/>
      <c r="P312" s="251">
        <f>O312*H312</f>
        <v>0</v>
      </c>
      <c r="Q312" s="251">
        <v>4.0000000000000003E-05</v>
      </c>
      <c r="R312" s="251">
        <f>Q312*H312</f>
        <v>0.38880000000000003</v>
      </c>
      <c r="S312" s="251">
        <v>0</v>
      </c>
      <c r="T312" s="252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53" t="s">
        <v>298</v>
      </c>
      <c r="AT312" s="253" t="s">
        <v>295</v>
      </c>
      <c r="AU312" s="253" t="s">
        <v>86</v>
      </c>
      <c r="AY312" s="18" t="s">
        <v>251</v>
      </c>
      <c r="BE312" s="254">
        <f>IF(N312="základní",J312,0)</f>
        <v>0</v>
      </c>
      <c r="BF312" s="254">
        <f>IF(N312="snížená",J312,0)</f>
        <v>0</v>
      </c>
      <c r="BG312" s="254">
        <f>IF(N312="zákl. přenesená",J312,0)</f>
        <v>0</v>
      </c>
      <c r="BH312" s="254">
        <f>IF(N312="sníž. přenesená",J312,0)</f>
        <v>0</v>
      </c>
      <c r="BI312" s="254">
        <f>IF(N312="nulová",J312,0)</f>
        <v>0</v>
      </c>
      <c r="BJ312" s="18" t="s">
        <v>84</v>
      </c>
      <c r="BK312" s="254">
        <f>ROUND(I312*H312,2)</f>
        <v>0</v>
      </c>
      <c r="BL312" s="18" t="s">
        <v>258</v>
      </c>
      <c r="BM312" s="253" t="s">
        <v>1955</v>
      </c>
    </row>
    <row r="313" s="2" customFormat="1" ht="14.4" customHeight="1">
      <c r="A313" s="39"/>
      <c r="B313" s="40"/>
      <c r="C313" s="243" t="s">
        <v>1213</v>
      </c>
      <c r="D313" s="243" t="s">
        <v>253</v>
      </c>
      <c r="E313" s="244" t="s">
        <v>4072</v>
      </c>
      <c r="F313" s="245" t="s">
        <v>4073</v>
      </c>
      <c r="G313" s="246" t="s">
        <v>406</v>
      </c>
      <c r="H313" s="247">
        <v>1200</v>
      </c>
      <c r="I313" s="248"/>
      <c r="J313" s="247">
        <f>ROUND(I313*H313,2)</f>
        <v>0</v>
      </c>
      <c r="K313" s="245" t="s">
        <v>257</v>
      </c>
      <c r="L313" s="45"/>
      <c r="M313" s="249" t="s">
        <v>1</v>
      </c>
      <c r="N313" s="250" t="s">
        <v>41</v>
      </c>
      <c r="O313" s="92"/>
      <c r="P313" s="251">
        <f>O313*H313</f>
        <v>0</v>
      </c>
      <c r="Q313" s="251">
        <v>0</v>
      </c>
      <c r="R313" s="251">
        <f>Q313*H313</f>
        <v>0</v>
      </c>
      <c r="S313" s="251">
        <v>0</v>
      </c>
      <c r="T313" s="252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53" t="s">
        <v>258</v>
      </c>
      <c r="AT313" s="253" t="s">
        <v>253</v>
      </c>
      <c r="AU313" s="253" t="s">
        <v>86</v>
      </c>
      <c r="AY313" s="18" t="s">
        <v>251</v>
      </c>
      <c r="BE313" s="254">
        <f>IF(N313="základní",J313,0)</f>
        <v>0</v>
      </c>
      <c r="BF313" s="254">
        <f>IF(N313="snížená",J313,0)</f>
        <v>0</v>
      </c>
      <c r="BG313" s="254">
        <f>IF(N313="zákl. přenesená",J313,0)</f>
        <v>0</v>
      </c>
      <c r="BH313" s="254">
        <f>IF(N313="sníž. přenesená",J313,0)</f>
        <v>0</v>
      </c>
      <c r="BI313" s="254">
        <f>IF(N313="nulová",J313,0)</f>
        <v>0</v>
      </c>
      <c r="BJ313" s="18" t="s">
        <v>84</v>
      </c>
      <c r="BK313" s="254">
        <f>ROUND(I313*H313,2)</f>
        <v>0</v>
      </c>
      <c r="BL313" s="18" t="s">
        <v>258</v>
      </c>
      <c r="BM313" s="253" t="s">
        <v>1973</v>
      </c>
    </row>
    <row r="314" s="2" customFormat="1">
      <c r="A314" s="39"/>
      <c r="B314" s="40"/>
      <c r="C314" s="41"/>
      <c r="D314" s="257" t="s">
        <v>863</v>
      </c>
      <c r="E314" s="41"/>
      <c r="F314" s="308" t="s">
        <v>4432</v>
      </c>
      <c r="G314" s="41"/>
      <c r="H314" s="41"/>
      <c r="I314" s="211"/>
      <c r="J314" s="41"/>
      <c r="K314" s="41"/>
      <c r="L314" s="45"/>
      <c r="M314" s="309"/>
      <c r="N314" s="310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863</v>
      </c>
      <c r="AU314" s="18" t="s">
        <v>86</v>
      </c>
    </row>
    <row r="315" s="2" customFormat="1" ht="30" customHeight="1">
      <c r="A315" s="39"/>
      <c r="B315" s="40"/>
      <c r="C315" s="288" t="s">
        <v>1218</v>
      </c>
      <c r="D315" s="288" t="s">
        <v>295</v>
      </c>
      <c r="E315" s="289" t="s">
        <v>4433</v>
      </c>
      <c r="F315" s="290" t="s">
        <v>4434</v>
      </c>
      <c r="G315" s="291" t="s">
        <v>406</v>
      </c>
      <c r="H315" s="292">
        <v>1440</v>
      </c>
      <c r="I315" s="293"/>
      <c r="J315" s="292">
        <f>ROUND(I315*H315,2)</f>
        <v>0</v>
      </c>
      <c r="K315" s="290" t="s">
        <v>257</v>
      </c>
      <c r="L315" s="294"/>
      <c r="M315" s="295" t="s">
        <v>1</v>
      </c>
      <c r="N315" s="296" t="s">
        <v>41</v>
      </c>
      <c r="O315" s="92"/>
      <c r="P315" s="251">
        <f>O315*H315</f>
        <v>0</v>
      </c>
      <c r="Q315" s="251">
        <v>6.9999999999999994E-05</v>
      </c>
      <c r="R315" s="251">
        <f>Q315*H315</f>
        <v>0.10079999999999999</v>
      </c>
      <c r="S315" s="251">
        <v>0</v>
      </c>
      <c r="T315" s="252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53" t="s">
        <v>298</v>
      </c>
      <c r="AT315" s="253" t="s">
        <v>295</v>
      </c>
      <c r="AU315" s="253" t="s">
        <v>86</v>
      </c>
      <c r="AY315" s="18" t="s">
        <v>251</v>
      </c>
      <c r="BE315" s="254">
        <f>IF(N315="základní",J315,0)</f>
        <v>0</v>
      </c>
      <c r="BF315" s="254">
        <f>IF(N315="snížená",J315,0)</f>
        <v>0</v>
      </c>
      <c r="BG315" s="254">
        <f>IF(N315="zákl. přenesená",J315,0)</f>
        <v>0</v>
      </c>
      <c r="BH315" s="254">
        <f>IF(N315="sníž. přenesená",J315,0)</f>
        <v>0</v>
      </c>
      <c r="BI315" s="254">
        <f>IF(N315="nulová",J315,0)</f>
        <v>0</v>
      </c>
      <c r="BJ315" s="18" t="s">
        <v>84</v>
      </c>
      <c r="BK315" s="254">
        <f>ROUND(I315*H315,2)</f>
        <v>0</v>
      </c>
      <c r="BL315" s="18" t="s">
        <v>258</v>
      </c>
      <c r="BM315" s="253" t="s">
        <v>1985</v>
      </c>
    </row>
    <row r="316" s="2" customFormat="1" ht="14.4" customHeight="1">
      <c r="A316" s="39"/>
      <c r="B316" s="40"/>
      <c r="C316" s="243" t="s">
        <v>1245</v>
      </c>
      <c r="D316" s="243" t="s">
        <v>253</v>
      </c>
      <c r="E316" s="244" t="s">
        <v>4435</v>
      </c>
      <c r="F316" s="245" t="s">
        <v>4436</v>
      </c>
      <c r="G316" s="246" t="s">
        <v>406</v>
      </c>
      <c r="H316" s="247">
        <v>1200</v>
      </c>
      <c r="I316" s="248"/>
      <c r="J316" s="247">
        <f>ROUND(I316*H316,2)</f>
        <v>0</v>
      </c>
      <c r="K316" s="245" t="s">
        <v>257</v>
      </c>
      <c r="L316" s="45"/>
      <c r="M316" s="249" t="s">
        <v>1</v>
      </c>
      <c r="N316" s="250" t="s">
        <v>41</v>
      </c>
      <c r="O316" s="92"/>
      <c r="P316" s="251">
        <f>O316*H316</f>
        <v>0</v>
      </c>
      <c r="Q316" s="251">
        <v>0</v>
      </c>
      <c r="R316" s="251">
        <f>Q316*H316</f>
        <v>0</v>
      </c>
      <c r="S316" s="251">
        <v>0</v>
      </c>
      <c r="T316" s="252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53" t="s">
        <v>258</v>
      </c>
      <c r="AT316" s="253" t="s">
        <v>253</v>
      </c>
      <c r="AU316" s="253" t="s">
        <v>86</v>
      </c>
      <c r="AY316" s="18" t="s">
        <v>251</v>
      </c>
      <c r="BE316" s="254">
        <f>IF(N316="základní",J316,0)</f>
        <v>0</v>
      </c>
      <c r="BF316" s="254">
        <f>IF(N316="snížená",J316,0)</f>
        <v>0</v>
      </c>
      <c r="BG316" s="254">
        <f>IF(N316="zákl. přenesená",J316,0)</f>
        <v>0</v>
      </c>
      <c r="BH316" s="254">
        <f>IF(N316="sníž. přenesená",J316,0)</f>
        <v>0</v>
      </c>
      <c r="BI316" s="254">
        <f>IF(N316="nulová",J316,0)</f>
        <v>0</v>
      </c>
      <c r="BJ316" s="18" t="s">
        <v>84</v>
      </c>
      <c r="BK316" s="254">
        <f>ROUND(I316*H316,2)</f>
        <v>0</v>
      </c>
      <c r="BL316" s="18" t="s">
        <v>258</v>
      </c>
      <c r="BM316" s="253" t="s">
        <v>2000</v>
      </c>
    </row>
    <row r="317" s="2" customFormat="1">
      <c r="A317" s="39"/>
      <c r="B317" s="40"/>
      <c r="C317" s="41"/>
      <c r="D317" s="257" t="s">
        <v>863</v>
      </c>
      <c r="E317" s="41"/>
      <c r="F317" s="308" t="s">
        <v>4437</v>
      </c>
      <c r="G317" s="41"/>
      <c r="H317" s="41"/>
      <c r="I317" s="211"/>
      <c r="J317" s="41"/>
      <c r="K317" s="41"/>
      <c r="L317" s="45"/>
      <c r="M317" s="309"/>
      <c r="N317" s="310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863</v>
      </c>
      <c r="AU317" s="18" t="s">
        <v>86</v>
      </c>
    </row>
    <row r="318" s="2" customFormat="1" ht="22.2" customHeight="1">
      <c r="A318" s="39"/>
      <c r="B318" s="40"/>
      <c r="C318" s="288" t="s">
        <v>1254</v>
      </c>
      <c r="D318" s="288" t="s">
        <v>295</v>
      </c>
      <c r="E318" s="289" t="s">
        <v>4438</v>
      </c>
      <c r="F318" s="290" t="s">
        <v>4439</v>
      </c>
      <c r="G318" s="291" t="s">
        <v>406</v>
      </c>
      <c r="H318" s="292">
        <v>1440</v>
      </c>
      <c r="I318" s="293"/>
      <c r="J318" s="292">
        <f>ROUND(I318*H318,2)</f>
        <v>0</v>
      </c>
      <c r="K318" s="290" t="s">
        <v>257</v>
      </c>
      <c r="L318" s="294"/>
      <c r="M318" s="295" t="s">
        <v>1</v>
      </c>
      <c r="N318" s="296" t="s">
        <v>41</v>
      </c>
      <c r="O318" s="92"/>
      <c r="P318" s="251">
        <f>O318*H318</f>
        <v>0</v>
      </c>
      <c r="Q318" s="251">
        <v>5.0000000000000002E-05</v>
      </c>
      <c r="R318" s="251">
        <f>Q318*H318</f>
        <v>0.072000000000000008</v>
      </c>
      <c r="S318" s="251">
        <v>0</v>
      </c>
      <c r="T318" s="252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53" t="s">
        <v>298</v>
      </c>
      <c r="AT318" s="253" t="s">
        <v>295</v>
      </c>
      <c r="AU318" s="253" t="s">
        <v>86</v>
      </c>
      <c r="AY318" s="18" t="s">
        <v>251</v>
      </c>
      <c r="BE318" s="254">
        <f>IF(N318="základní",J318,0)</f>
        <v>0</v>
      </c>
      <c r="BF318" s="254">
        <f>IF(N318="snížená",J318,0)</f>
        <v>0</v>
      </c>
      <c r="BG318" s="254">
        <f>IF(N318="zákl. přenesená",J318,0)</f>
        <v>0</v>
      </c>
      <c r="BH318" s="254">
        <f>IF(N318="sníž. přenesená",J318,0)</f>
        <v>0</v>
      </c>
      <c r="BI318" s="254">
        <f>IF(N318="nulová",J318,0)</f>
        <v>0</v>
      </c>
      <c r="BJ318" s="18" t="s">
        <v>84</v>
      </c>
      <c r="BK318" s="254">
        <f>ROUND(I318*H318,2)</f>
        <v>0</v>
      </c>
      <c r="BL318" s="18" t="s">
        <v>258</v>
      </c>
      <c r="BM318" s="253" t="s">
        <v>2013</v>
      </c>
    </row>
    <row r="319" s="2" customFormat="1" ht="14.4" customHeight="1">
      <c r="A319" s="39"/>
      <c r="B319" s="40"/>
      <c r="C319" s="243" t="s">
        <v>1268</v>
      </c>
      <c r="D319" s="243" t="s">
        <v>253</v>
      </c>
      <c r="E319" s="244" t="s">
        <v>4279</v>
      </c>
      <c r="F319" s="245" t="s">
        <v>4280</v>
      </c>
      <c r="G319" s="246" t="s">
        <v>369</v>
      </c>
      <c r="H319" s="247">
        <v>294</v>
      </c>
      <c r="I319" s="248"/>
      <c r="J319" s="247">
        <f>ROUND(I319*H319,2)</f>
        <v>0</v>
      </c>
      <c r="K319" s="245" t="s">
        <v>257</v>
      </c>
      <c r="L319" s="45"/>
      <c r="M319" s="249" t="s">
        <v>1</v>
      </c>
      <c r="N319" s="250" t="s">
        <v>41</v>
      </c>
      <c r="O319" s="92"/>
      <c r="P319" s="251">
        <f>O319*H319</f>
        <v>0</v>
      </c>
      <c r="Q319" s="251">
        <v>0</v>
      </c>
      <c r="R319" s="251">
        <f>Q319*H319</f>
        <v>0</v>
      </c>
      <c r="S319" s="251">
        <v>0</v>
      </c>
      <c r="T319" s="252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53" t="s">
        <v>258</v>
      </c>
      <c r="AT319" s="253" t="s">
        <v>253</v>
      </c>
      <c r="AU319" s="253" t="s">
        <v>86</v>
      </c>
      <c r="AY319" s="18" t="s">
        <v>251</v>
      </c>
      <c r="BE319" s="254">
        <f>IF(N319="základní",J319,0)</f>
        <v>0</v>
      </c>
      <c r="BF319" s="254">
        <f>IF(N319="snížená",J319,0)</f>
        <v>0</v>
      </c>
      <c r="BG319" s="254">
        <f>IF(N319="zákl. přenesená",J319,0)</f>
        <v>0</v>
      </c>
      <c r="BH319" s="254">
        <f>IF(N319="sníž. přenesená",J319,0)</f>
        <v>0</v>
      </c>
      <c r="BI319" s="254">
        <f>IF(N319="nulová",J319,0)</f>
        <v>0</v>
      </c>
      <c r="BJ319" s="18" t="s">
        <v>84</v>
      </c>
      <c r="BK319" s="254">
        <f>ROUND(I319*H319,2)</f>
        <v>0</v>
      </c>
      <c r="BL319" s="18" t="s">
        <v>258</v>
      </c>
      <c r="BM319" s="253" t="s">
        <v>2025</v>
      </c>
    </row>
    <row r="320" s="2" customFormat="1" ht="14.4" customHeight="1">
      <c r="A320" s="39"/>
      <c r="B320" s="40"/>
      <c r="C320" s="243" t="s">
        <v>1278</v>
      </c>
      <c r="D320" s="243" t="s">
        <v>253</v>
      </c>
      <c r="E320" s="244" t="s">
        <v>4281</v>
      </c>
      <c r="F320" s="245" t="s">
        <v>4282</v>
      </c>
      <c r="G320" s="246" t="s">
        <v>406</v>
      </c>
      <c r="H320" s="247">
        <v>400</v>
      </c>
      <c r="I320" s="248"/>
      <c r="J320" s="247">
        <f>ROUND(I320*H320,2)</f>
        <v>0</v>
      </c>
      <c r="K320" s="245" t="s">
        <v>257</v>
      </c>
      <c r="L320" s="45"/>
      <c r="M320" s="249" t="s">
        <v>1</v>
      </c>
      <c r="N320" s="250" t="s">
        <v>41</v>
      </c>
      <c r="O320" s="92"/>
      <c r="P320" s="251">
        <f>O320*H320</f>
        <v>0</v>
      </c>
      <c r="Q320" s="251">
        <v>0</v>
      </c>
      <c r="R320" s="251">
        <f>Q320*H320</f>
        <v>0</v>
      </c>
      <c r="S320" s="251">
        <v>0</v>
      </c>
      <c r="T320" s="252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53" t="s">
        <v>258</v>
      </c>
      <c r="AT320" s="253" t="s">
        <v>253</v>
      </c>
      <c r="AU320" s="253" t="s">
        <v>86</v>
      </c>
      <c r="AY320" s="18" t="s">
        <v>251</v>
      </c>
      <c r="BE320" s="254">
        <f>IF(N320="základní",J320,0)</f>
        <v>0</v>
      </c>
      <c r="BF320" s="254">
        <f>IF(N320="snížená",J320,0)</f>
        <v>0</v>
      </c>
      <c r="BG320" s="254">
        <f>IF(N320="zákl. přenesená",J320,0)</f>
        <v>0</v>
      </c>
      <c r="BH320" s="254">
        <f>IF(N320="sníž. přenesená",J320,0)</f>
        <v>0</v>
      </c>
      <c r="BI320" s="254">
        <f>IF(N320="nulová",J320,0)</f>
        <v>0</v>
      </c>
      <c r="BJ320" s="18" t="s">
        <v>84</v>
      </c>
      <c r="BK320" s="254">
        <f>ROUND(I320*H320,2)</f>
        <v>0</v>
      </c>
      <c r="BL320" s="18" t="s">
        <v>258</v>
      </c>
      <c r="BM320" s="253" t="s">
        <v>2034</v>
      </c>
    </row>
    <row r="321" s="2" customFormat="1" ht="14.4" customHeight="1">
      <c r="A321" s="39"/>
      <c r="B321" s="40"/>
      <c r="C321" s="243" t="s">
        <v>1287</v>
      </c>
      <c r="D321" s="243" t="s">
        <v>253</v>
      </c>
      <c r="E321" s="244" t="s">
        <v>4283</v>
      </c>
      <c r="F321" s="245" t="s">
        <v>4284</v>
      </c>
      <c r="G321" s="246" t="s">
        <v>369</v>
      </c>
      <c r="H321" s="247">
        <v>12</v>
      </c>
      <c r="I321" s="248"/>
      <c r="J321" s="247">
        <f>ROUND(I321*H321,2)</f>
        <v>0</v>
      </c>
      <c r="K321" s="245" t="s">
        <v>257</v>
      </c>
      <c r="L321" s="45"/>
      <c r="M321" s="249" t="s">
        <v>1</v>
      </c>
      <c r="N321" s="250" t="s">
        <v>41</v>
      </c>
      <c r="O321" s="92"/>
      <c r="P321" s="251">
        <f>O321*H321</f>
        <v>0</v>
      </c>
      <c r="Q321" s="251">
        <v>0</v>
      </c>
      <c r="R321" s="251">
        <f>Q321*H321</f>
        <v>0</v>
      </c>
      <c r="S321" s="251">
        <v>0</v>
      </c>
      <c r="T321" s="252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53" t="s">
        <v>258</v>
      </c>
      <c r="AT321" s="253" t="s">
        <v>253</v>
      </c>
      <c r="AU321" s="253" t="s">
        <v>86</v>
      </c>
      <c r="AY321" s="18" t="s">
        <v>251</v>
      </c>
      <c r="BE321" s="254">
        <f>IF(N321="základní",J321,0)</f>
        <v>0</v>
      </c>
      <c r="BF321" s="254">
        <f>IF(N321="snížená",J321,0)</f>
        <v>0</v>
      </c>
      <c r="BG321" s="254">
        <f>IF(N321="zákl. přenesená",J321,0)</f>
        <v>0</v>
      </c>
      <c r="BH321" s="254">
        <f>IF(N321="sníž. přenesená",J321,0)</f>
        <v>0</v>
      </c>
      <c r="BI321" s="254">
        <f>IF(N321="nulová",J321,0)</f>
        <v>0</v>
      </c>
      <c r="BJ321" s="18" t="s">
        <v>84</v>
      </c>
      <c r="BK321" s="254">
        <f>ROUND(I321*H321,2)</f>
        <v>0</v>
      </c>
      <c r="BL321" s="18" t="s">
        <v>258</v>
      </c>
      <c r="BM321" s="253" t="s">
        <v>2042</v>
      </c>
    </row>
    <row r="322" s="2" customFormat="1" ht="14.4" customHeight="1">
      <c r="A322" s="39"/>
      <c r="B322" s="40"/>
      <c r="C322" s="288" t="s">
        <v>1294</v>
      </c>
      <c r="D322" s="288" t="s">
        <v>295</v>
      </c>
      <c r="E322" s="289" t="s">
        <v>4285</v>
      </c>
      <c r="F322" s="290" t="s">
        <v>4286</v>
      </c>
      <c r="G322" s="291" t="s">
        <v>4287</v>
      </c>
      <c r="H322" s="292">
        <v>12</v>
      </c>
      <c r="I322" s="293"/>
      <c r="J322" s="292">
        <f>ROUND(I322*H322,2)</f>
        <v>0</v>
      </c>
      <c r="K322" s="290" t="s">
        <v>257</v>
      </c>
      <c r="L322" s="294"/>
      <c r="M322" s="295" t="s">
        <v>1</v>
      </c>
      <c r="N322" s="296" t="s">
        <v>41</v>
      </c>
      <c r="O322" s="92"/>
      <c r="P322" s="251">
        <f>O322*H322</f>
        <v>0</v>
      </c>
      <c r="Q322" s="251">
        <v>0.00107</v>
      </c>
      <c r="R322" s="251">
        <f>Q322*H322</f>
        <v>0.012840000000000001</v>
      </c>
      <c r="S322" s="251">
        <v>0</v>
      </c>
      <c r="T322" s="252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53" t="s">
        <v>298</v>
      </c>
      <c r="AT322" s="253" t="s">
        <v>295</v>
      </c>
      <c r="AU322" s="253" t="s">
        <v>86</v>
      </c>
      <c r="AY322" s="18" t="s">
        <v>251</v>
      </c>
      <c r="BE322" s="254">
        <f>IF(N322="základní",J322,0)</f>
        <v>0</v>
      </c>
      <c r="BF322" s="254">
        <f>IF(N322="snížená",J322,0)</f>
        <v>0</v>
      </c>
      <c r="BG322" s="254">
        <f>IF(N322="zákl. přenesená",J322,0)</f>
        <v>0</v>
      </c>
      <c r="BH322" s="254">
        <f>IF(N322="sníž. přenesená",J322,0)</f>
        <v>0</v>
      </c>
      <c r="BI322" s="254">
        <f>IF(N322="nulová",J322,0)</f>
        <v>0</v>
      </c>
      <c r="BJ322" s="18" t="s">
        <v>84</v>
      </c>
      <c r="BK322" s="254">
        <f>ROUND(I322*H322,2)</f>
        <v>0</v>
      </c>
      <c r="BL322" s="18" t="s">
        <v>258</v>
      </c>
      <c r="BM322" s="253" t="s">
        <v>2078</v>
      </c>
    </row>
    <row r="323" s="12" customFormat="1" ht="22.8" customHeight="1">
      <c r="A323" s="12"/>
      <c r="B323" s="227"/>
      <c r="C323" s="228"/>
      <c r="D323" s="229" t="s">
        <v>75</v>
      </c>
      <c r="E323" s="241" t="s">
        <v>4440</v>
      </c>
      <c r="F323" s="241" t="s">
        <v>4441</v>
      </c>
      <c r="G323" s="228"/>
      <c r="H323" s="228"/>
      <c r="I323" s="231"/>
      <c r="J323" s="242">
        <f>BK323</f>
        <v>0</v>
      </c>
      <c r="K323" s="228"/>
      <c r="L323" s="233"/>
      <c r="M323" s="234"/>
      <c r="N323" s="235"/>
      <c r="O323" s="235"/>
      <c r="P323" s="236">
        <f>SUM(P324:P389)</f>
        <v>0</v>
      </c>
      <c r="Q323" s="235"/>
      <c r="R323" s="236">
        <f>SUM(R324:R389)</f>
        <v>5.8882099999999991</v>
      </c>
      <c r="S323" s="235"/>
      <c r="T323" s="237">
        <f>SUM(T324:T389)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38" t="s">
        <v>84</v>
      </c>
      <c r="AT323" s="239" t="s">
        <v>75</v>
      </c>
      <c r="AU323" s="239" t="s">
        <v>84</v>
      </c>
      <c r="AY323" s="238" t="s">
        <v>251</v>
      </c>
      <c r="BK323" s="240">
        <f>SUM(BK324:BK389)</f>
        <v>0</v>
      </c>
    </row>
    <row r="324" s="2" customFormat="1" ht="14.4" customHeight="1">
      <c r="A324" s="39"/>
      <c r="B324" s="40"/>
      <c r="C324" s="243" t="s">
        <v>1298</v>
      </c>
      <c r="D324" s="243" t="s">
        <v>253</v>
      </c>
      <c r="E324" s="244" t="s">
        <v>4442</v>
      </c>
      <c r="F324" s="245" t="s">
        <v>4443</v>
      </c>
      <c r="G324" s="246" t="s">
        <v>369</v>
      </c>
      <c r="H324" s="247">
        <v>3</v>
      </c>
      <c r="I324" s="248"/>
      <c r="J324" s="247">
        <f>ROUND(I324*H324,2)</f>
        <v>0</v>
      </c>
      <c r="K324" s="245" t="s">
        <v>257</v>
      </c>
      <c r="L324" s="45"/>
      <c r="M324" s="249" t="s">
        <v>1</v>
      </c>
      <c r="N324" s="250" t="s">
        <v>41</v>
      </c>
      <c r="O324" s="92"/>
      <c r="P324" s="251">
        <f>O324*H324</f>
        <v>0</v>
      </c>
      <c r="Q324" s="251">
        <v>0</v>
      </c>
      <c r="R324" s="251">
        <f>Q324*H324</f>
        <v>0</v>
      </c>
      <c r="S324" s="251">
        <v>0</v>
      </c>
      <c r="T324" s="252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53" t="s">
        <v>258</v>
      </c>
      <c r="AT324" s="253" t="s">
        <v>253</v>
      </c>
      <c r="AU324" s="253" t="s">
        <v>86</v>
      </c>
      <c r="AY324" s="18" t="s">
        <v>251</v>
      </c>
      <c r="BE324" s="254">
        <f>IF(N324="základní",J324,0)</f>
        <v>0</v>
      </c>
      <c r="BF324" s="254">
        <f>IF(N324="snížená",J324,0)</f>
        <v>0</v>
      </c>
      <c r="BG324" s="254">
        <f>IF(N324="zákl. přenesená",J324,0)</f>
        <v>0</v>
      </c>
      <c r="BH324" s="254">
        <f>IF(N324="sníž. přenesená",J324,0)</f>
        <v>0</v>
      </c>
      <c r="BI324" s="254">
        <f>IF(N324="nulová",J324,0)</f>
        <v>0</v>
      </c>
      <c r="BJ324" s="18" t="s">
        <v>84</v>
      </c>
      <c r="BK324" s="254">
        <f>ROUND(I324*H324,2)</f>
        <v>0</v>
      </c>
      <c r="BL324" s="18" t="s">
        <v>258</v>
      </c>
      <c r="BM324" s="253" t="s">
        <v>2088</v>
      </c>
    </row>
    <row r="325" s="2" customFormat="1" ht="14.4" customHeight="1">
      <c r="A325" s="39"/>
      <c r="B325" s="40"/>
      <c r="C325" s="288" t="s">
        <v>1303</v>
      </c>
      <c r="D325" s="288" t="s">
        <v>295</v>
      </c>
      <c r="E325" s="289" t="s">
        <v>4444</v>
      </c>
      <c r="F325" s="290" t="s">
        <v>4445</v>
      </c>
      <c r="G325" s="291" t="s">
        <v>369</v>
      </c>
      <c r="H325" s="292">
        <v>1</v>
      </c>
      <c r="I325" s="293"/>
      <c r="J325" s="292">
        <f>ROUND(I325*H325,2)</f>
        <v>0</v>
      </c>
      <c r="K325" s="290" t="s">
        <v>257</v>
      </c>
      <c r="L325" s="294"/>
      <c r="M325" s="295" t="s">
        <v>1</v>
      </c>
      <c r="N325" s="296" t="s">
        <v>41</v>
      </c>
      <c r="O325" s="92"/>
      <c r="P325" s="251">
        <f>O325*H325</f>
        <v>0</v>
      </c>
      <c r="Q325" s="251">
        <v>0.070000000000000007</v>
      </c>
      <c r="R325" s="251">
        <f>Q325*H325</f>
        <v>0.070000000000000007</v>
      </c>
      <c r="S325" s="251">
        <v>0</v>
      </c>
      <c r="T325" s="252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53" t="s">
        <v>298</v>
      </c>
      <c r="AT325" s="253" t="s">
        <v>295</v>
      </c>
      <c r="AU325" s="253" t="s">
        <v>86</v>
      </c>
      <c r="AY325" s="18" t="s">
        <v>251</v>
      </c>
      <c r="BE325" s="254">
        <f>IF(N325="základní",J325,0)</f>
        <v>0</v>
      </c>
      <c r="BF325" s="254">
        <f>IF(N325="snížená",J325,0)</f>
        <v>0</v>
      </c>
      <c r="BG325" s="254">
        <f>IF(N325="zákl. přenesená",J325,0)</f>
        <v>0</v>
      </c>
      <c r="BH325" s="254">
        <f>IF(N325="sníž. přenesená",J325,0)</f>
        <v>0</v>
      </c>
      <c r="BI325" s="254">
        <f>IF(N325="nulová",J325,0)</f>
        <v>0</v>
      </c>
      <c r="BJ325" s="18" t="s">
        <v>84</v>
      </c>
      <c r="BK325" s="254">
        <f>ROUND(I325*H325,2)</f>
        <v>0</v>
      </c>
      <c r="BL325" s="18" t="s">
        <v>258</v>
      </c>
      <c r="BM325" s="253" t="s">
        <v>2122</v>
      </c>
    </row>
    <row r="326" s="2" customFormat="1" ht="14.4" customHeight="1">
      <c r="A326" s="39"/>
      <c r="B326" s="40"/>
      <c r="C326" s="288" t="s">
        <v>1307</v>
      </c>
      <c r="D326" s="288" t="s">
        <v>295</v>
      </c>
      <c r="E326" s="289" t="s">
        <v>4446</v>
      </c>
      <c r="F326" s="290" t="s">
        <v>4447</v>
      </c>
      <c r="G326" s="291" t="s">
        <v>369</v>
      </c>
      <c r="H326" s="292">
        <v>1</v>
      </c>
      <c r="I326" s="293"/>
      <c r="J326" s="292">
        <f>ROUND(I326*H326,2)</f>
        <v>0</v>
      </c>
      <c r="K326" s="290" t="s">
        <v>257</v>
      </c>
      <c r="L326" s="294"/>
      <c r="M326" s="295" t="s">
        <v>1</v>
      </c>
      <c r="N326" s="296" t="s">
        <v>41</v>
      </c>
      <c r="O326" s="92"/>
      <c r="P326" s="251">
        <f>O326*H326</f>
        <v>0</v>
      </c>
      <c r="Q326" s="251">
        <v>0.096000000000000002</v>
      </c>
      <c r="R326" s="251">
        <f>Q326*H326</f>
        <v>0.096000000000000002</v>
      </c>
      <c r="S326" s="251">
        <v>0</v>
      </c>
      <c r="T326" s="252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53" t="s">
        <v>298</v>
      </c>
      <c r="AT326" s="253" t="s">
        <v>295</v>
      </c>
      <c r="AU326" s="253" t="s">
        <v>86</v>
      </c>
      <c r="AY326" s="18" t="s">
        <v>251</v>
      </c>
      <c r="BE326" s="254">
        <f>IF(N326="základní",J326,0)</f>
        <v>0</v>
      </c>
      <c r="BF326" s="254">
        <f>IF(N326="snížená",J326,0)</f>
        <v>0</v>
      </c>
      <c r="BG326" s="254">
        <f>IF(N326="zákl. přenesená",J326,0)</f>
        <v>0</v>
      </c>
      <c r="BH326" s="254">
        <f>IF(N326="sníž. přenesená",J326,0)</f>
        <v>0</v>
      </c>
      <c r="BI326" s="254">
        <f>IF(N326="nulová",J326,0)</f>
        <v>0</v>
      </c>
      <c r="BJ326" s="18" t="s">
        <v>84</v>
      </c>
      <c r="BK326" s="254">
        <f>ROUND(I326*H326,2)</f>
        <v>0</v>
      </c>
      <c r="BL326" s="18" t="s">
        <v>258</v>
      </c>
      <c r="BM326" s="253" t="s">
        <v>2164</v>
      </c>
    </row>
    <row r="327" s="2" customFormat="1" ht="14.4" customHeight="1">
      <c r="A327" s="39"/>
      <c r="B327" s="40"/>
      <c r="C327" s="288" t="s">
        <v>1310</v>
      </c>
      <c r="D327" s="288" t="s">
        <v>295</v>
      </c>
      <c r="E327" s="289" t="s">
        <v>4448</v>
      </c>
      <c r="F327" s="290" t="s">
        <v>4449</v>
      </c>
      <c r="G327" s="291" t="s">
        <v>369</v>
      </c>
      <c r="H327" s="292">
        <v>1</v>
      </c>
      <c r="I327" s="293"/>
      <c r="J327" s="292">
        <f>ROUND(I327*H327,2)</f>
        <v>0</v>
      </c>
      <c r="K327" s="290" t="s">
        <v>257</v>
      </c>
      <c r="L327" s="294"/>
      <c r="M327" s="295" t="s">
        <v>1</v>
      </c>
      <c r="N327" s="296" t="s">
        <v>41</v>
      </c>
      <c r="O327" s="92"/>
      <c r="P327" s="251">
        <f>O327*H327</f>
        <v>0</v>
      </c>
      <c r="Q327" s="251">
        <v>0.10100000000000001</v>
      </c>
      <c r="R327" s="251">
        <f>Q327*H327</f>
        <v>0.10100000000000001</v>
      </c>
      <c r="S327" s="251">
        <v>0</v>
      </c>
      <c r="T327" s="252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53" t="s">
        <v>298</v>
      </c>
      <c r="AT327" s="253" t="s">
        <v>295</v>
      </c>
      <c r="AU327" s="253" t="s">
        <v>86</v>
      </c>
      <c r="AY327" s="18" t="s">
        <v>251</v>
      </c>
      <c r="BE327" s="254">
        <f>IF(N327="základní",J327,0)</f>
        <v>0</v>
      </c>
      <c r="BF327" s="254">
        <f>IF(N327="snížená",J327,0)</f>
        <v>0</v>
      </c>
      <c r="BG327" s="254">
        <f>IF(N327="zákl. přenesená",J327,0)</f>
        <v>0</v>
      </c>
      <c r="BH327" s="254">
        <f>IF(N327="sníž. přenesená",J327,0)</f>
        <v>0</v>
      </c>
      <c r="BI327" s="254">
        <f>IF(N327="nulová",J327,0)</f>
        <v>0</v>
      </c>
      <c r="BJ327" s="18" t="s">
        <v>84</v>
      </c>
      <c r="BK327" s="254">
        <f>ROUND(I327*H327,2)</f>
        <v>0</v>
      </c>
      <c r="BL327" s="18" t="s">
        <v>258</v>
      </c>
      <c r="BM327" s="253" t="s">
        <v>2178</v>
      </c>
    </row>
    <row r="328" s="2" customFormat="1" ht="14.4" customHeight="1">
      <c r="A328" s="39"/>
      <c r="B328" s="40"/>
      <c r="C328" s="243" t="s">
        <v>1316</v>
      </c>
      <c r="D328" s="243" t="s">
        <v>253</v>
      </c>
      <c r="E328" s="244" t="s">
        <v>4450</v>
      </c>
      <c r="F328" s="245" t="s">
        <v>4451</v>
      </c>
      <c r="G328" s="246" t="s">
        <v>369</v>
      </c>
      <c r="H328" s="247">
        <v>6</v>
      </c>
      <c r="I328" s="248"/>
      <c r="J328" s="247">
        <f>ROUND(I328*H328,2)</f>
        <v>0</v>
      </c>
      <c r="K328" s="245" t="s">
        <v>257</v>
      </c>
      <c r="L328" s="45"/>
      <c r="M328" s="249" t="s">
        <v>1</v>
      </c>
      <c r="N328" s="250" t="s">
        <v>41</v>
      </c>
      <c r="O328" s="92"/>
      <c r="P328" s="251">
        <f>O328*H328</f>
        <v>0</v>
      </c>
      <c r="Q328" s="251">
        <v>0</v>
      </c>
      <c r="R328" s="251">
        <f>Q328*H328</f>
        <v>0</v>
      </c>
      <c r="S328" s="251">
        <v>0</v>
      </c>
      <c r="T328" s="252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53" t="s">
        <v>258</v>
      </c>
      <c r="AT328" s="253" t="s">
        <v>253</v>
      </c>
      <c r="AU328" s="253" t="s">
        <v>86</v>
      </c>
      <c r="AY328" s="18" t="s">
        <v>251</v>
      </c>
      <c r="BE328" s="254">
        <f>IF(N328="základní",J328,0)</f>
        <v>0</v>
      </c>
      <c r="BF328" s="254">
        <f>IF(N328="snížená",J328,0)</f>
        <v>0</v>
      </c>
      <c r="BG328" s="254">
        <f>IF(N328="zákl. přenesená",J328,0)</f>
        <v>0</v>
      </c>
      <c r="BH328" s="254">
        <f>IF(N328="sníž. přenesená",J328,0)</f>
        <v>0</v>
      </c>
      <c r="BI328" s="254">
        <f>IF(N328="nulová",J328,0)</f>
        <v>0</v>
      </c>
      <c r="BJ328" s="18" t="s">
        <v>84</v>
      </c>
      <c r="BK328" s="254">
        <f>ROUND(I328*H328,2)</f>
        <v>0</v>
      </c>
      <c r="BL328" s="18" t="s">
        <v>258</v>
      </c>
      <c r="BM328" s="253" t="s">
        <v>2215</v>
      </c>
    </row>
    <row r="329" s="2" customFormat="1" ht="14.4" customHeight="1">
      <c r="A329" s="39"/>
      <c r="B329" s="40"/>
      <c r="C329" s="288" t="s">
        <v>1320</v>
      </c>
      <c r="D329" s="288" t="s">
        <v>295</v>
      </c>
      <c r="E329" s="289" t="s">
        <v>4452</v>
      </c>
      <c r="F329" s="290" t="s">
        <v>4453</v>
      </c>
      <c r="G329" s="291" t="s">
        <v>369</v>
      </c>
      <c r="H329" s="292">
        <v>6</v>
      </c>
      <c r="I329" s="293"/>
      <c r="J329" s="292">
        <f>ROUND(I329*H329,2)</f>
        <v>0</v>
      </c>
      <c r="K329" s="290" t="s">
        <v>257</v>
      </c>
      <c r="L329" s="294"/>
      <c r="M329" s="295" t="s">
        <v>1</v>
      </c>
      <c r="N329" s="296" t="s">
        <v>41</v>
      </c>
      <c r="O329" s="92"/>
      <c r="P329" s="251">
        <f>O329*H329</f>
        <v>0</v>
      </c>
      <c r="Q329" s="251">
        <v>0.002</v>
      </c>
      <c r="R329" s="251">
        <f>Q329*H329</f>
        <v>0.012</v>
      </c>
      <c r="S329" s="251">
        <v>0</v>
      </c>
      <c r="T329" s="252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53" t="s">
        <v>298</v>
      </c>
      <c r="AT329" s="253" t="s">
        <v>295</v>
      </c>
      <c r="AU329" s="253" t="s">
        <v>86</v>
      </c>
      <c r="AY329" s="18" t="s">
        <v>251</v>
      </c>
      <c r="BE329" s="254">
        <f>IF(N329="základní",J329,0)</f>
        <v>0</v>
      </c>
      <c r="BF329" s="254">
        <f>IF(N329="snížená",J329,0)</f>
        <v>0</v>
      </c>
      <c r="BG329" s="254">
        <f>IF(N329="zákl. přenesená",J329,0)</f>
        <v>0</v>
      </c>
      <c r="BH329" s="254">
        <f>IF(N329="sníž. přenesená",J329,0)</f>
        <v>0</v>
      </c>
      <c r="BI329" s="254">
        <f>IF(N329="nulová",J329,0)</f>
        <v>0</v>
      </c>
      <c r="BJ329" s="18" t="s">
        <v>84</v>
      </c>
      <c r="BK329" s="254">
        <f>ROUND(I329*H329,2)</f>
        <v>0</v>
      </c>
      <c r="BL329" s="18" t="s">
        <v>258</v>
      </c>
      <c r="BM329" s="253" t="s">
        <v>2240</v>
      </c>
    </row>
    <row r="330" s="2" customFormat="1" ht="14.4" customHeight="1">
      <c r="A330" s="39"/>
      <c r="B330" s="40"/>
      <c r="C330" s="243" t="s">
        <v>1325</v>
      </c>
      <c r="D330" s="243" t="s">
        <v>253</v>
      </c>
      <c r="E330" s="244" t="s">
        <v>4454</v>
      </c>
      <c r="F330" s="245" t="s">
        <v>4455</v>
      </c>
      <c r="G330" s="246" t="s">
        <v>369</v>
      </c>
      <c r="H330" s="247">
        <v>6</v>
      </c>
      <c r="I330" s="248"/>
      <c r="J330" s="247">
        <f>ROUND(I330*H330,2)</f>
        <v>0</v>
      </c>
      <c r="K330" s="245" t="s">
        <v>257</v>
      </c>
      <c r="L330" s="45"/>
      <c r="M330" s="249" t="s">
        <v>1</v>
      </c>
      <c r="N330" s="250" t="s">
        <v>41</v>
      </c>
      <c r="O330" s="92"/>
      <c r="P330" s="251">
        <f>O330*H330</f>
        <v>0</v>
      </c>
      <c r="Q330" s="251">
        <v>0</v>
      </c>
      <c r="R330" s="251">
        <f>Q330*H330</f>
        <v>0</v>
      </c>
      <c r="S330" s="251">
        <v>0</v>
      </c>
      <c r="T330" s="252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53" t="s">
        <v>258</v>
      </c>
      <c r="AT330" s="253" t="s">
        <v>253</v>
      </c>
      <c r="AU330" s="253" t="s">
        <v>86</v>
      </c>
      <c r="AY330" s="18" t="s">
        <v>251</v>
      </c>
      <c r="BE330" s="254">
        <f>IF(N330="základní",J330,0)</f>
        <v>0</v>
      </c>
      <c r="BF330" s="254">
        <f>IF(N330="snížená",J330,0)</f>
        <v>0</v>
      </c>
      <c r="BG330" s="254">
        <f>IF(N330="zákl. přenesená",J330,0)</f>
        <v>0</v>
      </c>
      <c r="BH330" s="254">
        <f>IF(N330="sníž. přenesená",J330,0)</f>
        <v>0</v>
      </c>
      <c r="BI330" s="254">
        <f>IF(N330="nulová",J330,0)</f>
        <v>0</v>
      </c>
      <c r="BJ330" s="18" t="s">
        <v>84</v>
      </c>
      <c r="BK330" s="254">
        <f>ROUND(I330*H330,2)</f>
        <v>0</v>
      </c>
      <c r="BL330" s="18" t="s">
        <v>258</v>
      </c>
      <c r="BM330" s="253" t="s">
        <v>2251</v>
      </c>
    </row>
    <row r="331" s="2" customFormat="1" ht="14.4" customHeight="1">
      <c r="A331" s="39"/>
      <c r="B331" s="40"/>
      <c r="C331" s="288" t="s">
        <v>1330</v>
      </c>
      <c r="D331" s="288" t="s">
        <v>295</v>
      </c>
      <c r="E331" s="289" t="s">
        <v>4456</v>
      </c>
      <c r="F331" s="290" t="s">
        <v>4457</v>
      </c>
      <c r="G331" s="291" t="s">
        <v>369</v>
      </c>
      <c r="H331" s="292">
        <v>6</v>
      </c>
      <c r="I331" s="293"/>
      <c r="J331" s="292">
        <f>ROUND(I331*H331,2)</f>
        <v>0</v>
      </c>
      <c r="K331" s="290" t="s">
        <v>257</v>
      </c>
      <c r="L331" s="294"/>
      <c r="M331" s="295" t="s">
        <v>1</v>
      </c>
      <c r="N331" s="296" t="s">
        <v>41</v>
      </c>
      <c r="O331" s="92"/>
      <c r="P331" s="251">
        <f>O331*H331</f>
        <v>0</v>
      </c>
      <c r="Q331" s="251">
        <v>0.002</v>
      </c>
      <c r="R331" s="251">
        <f>Q331*H331</f>
        <v>0.012</v>
      </c>
      <c r="S331" s="251">
        <v>0</v>
      </c>
      <c r="T331" s="252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53" t="s">
        <v>298</v>
      </c>
      <c r="AT331" s="253" t="s">
        <v>295</v>
      </c>
      <c r="AU331" s="253" t="s">
        <v>86</v>
      </c>
      <c r="AY331" s="18" t="s">
        <v>251</v>
      </c>
      <c r="BE331" s="254">
        <f>IF(N331="základní",J331,0)</f>
        <v>0</v>
      </c>
      <c r="BF331" s="254">
        <f>IF(N331="snížená",J331,0)</f>
        <v>0</v>
      </c>
      <c r="BG331" s="254">
        <f>IF(N331="zákl. přenesená",J331,0)</f>
        <v>0</v>
      </c>
      <c r="BH331" s="254">
        <f>IF(N331="sníž. přenesená",J331,0)</f>
        <v>0</v>
      </c>
      <c r="BI331" s="254">
        <f>IF(N331="nulová",J331,0)</f>
        <v>0</v>
      </c>
      <c r="BJ331" s="18" t="s">
        <v>84</v>
      </c>
      <c r="BK331" s="254">
        <f>ROUND(I331*H331,2)</f>
        <v>0</v>
      </c>
      <c r="BL331" s="18" t="s">
        <v>258</v>
      </c>
      <c r="BM331" s="253" t="s">
        <v>2299</v>
      </c>
    </row>
    <row r="332" s="2" customFormat="1" ht="14.4" customHeight="1">
      <c r="A332" s="39"/>
      <c r="B332" s="40"/>
      <c r="C332" s="243" t="s">
        <v>1336</v>
      </c>
      <c r="D332" s="243" t="s">
        <v>253</v>
      </c>
      <c r="E332" s="244" t="s">
        <v>4458</v>
      </c>
      <c r="F332" s="245" t="s">
        <v>4459</v>
      </c>
      <c r="G332" s="246" t="s">
        <v>369</v>
      </c>
      <c r="H332" s="247">
        <v>14</v>
      </c>
      <c r="I332" s="248"/>
      <c r="J332" s="247">
        <f>ROUND(I332*H332,2)</f>
        <v>0</v>
      </c>
      <c r="K332" s="245" t="s">
        <v>257</v>
      </c>
      <c r="L332" s="45"/>
      <c r="M332" s="249" t="s">
        <v>1</v>
      </c>
      <c r="N332" s="250" t="s">
        <v>41</v>
      </c>
      <c r="O332" s="92"/>
      <c r="P332" s="251">
        <f>O332*H332</f>
        <v>0</v>
      </c>
      <c r="Q332" s="251">
        <v>0</v>
      </c>
      <c r="R332" s="251">
        <f>Q332*H332</f>
        <v>0</v>
      </c>
      <c r="S332" s="251">
        <v>0</v>
      </c>
      <c r="T332" s="252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53" t="s">
        <v>258</v>
      </c>
      <c r="AT332" s="253" t="s">
        <v>253</v>
      </c>
      <c r="AU332" s="253" t="s">
        <v>86</v>
      </c>
      <c r="AY332" s="18" t="s">
        <v>251</v>
      </c>
      <c r="BE332" s="254">
        <f>IF(N332="základní",J332,0)</f>
        <v>0</v>
      </c>
      <c r="BF332" s="254">
        <f>IF(N332="snížená",J332,0)</f>
        <v>0</v>
      </c>
      <c r="BG332" s="254">
        <f>IF(N332="zákl. přenesená",J332,0)</f>
        <v>0</v>
      </c>
      <c r="BH332" s="254">
        <f>IF(N332="sníž. přenesená",J332,0)</f>
        <v>0</v>
      </c>
      <c r="BI332" s="254">
        <f>IF(N332="nulová",J332,0)</f>
        <v>0</v>
      </c>
      <c r="BJ332" s="18" t="s">
        <v>84</v>
      </c>
      <c r="BK332" s="254">
        <f>ROUND(I332*H332,2)</f>
        <v>0</v>
      </c>
      <c r="BL332" s="18" t="s">
        <v>258</v>
      </c>
      <c r="BM332" s="253" t="s">
        <v>2311</v>
      </c>
    </row>
    <row r="333" s="2" customFormat="1" ht="14.4" customHeight="1">
      <c r="A333" s="39"/>
      <c r="B333" s="40"/>
      <c r="C333" s="288" t="s">
        <v>1340</v>
      </c>
      <c r="D333" s="288" t="s">
        <v>295</v>
      </c>
      <c r="E333" s="289" t="s">
        <v>4460</v>
      </c>
      <c r="F333" s="290" t="s">
        <v>4461</v>
      </c>
      <c r="G333" s="291" t="s">
        <v>369</v>
      </c>
      <c r="H333" s="292">
        <v>14</v>
      </c>
      <c r="I333" s="293"/>
      <c r="J333" s="292">
        <f>ROUND(I333*H333,2)</f>
        <v>0</v>
      </c>
      <c r="K333" s="290" t="s">
        <v>257</v>
      </c>
      <c r="L333" s="294"/>
      <c r="M333" s="295" t="s">
        <v>1</v>
      </c>
      <c r="N333" s="296" t="s">
        <v>41</v>
      </c>
      <c r="O333" s="92"/>
      <c r="P333" s="251">
        <f>O333*H333</f>
        <v>0</v>
      </c>
      <c r="Q333" s="251">
        <v>0.00010000000000000001</v>
      </c>
      <c r="R333" s="251">
        <f>Q333*H333</f>
        <v>0.0014</v>
      </c>
      <c r="S333" s="251">
        <v>0</v>
      </c>
      <c r="T333" s="252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53" t="s">
        <v>298</v>
      </c>
      <c r="AT333" s="253" t="s">
        <v>295</v>
      </c>
      <c r="AU333" s="253" t="s">
        <v>86</v>
      </c>
      <c r="AY333" s="18" t="s">
        <v>251</v>
      </c>
      <c r="BE333" s="254">
        <f>IF(N333="základní",J333,0)</f>
        <v>0</v>
      </c>
      <c r="BF333" s="254">
        <f>IF(N333="snížená",J333,0)</f>
        <v>0</v>
      </c>
      <c r="BG333" s="254">
        <f>IF(N333="zákl. přenesená",J333,0)</f>
        <v>0</v>
      </c>
      <c r="BH333" s="254">
        <f>IF(N333="sníž. přenesená",J333,0)</f>
        <v>0</v>
      </c>
      <c r="BI333" s="254">
        <f>IF(N333="nulová",J333,0)</f>
        <v>0</v>
      </c>
      <c r="BJ333" s="18" t="s">
        <v>84</v>
      </c>
      <c r="BK333" s="254">
        <f>ROUND(I333*H333,2)</f>
        <v>0</v>
      </c>
      <c r="BL333" s="18" t="s">
        <v>258</v>
      </c>
      <c r="BM333" s="253" t="s">
        <v>2386</v>
      </c>
    </row>
    <row r="334" s="2" customFormat="1" ht="14.4" customHeight="1">
      <c r="A334" s="39"/>
      <c r="B334" s="40"/>
      <c r="C334" s="243" t="s">
        <v>1346</v>
      </c>
      <c r="D334" s="243" t="s">
        <v>253</v>
      </c>
      <c r="E334" s="244" t="s">
        <v>4462</v>
      </c>
      <c r="F334" s="245" t="s">
        <v>4463</v>
      </c>
      <c r="G334" s="246" t="s">
        <v>369</v>
      </c>
      <c r="H334" s="247">
        <v>11</v>
      </c>
      <c r="I334" s="248"/>
      <c r="J334" s="247">
        <f>ROUND(I334*H334,2)</f>
        <v>0</v>
      </c>
      <c r="K334" s="245" t="s">
        <v>257</v>
      </c>
      <c r="L334" s="45"/>
      <c r="M334" s="249" t="s">
        <v>1</v>
      </c>
      <c r="N334" s="250" t="s">
        <v>41</v>
      </c>
      <c r="O334" s="92"/>
      <c r="P334" s="251">
        <f>O334*H334</f>
        <v>0</v>
      </c>
      <c r="Q334" s="251">
        <v>0</v>
      </c>
      <c r="R334" s="251">
        <f>Q334*H334</f>
        <v>0</v>
      </c>
      <c r="S334" s="251">
        <v>0</v>
      </c>
      <c r="T334" s="252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53" t="s">
        <v>258</v>
      </c>
      <c r="AT334" s="253" t="s">
        <v>253</v>
      </c>
      <c r="AU334" s="253" t="s">
        <v>86</v>
      </c>
      <c r="AY334" s="18" t="s">
        <v>251</v>
      </c>
      <c r="BE334" s="254">
        <f>IF(N334="základní",J334,0)</f>
        <v>0</v>
      </c>
      <c r="BF334" s="254">
        <f>IF(N334="snížená",J334,0)</f>
        <v>0</v>
      </c>
      <c r="BG334" s="254">
        <f>IF(N334="zákl. přenesená",J334,0)</f>
        <v>0</v>
      </c>
      <c r="BH334" s="254">
        <f>IF(N334="sníž. přenesená",J334,0)</f>
        <v>0</v>
      </c>
      <c r="BI334" s="254">
        <f>IF(N334="nulová",J334,0)</f>
        <v>0</v>
      </c>
      <c r="BJ334" s="18" t="s">
        <v>84</v>
      </c>
      <c r="BK334" s="254">
        <f>ROUND(I334*H334,2)</f>
        <v>0</v>
      </c>
      <c r="BL334" s="18" t="s">
        <v>258</v>
      </c>
      <c r="BM334" s="253" t="s">
        <v>2395</v>
      </c>
    </row>
    <row r="335" s="2" customFormat="1" ht="14.4" customHeight="1">
      <c r="A335" s="39"/>
      <c r="B335" s="40"/>
      <c r="C335" s="288" t="s">
        <v>1353</v>
      </c>
      <c r="D335" s="288" t="s">
        <v>295</v>
      </c>
      <c r="E335" s="289" t="s">
        <v>4464</v>
      </c>
      <c r="F335" s="290" t="s">
        <v>4465</v>
      </c>
      <c r="G335" s="291" t="s">
        <v>369</v>
      </c>
      <c r="H335" s="292">
        <v>11</v>
      </c>
      <c r="I335" s="293"/>
      <c r="J335" s="292">
        <f>ROUND(I335*H335,2)</f>
        <v>0</v>
      </c>
      <c r="K335" s="290" t="s">
        <v>1</v>
      </c>
      <c r="L335" s="294"/>
      <c r="M335" s="295" t="s">
        <v>1</v>
      </c>
      <c r="N335" s="296" t="s">
        <v>41</v>
      </c>
      <c r="O335" s="92"/>
      <c r="P335" s="251">
        <f>O335*H335</f>
        <v>0</v>
      </c>
      <c r="Q335" s="251">
        <v>0</v>
      </c>
      <c r="R335" s="251">
        <f>Q335*H335</f>
        <v>0</v>
      </c>
      <c r="S335" s="251">
        <v>0</v>
      </c>
      <c r="T335" s="252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53" t="s">
        <v>298</v>
      </c>
      <c r="AT335" s="253" t="s">
        <v>295</v>
      </c>
      <c r="AU335" s="253" t="s">
        <v>86</v>
      </c>
      <c r="AY335" s="18" t="s">
        <v>251</v>
      </c>
      <c r="BE335" s="254">
        <f>IF(N335="základní",J335,0)</f>
        <v>0</v>
      </c>
      <c r="BF335" s="254">
        <f>IF(N335="snížená",J335,0)</f>
        <v>0</v>
      </c>
      <c r="BG335" s="254">
        <f>IF(N335="zákl. přenesená",J335,0)</f>
        <v>0</v>
      </c>
      <c r="BH335" s="254">
        <f>IF(N335="sníž. přenesená",J335,0)</f>
        <v>0</v>
      </c>
      <c r="BI335" s="254">
        <f>IF(N335="nulová",J335,0)</f>
        <v>0</v>
      </c>
      <c r="BJ335" s="18" t="s">
        <v>84</v>
      </c>
      <c r="BK335" s="254">
        <f>ROUND(I335*H335,2)</f>
        <v>0</v>
      </c>
      <c r="BL335" s="18" t="s">
        <v>258</v>
      </c>
      <c r="BM335" s="253" t="s">
        <v>2411</v>
      </c>
    </row>
    <row r="336" s="2" customFormat="1" ht="14.4" customHeight="1">
      <c r="A336" s="39"/>
      <c r="B336" s="40"/>
      <c r="C336" s="243" t="s">
        <v>1359</v>
      </c>
      <c r="D336" s="243" t="s">
        <v>253</v>
      </c>
      <c r="E336" s="244" t="s">
        <v>4466</v>
      </c>
      <c r="F336" s="245" t="s">
        <v>4467</v>
      </c>
      <c r="G336" s="246" t="s">
        <v>369</v>
      </c>
      <c r="H336" s="247">
        <v>3</v>
      </c>
      <c r="I336" s="248"/>
      <c r="J336" s="247">
        <f>ROUND(I336*H336,2)</f>
        <v>0</v>
      </c>
      <c r="K336" s="245" t="s">
        <v>257</v>
      </c>
      <c r="L336" s="45"/>
      <c r="M336" s="249" t="s">
        <v>1</v>
      </c>
      <c r="N336" s="250" t="s">
        <v>41</v>
      </c>
      <c r="O336" s="92"/>
      <c r="P336" s="251">
        <f>O336*H336</f>
        <v>0</v>
      </c>
      <c r="Q336" s="251">
        <v>0</v>
      </c>
      <c r="R336" s="251">
        <f>Q336*H336</f>
        <v>0</v>
      </c>
      <c r="S336" s="251">
        <v>0</v>
      </c>
      <c r="T336" s="252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53" t="s">
        <v>258</v>
      </c>
      <c r="AT336" s="253" t="s">
        <v>253</v>
      </c>
      <c r="AU336" s="253" t="s">
        <v>86</v>
      </c>
      <c r="AY336" s="18" t="s">
        <v>251</v>
      </c>
      <c r="BE336" s="254">
        <f>IF(N336="základní",J336,0)</f>
        <v>0</v>
      </c>
      <c r="BF336" s="254">
        <f>IF(N336="snížená",J336,0)</f>
        <v>0</v>
      </c>
      <c r="BG336" s="254">
        <f>IF(N336="zákl. přenesená",J336,0)</f>
        <v>0</v>
      </c>
      <c r="BH336" s="254">
        <f>IF(N336="sníž. přenesená",J336,0)</f>
        <v>0</v>
      </c>
      <c r="BI336" s="254">
        <f>IF(N336="nulová",J336,0)</f>
        <v>0</v>
      </c>
      <c r="BJ336" s="18" t="s">
        <v>84</v>
      </c>
      <c r="BK336" s="254">
        <f>ROUND(I336*H336,2)</f>
        <v>0</v>
      </c>
      <c r="BL336" s="18" t="s">
        <v>258</v>
      </c>
      <c r="BM336" s="253" t="s">
        <v>153</v>
      </c>
    </row>
    <row r="337" s="2" customFormat="1" ht="14.4" customHeight="1">
      <c r="A337" s="39"/>
      <c r="B337" s="40"/>
      <c r="C337" s="288" t="s">
        <v>1364</v>
      </c>
      <c r="D337" s="288" t="s">
        <v>295</v>
      </c>
      <c r="E337" s="289" t="s">
        <v>4468</v>
      </c>
      <c r="F337" s="290" t="s">
        <v>4469</v>
      </c>
      <c r="G337" s="291" t="s">
        <v>369</v>
      </c>
      <c r="H337" s="292">
        <v>3</v>
      </c>
      <c r="I337" s="293"/>
      <c r="J337" s="292">
        <f>ROUND(I337*H337,2)</f>
        <v>0</v>
      </c>
      <c r="K337" s="290" t="s">
        <v>257</v>
      </c>
      <c r="L337" s="294"/>
      <c r="M337" s="295" t="s">
        <v>1</v>
      </c>
      <c r="N337" s="296" t="s">
        <v>41</v>
      </c>
      <c r="O337" s="92"/>
      <c r="P337" s="251">
        <f>O337*H337</f>
        <v>0</v>
      </c>
      <c r="Q337" s="251">
        <v>0.001</v>
      </c>
      <c r="R337" s="251">
        <f>Q337*H337</f>
        <v>0.0030000000000000001</v>
      </c>
      <c r="S337" s="251">
        <v>0</v>
      </c>
      <c r="T337" s="252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53" t="s">
        <v>298</v>
      </c>
      <c r="AT337" s="253" t="s">
        <v>295</v>
      </c>
      <c r="AU337" s="253" t="s">
        <v>86</v>
      </c>
      <c r="AY337" s="18" t="s">
        <v>251</v>
      </c>
      <c r="BE337" s="254">
        <f>IF(N337="základní",J337,0)</f>
        <v>0</v>
      </c>
      <c r="BF337" s="254">
        <f>IF(N337="snížená",J337,0)</f>
        <v>0</v>
      </c>
      <c r="BG337" s="254">
        <f>IF(N337="zákl. přenesená",J337,0)</f>
        <v>0</v>
      </c>
      <c r="BH337" s="254">
        <f>IF(N337="sníž. přenesená",J337,0)</f>
        <v>0</v>
      </c>
      <c r="BI337" s="254">
        <f>IF(N337="nulová",J337,0)</f>
        <v>0</v>
      </c>
      <c r="BJ337" s="18" t="s">
        <v>84</v>
      </c>
      <c r="BK337" s="254">
        <f>ROUND(I337*H337,2)</f>
        <v>0</v>
      </c>
      <c r="BL337" s="18" t="s">
        <v>258</v>
      </c>
      <c r="BM337" s="253" t="s">
        <v>4470</v>
      </c>
    </row>
    <row r="338" s="2" customFormat="1" ht="14.4" customHeight="1">
      <c r="A338" s="39"/>
      <c r="B338" s="40"/>
      <c r="C338" s="243" t="s">
        <v>1369</v>
      </c>
      <c r="D338" s="243" t="s">
        <v>253</v>
      </c>
      <c r="E338" s="244" t="s">
        <v>4471</v>
      </c>
      <c r="F338" s="245" t="s">
        <v>4472</v>
      </c>
      <c r="G338" s="246" t="s">
        <v>369</v>
      </c>
      <c r="H338" s="247">
        <v>3</v>
      </c>
      <c r="I338" s="248"/>
      <c r="J338" s="247">
        <f>ROUND(I338*H338,2)</f>
        <v>0</v>
      </c>
      <c r="K338" s="245" t="s">
        <v>257</v>
      </c>
      <c r="L338" s="45"/>
      <c r="M338" s="249" t="s">
        <v>1</v>
      </c>
      <c r="N338" s="250" t="s">
        <v>41</v>
      </c>
      <c r="O338" s="92"/>
      <c r="P338" s="251">
        <f>O338*H338</f>
        <v>0</v>
      </c>
      <c r="Q338" s="251">
        <v>0</v>
      </c>
      <c r="R338" s="251">
        <f>Q338*H338</f>
        <v>0</v>
      </c>
      <c r="S338" s="251">
        <v>0</v>
      </c>
      <c r="T338" s="252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53" t="s">
        <v>258</v>
      </c>
      <c r="AT338" s="253" t="s">
        <v>253</v>
      </c>
      <c r="AU338" s="253" t="s">
        <v>86</v>
      </c>
      <c r="AY338" s="18" t="s">
        <v>251</v>
      </c>
      <c r="BE338" s="254">
        <f>IF(N338="základní",J338,0)</f>
        <v>0</v>
      </c>
      <c r="BF338" s="254">
        <f>IF(N338="snížená",J338,0)</f>
        <v>0</v>
      </c>
      <c r="BG338" s="254">
        <f>IF(N338="zákl. přenesená",J338,0)</f>
        <v>0</v>
      </c>
      <c r="BH338" s="254">
        <f>IF(N338="sníž. přenesená",J338,0)</f>
        <v>0</v>
      </c>
      <c r="BI338" s="254">
        <f>IF(N338="nulová",J338,0)</f>
        <v>0</v>
      </c>
      <c r="BJ338" s="18" t="s">
        <v>84</v>
      </c>
      <c r="BK338" s="254">
        <f>ROUND(I338*H338,2)</f>
        <v>0</v>
      </c>
      <c r="BL338" s="18" t="s">
        <v>258</v>
      </c>
      <c r="BM338" s="253" t="s">
        <v>4473</v>
      </c>
    </row>
    <row r="339" s="2" customFormat="1" ht="14.4" customHeight="1">
      <c r="A339" s="39"/>
      <c r="B339" s="40"/>
      <c r="C339" s="288" t="s">
        <v>1374</v>
      </c>
      <c r="D339" s="288" t="s">
        <v>295</v>
      </c>
      <c r="E339" s="289" t="s">
        <v>4474</v>
      </c>
      <c r="F339" s="290" t="s">
        <v>4475</v>
      </c>
      <c r="G339" s="291" t="s">
        <v>369</v>
      </c>
      <c r="H339" s="292">
        <v>3</v>
      </c>
      <c r="I339" s="293"/>
      <c r="J339" s="292">
        <f>ROUND(I339*H339,2)</f>
        <v>0</v>
      </c>
      <c r="K339" s="290" t="s">
        <v>257</v>
      </c>
      <c r="L339" s="294"/>
      <c r="M339" s="295" t="s">
        <v>1</v>
      </c>
      <c r="N339" s="296" t="s">
        <v>41</v>
      </c>
      <c r="O339" s="92"/>
      <c r="P339" s="251">
        <f>O339*H339</f>
        <v>0</v>
      </c>
      <c r="Q339" s="251">
        <v>0.001</v>
      </c>
      <c r="R339" s="251">
        <f>Q339*H339</f>
        <v>0.0030000000000000001</v>
      </c>
      <c r="S339" s="251">
        <v>0</v>
      </c>
      <c r="T339" s="252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53" t="s">
        <v>298</v>
      </c>
      <c r="AT339" s="253" t="s">
        <v>295</v>
      </c>
      <c r="AU339" s="253" t="s">
        <v>86</v>
      </c>
      <c r="AY339" s="18" t="s">
        <v>251</v>
      </c>
      <c r="BE339" s="254">
        <f>IF(N339="základní",J339,0)</f>
        <v>0</v>
      </c>
      <c r="BF339" s="254">
        <f>IF(N339="snížená",J339,0)</f>
        <v>0</v>
      </c>
      <c r="BG339" s="254">
        <f>IF(N339="zákl. přenesená",J339,0)</f>
        <v>0</v>
      </c>
      <c r="BH339" s="254">
        <f>IF(N339="sníž. přenesená",J339,0)</f>
        <v>0</v>
      </c>
      <c r="BI339" s="254">
        <f>IF(N339="nulová",J339,0)</f>
        <v>0</v>
      </c>
      <c r="BJ339" s="18" t="s">
        <v>84</v>
      </c>
      <c r="BK339" s="254">
        <f>ROUND(I339*H339,2)</f>
        <v>0</v>
      </c>
      <c r="BL339" s="18" t="s">
        <v>258</v>
      </c>
      <c r="BM339" s="253" t="s">
        <v>4476</v>
      </c>
    </row>
    <row r="340" s="2" customFormat="1" ht="14.4" customHeight="1">
      <c r="A340" s="39"/>
      <c r="B340" s="40"/>
      <c r="C340" s="243" t="s">
        <v>1380</v>
      </c>
      <c r="D340" s="243" t="s">
        <v>253</v>
      </c>
      <c r="E340" s="244" t="s">
        <v>4477</v>
      </c>
      <c r="F340" s="245" t="s">
        <v>4478</v>
      </c>
      <c r="G340" s="246" t="s">
        <v>369</v>
      </c>
      <c r="H340" s="247">
        <v>30</v>
      </c>
      <c r="I340" s="248"/>
      <c r="J340" s="247">
        <f>ROUND(I340*H340,2)</f>
        <v>0</v>
      </c>
      <c r="K340" s="245" t="s">
        <v>257</v>
      </c>
      <c r="L340" s="45"/>
      <c r="M340" s="249" t="s">
        <v>1</v>
      </c>
      <c r="N340" s="250" t="s">
        <v>41</v>
      </c>
      <c r="O340" s="92"/>
      <c r="P340" s="251">
        <f>O340*H340</f>
        <v>0</v>
      </c>
      <c r="Q340" s="251">
        <v>0</v>
      </c>
      <c r="R340" s="251">
        <f>Q340*H340</f>
        <v>0</v>
      </c>
      <c r="S340" s="251">
        <v>0</v>
      </c>
      <c r="T340" s="252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53" t="s">
        <v>258</v>
      </c>
      <c r="AT340" s="253" t="s">
        <v>253</v>
      </c>
      <c r="AU340" s="253" t="s">
        <v>86</v>
      </c>
      <c r="AY340" s="18" t="s">
        <v>251</v>
      </c>
      <c r="BE340" s="254">
        <f>IF(N340="základní",J340,0)</f>
        <v>0</v>
      </c>
      <c r="BF340" s="254">
        <f>IF(N340="snížená",J340,0)</f>
        <v>0</v>
      </c>
      <c r="BG340" s="254">
        <f>IF(N340="zákl. přenesená",J340,0)</f>
        <v>0</v>
      </c>
      <c r="BH340" s="254">
        <f>IF(N340="sníž. přenesená",J340,0)</f>
        <v>0</v>
      </c>
      <c r="BI340" s="254">
        <f>IF(N340="nulová",J340,0)</f>
        <v>0</v>
      </c>
      <c r="BJ340" s="18" t="s">
        <v>84</v>
      </c>
      <c r="BK340" s="254">
        <f>ROUND(I340*H340,2)</f>
        <v>0</v>
      </c>
      <c r="BL340" s="18" t="s">
        <v>258</v>
      </c>
      <c r="BM340" s="253" t="s">
        <v>4479</v>
      </c>
    </row>
    <row r="341" s="2" customFormat="1">
      <c r="A341" s="39"/>
      <c r="B341" s="40"/>
      <c r="C341" s="41"/>
      <c r="D341" s="257" t="s">
        <v>863</v>
      </c>
      <c r="E341" s="41"/>
      <c r="F341" s="308" t="s">
        <v>4480</v>
      </c>
      <c r="G341" s="41"/>
      <c r="H341" s="41"/>
      <c r="I341" s="211"/>
      <c r="J341" s="41"/>
      <c r="K341" s="41"/>
      <c r="L341" s="45"/>
      <c r="M341" s="309"/>
      <c r="N341" s="310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863</v>
      </c>
      <c r="AU341" s="18" t="s">
        <v>86</v>
      </c>
    </row>
    <row r="342" s="2" customFormat="1" ht="14.4" customHeight="1">
      <c r="A342" s="39"/>
      <c r="B342" s="40"/>
      <c r="C342" s="288" t="s">
        <v>1383</v>
      </c>
      <c r="D342" s="288" t="s">
        <v>295</v>
      </c>
      <c r="E342" s="289" t="s">
        <v>4481</v>
      </c>
      <c r="F342" s="290" t="s">
        <v>4482</v>
      </c>
      <c r="G342" s="291" t="s">
        <v>369</v>
      </c>
      <c r="H342" s="292">
        <v>30</v>
      </c>
      <c r="I342" s="293"/>
      <c r="J342" s="292">
        <f>ROUND(I342*H342,2)</f>
        <v>0</v>
      </c>
      <c r="K342" s="290" t="s">
        <v>1</v>
      </c>
      <c r="L342" s="294"/>
      <c r="M342" s="295" t="s">
        <v>1</v>
      </c>
      <c r="N342" s="296" t="s">
        <v>41</v>
      </c>
      <c r="O342" s="92"/>
      <c r="P342" s="251">
        <f>O342*H342</f>
        <v>0</v>
      </c>
      <c r="Q342" s="251">
        <v>0</v>
      </c>
      <c r="R342" s="251">
        <f>Q342*H342</f>
        <v>0</v>
      </c>
      <c r="S342" s="251">
        <v>0</v>
      </c>
      <c r="T342" s="252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53" t="s">
        <v>298</v>
      </c>
      <c r="AT342" s="253" t="s">
        <v>295</v>
      </c>
      <c r="AU342" s="253" t="s">
        <v>86</v>
      </c>
      <c r="AY342" s="18" t="s">
        <v>251</v>
      </c>
      <c r="BE342" s="254">
        <f>IF(N342="základní",J342,0)</f>
        <v>0</v>
      </c>
      <c r="BF342" s="254">
        <f>IF(N342="snížená",J342,0)</f>
        <v>0</v>
      </c>
      <c r="BG342" s="254">
        <f>IF(N342="zákl. přenesená",J342,0)</f>
        <v>0</v>
      </c>
      <c r="BH342" s="254">
        <f>IF(N342="sníž. přenesená",J342,0)</f>
        <v>0</v>
      </c>
      <c r="BI342" s="254">
        <f>IF(N342="nulová",J342,0)</f>
        <v>0</v>
      </c>
      <c r="BJ342" s="18" t="s">
        <v>84</v>
      </c>
      <c r="BK342" s="254">
        <f>ROUND(I342*H342,2)</f>
        <v>0</v>
      </c>
      <c r="BL342" s="18" t="s">
        <v>258</v>
      </c>
      <c r="BM342" s="253" t="s">
        <v>4483</v>
      </c>
    </row>
    <row r="343" s="2" customFormat="1" ht="14.4" customHeight="1">
      <c r="A343" s="39"/>
      <c r="B343" s="40"/>
      <c r="C343" s="288" t="s">
        <v>1389</v>
      </c>
      <c r="D343" s="288" t="s">
        <v>295</v>
      </c>
      <c r="E343" s="289" t="s">
        <v>4484</v>
      </c>
      <c r="F343" s="290" t="s">
        <v>4485</v>
      </c>
      <c r="G343" s="291" t="s">
        <v>369</v>
      </c>
      <c r="H343" s="292">
        <v>15</v>
      </c>
      <c r="I343" s="293"/>
      <c r="J343" s="292">
        <f>ROUND(I343*H343,2)</f>
        <v>0</v>
      </c>
      <c r="K343" s="290" t="s">
        <v>1</v>
      </c>
      <c r="L343" s="294"/>
      <c r="M343" s="295" t="s">
        <v>1</v>
      </c>
      <c r="N343" s="296" t="s">
        <v>41</v>
      </c>
      <c r="O343" s="92"/>
      <c r="P343" s="251">
        <f>O343*H343</f>
        <v>0</v>
      </c>
      <c r="Q343" s="251">
        <v>0</v>
      </c>
      <c r="R343" s="251">
        <f>Q343*H343</f>
        <v>0</v>
      </c>
      <c r="S343" s="251">
        <v>0</v>
      </c>
      <c r="T343" s="252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53" t="s">
        <v>298</v>
      </c>
      <c r="AT343" s="253" t="s">
        <v>295</v>
      </c>
      <c r="AU343" s="253" t="s">
        <v>86</v>
      </c>
      <c r="AY343" s="18" t="s">
        <v>251</v>
      </c>
      <c r="BE343" s="254">
        <f>IF(N343="základní",J343,0)</f>
        <v>0</v>
      </c>
      <c r="BF343" s="254">
        <f>IF(N343="snížená",J343,0)</f>
        <v>0</v>
      </c>
      <c r="BG343" s="254">
        <f>IF(N343="zákl. přenesená",J343,0)</f>
        <v>0</v>
      </c>
      <c r="BH343" s="254">
        <f>IF(N343="sníž. přenesená",J343,0)</f>
        <v>0</v>
      </c>
      <c r="BI343" s="254">
        <f>IF(N343="nulová",J343,0)</f>
        <v>0</v>
      </c>
      <c r="BJ343" s="18" t="s">
        <v>84</v>
      </c>
      <c r="BK343" s="254">
        <f>ROUND(I343*H343,2)</f>
        <v>0</v>
      </c>
      <c r="BL343" s="18" t="s">
        <v>258</v>
      </c>
      <c r="BM343" s="253" t="s">
        <v>4486</v>
      </c>
    </row>
    <row r="344" s="2" customFormat="1" ht="14.4" customHeight="1">
      <c r="A344" s="39"/>
      <c r="B344" s="40"/>
      <c r="C344" s="243" t="s">
        <v>1393</v>
      </c>
      <c r="D344" s="243" t="s">
        <v>253</v>
      </c>
      <c r="E344" s="244" t="s">
        <v>4487</v>
      </c>
      <c r="F344" s="245" t="s">
        <v>4488</v>
      </c>
      <c r="G344" s="246" t="s">
        <v>369</v>
      </c>
      <c r="H344" s="247">
        <v>16</v>
      </c>
      <c r="I344" s="248"/>
      <c r="J344" s="247">
        <f>ROUND(I344*H344,2)</f>
        <v>0</v>
      </c>
      <c r="K344" s="245" t="s">
        <v>1</v>
      </c>
      <c r="L344" s="45"/>
      <c r="M344" s="249" t="s">
        <v>1</v>
      </c>
      <c r="N344" s="250" t="s">
        <v>41</v>
      </c>
      <c r="O344" s="92"/>
      <c r="P344" s="251">
        <f>O344*H344</f>
        <v>0</v>
      </c>
      <c r="Q344" s="251">
        <v>0</v>
      </c>
      <c r="R344" s="251">
        <f>Q344*H344</f>
        <v>0</v>
      </c>
      <c r="S344" s="251">
        <v>0</v>
      </c>
      <c r="T344" s="252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53" t="s">
        <v>258</v>
      </c>
      <c r="AT344" s="253" t="s">
        <v>253</v>
      </c>
      <c r="AU344" s="253" t="s">
        <v>86</v>
      </c>
      <c r="AY344" s="18" t="s">
        <v>251</v>
      </c>
      <c r="BE344" s="254">
        <f>IF(N344="základní",J344,0)</f>
        <v>0</v>
      </c>
      <c r="BF344" s="254">
        <f>IF(N344="snížená",J344,0)</f>
        <v>0</v>
      </c>
      <c r="BG344" s="254">
        <f>IF(N344="zákl. přenesená",J344,0)</f>
        <v>0</v>
      </c>
      <c r="BH344" s="254">
        <f>IF(N344="sníž. přenesená",J344,0)</f>
        <v>0</v>
      </c>
      <c r="BI344" s="254">
        <f>IF(N344="nulová",J344,0)</f>
        <v>0</v>
      </c>
      <c r="BJ344" s="18" t="s">
        <v>84</v>
      </c>
      <c r="BK344" s="254">
        <f>ROUND(I344*H344,2)</f>
        <v>0</v>
      </c>
      <c r="BL344" s="18" t="s">
        <v>258</v>
      </c>
      <c r="BM344" s="253" t="s">
        <v>4489</v>
      </c>
    </row>
    <row r="345" s="2" customFormat="1" ht="14.4" customHeight="1">
      <c r="A345" s="39"/>
      <c r="B345" s="40"/>
      <c r="C345" s="288" t="s">
        <v>1398</v>
      </c>
      <c r="D345" s="288" t="s">
        <v>295</v>
      </c>
      <c r="E345" s="289" t="s">
        <v>4484</v>
      </c>
      <c r="F345" s="290" t="s">
        <v>4485</v>
      </c>
      <c r="G345" s="291" t="s">
        <v>369</v>
      </c>
      <c r="H345" s="292">
        <v>4</v>
      </c>
      <c r="I345" s="293"/>
      <c r="J345" s="292">
        <f>ROUND(I345*H345,2)</f>
        <v>0</v>
      </c>
      <c r="K345" s="290" t="s">
        <v>1</v>
      </c>
      <c r="L345" s="294"/>
      <c r="M345" s="295" t="s">
        <v>1</v>
      </c>
      <c r="N345" s="296" t="s">
        <v>41</v>
      </c>
      <c r="O345" s="92"/>
      <c r="P345" s="251">
        <f>O345*H345</f>
        <v>0</v>
      </c>
      <c r="Q345" s="251">
        <v>0</v>
      </c>
      <c r="R345" s="251">
        <f>Q345*H345</f>
        <v>0</v>
      </c>
      <c r="S345" s="251">
        <v>0</v>
      </c>
      <c r="T345" s="252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53" t="s">
        <v>298</v>
      </c>
      <c r="AT345" s="253" t="s">
        <v>295</v>
      </c>
      <c r="AU345" s="253" t="s">
        <v>86</v>
      </c>
      <c r="AY345" s="18" t="s">
        <v>251</v>
      </c>
      <c r="BE345" s="254">
        <f>IF(N345="základní",J345,0)</f>
        <v>0</v>
      </c>
      <c r="BF345" s="254">
        <f>IF(N345="snížená",J345,0)</f>
        <v>0</v>
      </c>
      <c r="BG345" s="254">
        <f>IF(N345="zákl. přenesená",J345,0)</f>
        <v>0</v>
      </c>
      <c r="BH345" s="254">
        <f>IF(N345="sníž. přenesená",J345,0)</f>
        <v>0</v>
      </c>
      <c r="BI345" s="254">
        <f>IF(N345="nulová",J345,0)</f>
        <v>0</v>
      </c>
      <c r="BJ345" s="18" t="s">
        <v>84</v>
      </c>
      <c r="BK345" s="254">
        <f>ROUND(I345*H345,2)</f>
        <v>0</v>
      </c>
      <c r="BL345" s="18" t="s">
        <v>258</v>
      </c>
      <c r="BM345" s="253" t="s">
        <v>4490</v>
      </c>
    </row>
    <row r="346" s="2" customFormat="1" ht="14.4" customHeight="1">
      <c r="A346" s="39"/>
      <c r="B346" s="40"/>
      <c r="C346" s="288" t="s">
        <v>1402</v>
      </c>
      <c r="D346" s="288" t="s">
        <v>295</v>
      </c>
      <c r="E346" s="289" t="s">
        <v>4491</v>
      </c>
      <c r="F346" s="290" t="s">
        <v>4492</v>
      </c>
      <c r="G346" s="291" t="s">
        <v>369</v>
      </c>
      <c r="H346" s="292">
        <v>4</v>
      </c>
      <c r="I346" s="293"/>
      <c r="J346" s="292">
        <f>ROUND(I346*H346,2)</f>
        <v>0</v>
      </c>
      <c r="K346" s="290" t="s">
        <v>1</v>
      </c>
      <c r="L346" s="294"/>
      <c r="M346" s="295" t="s">
        <v>1</v>
      </c>
      <c r="N346" s="296" t="s">
        <v>41</v>
      </c>
      <c r="O346" s="92"/>
      <c r="P346" s="251">
        <f>O346*H346</f>
        <v>0</v>
      </c>
      <c r="Q346" s="251">
        <v>0</v>
      </c>
      <c r="R346" s="251">
        <f>Q346*H346</f>
        <v>0</v>
      </c>
      <c r="S346" s="251">
        <v>0</v>
      </c>
      <c r="T346" s="252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53" t="s">
        <v>298</v>
      </c>
      <c r="AT346" s="253" t="s">
        <v>295</v>
      </c>
      <c r="AU346" s="253" t="s">
        <v>86</v>
      </c>
      <c r="AY346" s="18" t="s">
        <v>251</v>
      </c>
      <c r="BE346" s="254">
        <f>IF(N346="základní",J346,0)</f>
        <v>0</v>
      </c>
      <c r="BF346" s="254">
        <f>IF(N346="snížená",J346,0)</f>
        <v>0</v>
      </c>
      <c r="BG346" s="254">
        <f>IF(N346="zákl. přenesená",J346,0)</f>
        <v>0</v>
      </c>
      <c r="BH346" s="254">
        <f>IF(N346="sníž. přenesená",J346,0)</f>
        <v>0</v>
      </c>
      <c r="BI346" s="254">
        <f>IF(N346="nulová",J346,0)</f>
        <v>0</v>
      </c>
      <c r="BJ346" s="18" t="s">
        <v>84</v>
      </c>
      <c r="BK346" s="254">
        <f>ROUND(I346*H346,2)</f>
        <v>0</v>
      </c>
      <c r="BL346" s="18" t="s">
        <v>258</v>
      </c>
      <c r="BM346" s="253" t="s">
        <v>4493</v>
      </c>
    </row>
    <row r="347" s="2" customFormat="1" ht="14.4" customHeight="1">
      <c r="A347" s="39"/>
      <c r="B347" s="40"/>
      <c r="C347" s="288" t="s">
        <v>1406</v>
      </c>
      <c r="D347" s="288" t="s">
        <v>295</v>
      </c>
      <c r="E347" s="289" t="s">
        <v>4494</v>
      </c>
      <c r="F347" s="290" t="s">
        <v>4495</v>
      </c>
      <c r="G347" s="291" t="s">
        <v>369</v>
      </c>
      <c r="H347" s="292">
        <v>4</v>
      </c>
      <c r="I347" s="293"/>
      <c r="J347" s="292">
        <f>ROUND(I347*H347,2)</f>
        <v>0</v>
      </c>
      <c r="K347" s="290" t="s">
        <v>1</v>
      </c>
      <c r="L347" s="294"/>
      <c r="M347" s="295" t="s">
        <v>1</v>
      </c>
      <c r="N347" s="296" t="s">
        <v>41</v>
      </c>
      <c r="O347" s="92"/>
      <c r="P347" s="251">
        <f>O347*H347</f>
        <v>0</v>
      </c>
      <c r="Q347" s="251">
        <v>0</v>
      </c>
      <c r="R347" s="251">
        <f>Q347*H347</f>
        <v>0</v>
      </c>
      <c r="S347" s="251">
        <v>0</v>
      </c>
      <c r="T347" s="252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53" t="s">
        <v>298</v>
      </c>
      <c r="AT347" s="253" t="s">
        <v>295</v>
      </c>
      <c r="AU347" s="253" t="s">
        <v>86</v>
      </c>
      <c r="AY347" s="18" t="s">
        <v>251</v>
      </c>
      <c r="BE347" s="254">
        <f>IF(N347="základní",J347,0)</f>
        <v>0</v>
      </c>
      <c r="BF347" s="254">
        <f>IF(N347="snížená",J347,0)</f>
        <v>0</v>
      </c>
      <c r="BG347" s="254">
        <f>IF(N347="zákl. přenesená",J347,0)</f>
        <v>0</v>
      </c>
      <c r="BH347" s="254">
        <f>IF(N347="sníž. přenesená",J347,0)</f>
        <v>0</v>
      </c>
      <c r="BI347" s="254">
        <f>IF(N347="nulová",J347,0)</f>
        <v>0</v>
      </c>
      <c r="BJ347" s="18" t="s">
        <v>84</v>
      </c>
      <c r="BK347" s="254">
        <f>ROUND(I347*H347,2)</f>
        <v>0</v>
      </c>
      <c r="BL347" s="18" t="s">
        <v>258</v>
      </c>
      <c r="BM347" s="253" t="s">
        <v>4496</v>
      </c>
    </row>
    <row r="348" s="2" customFormat="1" ht="14.4" customHeight="1">
      <c r="A348" s="39"/>
      <c r="B348" s="40"/>
      <c r="C348" s="288" t="s">
        <v>1410</v>
      </c>
      <c r="D348" s="288" t="s">
        <v>295</v>
      </c>
      <c r="E348" s="289" t="s">
        <v>4497</v>
      </c>
      <c r="F348" s="290" t="s">
        <v>4498</v>
      </c>
      <c r="G348" s="291" t="s">
        <v>369</v>
      </c>
      <c r="H348" s="292">
        <v>8</v>
      </c>
      <c r="I348" s="293"/>
      <c r="J348" s="292">
        <f>ROUND(I348*H348,2)</f>
        <v>0</v>
      </c>
      <c r="K348" s="290" t="s">
        <v>1</v>
      </c>
      <c r="L348" s="294"/>
      <c r="M348" s="295" t="s">
        <v>1</v>
      </c>
      <c r="N348" s="296" t="s">
        <v>41</v>
      </c>
      <c r="O348" s="92"/>
      <c r="P348" s="251">
        <f>O348*H348</f>
        <v>0</v>
      </c>
      <c r="Q348" s="251">
        <v>0</v>
      </c>
      <c r="R348" s="251">
        <f>Q348*H348</f>
        <v>0</v>
      </c>
      <c r="S348" s="251">
        <v>0</v>
      </c>
      <c r="T348" s="252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53" t="s">
        <v>298</v>
      </c>
      <c r="AT348" s="253" t="s">
        <v>295</v>
      </c>
      <c r="AU348" s="253" t="s">
        <v>86</v>
      </c>
      <c r="AY348" s="18" t="s">
        <v>251</v>
      </c>
      <c r="BE348" s="254">
        <f>IF(N348="základní",J348,0)</f>
        <v>0</v>
      </c>
      <c r="BF348" s="254">
        <f>IF(N348="snížená",J348,0)</f>
        <v>0</v>
      </c>
      <c r="BG348" s="254">
        <f>IF(N348="zákl. přenesená",J348,0)</f>
        <v>0</v>
      </c>
      <c r="BH348" s="254">
        <f>IF(N348="sníž. přenesená",J348,0)</f>
        <v>0</v>
      </c>
      <c r="BI348" s="254">
        <f>IF(N348="nulová",J348,0)</f>
        <v>0</v>
      </c>
      <c r="BJ348" s="18" t="s">
        <v>84</v>
      </c>
      <c r="BK348" s="254">
        <f>ROUND(I348*H348,2)</f>
        <v>0</v>
      </c>
      <c r="BL348" s="18" t="s">
        <v>258</v>
      </c>
      <c r="BM348" s="253" t="s">
        <v>4499</v>
      </c>
    </row>
    <row r="349" s="2" customFormat="1" ht="14.4" customHeight="1">
      <c r="A349" s="39"/>
      <c r="B349" s="40"/>
      <c r="C349" s="288" t="s">
        <v>1415</v>
      </c>
      <c r="D349" s="288" t="s">
        <v>295</v>
      </c>
      <c r="E349" s="289" t="s">
        <v>4500</v>
      </c>
      <c r="F349" s="290" t="s">
        <v>4501</v>
      </c>
      <c r="G349" s="291" t="s">
        <v>369</v>
      </c>
      <c r="H349" s="292">
        <v>8</v>
      </c>
      <c r="I349" s="293"/>
      <c r="J349" s="292">
        <f>ROUND(I349*H349,2)</f>
        <v>0</v>
      </c>
      <c r="K349" s="290" t="s">
        <v>1</v>
      </c>
      <c r="L349" s="294"/>
      <c r="M349" s="295" t="s">
        <v>1</v>
      </c>
      <c r="N349" s="296" t="s">
        <v>41</v>
      </c>
      <c r="O349" s="92"/>
      <c r="P349" s="251">
        <f>O349*H349</f>
        <v>0</v>
      </c>
      <c r="Q349" s="251">
        <v>0</v>
      </c>
      <c r="R349" s="251">
        <f>Q349*H349</f>
        <v>0</v>
      </c>
      <c r="S349" s="251">
        <v>0</v>
      </c>
      <c r="T349" s="252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53" t="s">
        <v>298</v>
      </c>
      <c r="AT349" s="253" t="s">
        <v>295</v>
      </c>
      <c r="AU349" s="253" t="s">
        <v>86</v>
      </c>
      <c r="AY349" s="18" t="s">
        <v>251</v>
      </c>
      <c r="BE349" s="254">
        <f>IF(N349="základní",J349,0)</f>
        <v>0</v>
      </c>
      <c r="BF349" s="254">
        <f>IF(N349="snížená",J349,0)</f>
        <v>0</v>
      </c>
      <c r="BG349" s="254">
        <f>IF(N349="zákl. přenesená",J349,0)</f>
        <v>0</v>
      </c>
      <c r="BH349" s="254">
        <f>IF(N349="sníž. přenesená",J349,0)</f>
        <v>0</v>
      </c>
      <c r="BI349" s="254">
        <f>IF(N349="nulová",J349,0)</f>
        <v>0</v>
      </c>
      <c r="BJ349" s="18" t="s">
        <v>84</v>
      </c>
      <c r="BK349" s="254">
        <f>ROUND(I349*H349,2)</f>
        <v>0</v>
      </c>
      <c r="BL349" s="18" t="s">
        <v>258</v>
      </c>
      <c r="BM349" s="253" t="s">
        <v>4502</v>
      </c>
    </row>
    <row r="350" s="2" customFormat="1" ht="14.4" customHeight="1">
      <c r="A350" s="39"/>
      <c r="B350" s="40"/>
      <c r="C350" s="243" t="s">
        <v>1420</v>
      </c>
      <c r="D350" s="243" t="s">
        <v>253</v>
      </c>
      <c r="E350" s="244" t="s">
        <v>4477</v>
      </c>
      <c r="F350" s="245" t="s">
        <v>4478</v>
      </c>
      <c r="G350" s="246" t="s">
        <v>369</v>
      </c>
      <c r="H350" s="247">
        <v>91</v>
      </c>
      <c r="I350" s="248"/>
      <c r="J350" s="247">
        <f>ROUND(I350*H350,2)</f>
        <v>0</v>
      </c>
      <c r="K350" s="245" t="s">
        <v>257</v>
      </c>
      <c r="L350" s="45"/>
      <c r="M350" s="249" t="s">
        <v>1</v>
      </c>
      <c r="N350" s="250" t="s">
        <v>41</v>
      </c>
      <c r="O350" s="92"/>
      <c r="P350" s="251">
        <f>O350*H350</f>
        <v>0</v>
      </c>
      <c r="Q350" s="251">
        <v>0</v>
      </c>
      <c r="R350" s="251">
        <f>Q350*H350</f>
        <v>0</v>
      </c>
      <c r="S350" s="251">
        <v>0</v>
      </c>
      <c r="T350" s="252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53" t="s">
        <v>258</v>
      </c>
      <c r="AT350" s="253" t="s">
        <v>253</v>
      </c>
      <c r="AU350" s="253" t="s">
        <v>86</v>
      </c>
      <c r="AY350" s="18" t="s">
        <v>251</v>
      </c>
      <c r="BE350" s="254">
        <f>IF(N350="základní",J350,0)</f>
        <v>0</v>
      </c>
      <c r="BF350" s="254">
        <f>IF(N350="snížená",J350,0)</f>
        <v>0</v>
      </c>
      <c r="BG350" s="254">
        <f>IF(N350="zákl. přenesená",J350,0)</f>
        <v>0</v>
      </c>
      <c r="BH350" s="254">
        <f>IF(N350="sníž. přenesená",J350,0)</f>
        <v>0</v>
      </c>
      <c r="BI350" s="254">
        <f>IF(N350="nulová",J350,0)</f>
        <v>0</v>
      </c>
      <c r="BJ350" s="18" t="s">
        <v>84</v>
      </c>
      <c r="BK350" s="254">
        <f>ROUND(I350*H350,2)</f>
        <v>0</v>
      </c>
      <c r="BL350" s="18" t="s">
        <v>258</v>
      </c>
      <c r="BM350" s="253" t="s">
        <v>4503</v>
      </c>
    </row>
    <row r="351" s="2" customFormat="1" ht="14.4" customHeight="1">
      <c r="A351" s="39"/>
      <c r="B351" s="40"/>
      <c r="C351" s="288" t="s">
        <v>1425</v>
      </c>
      <c r="D351" s="288" t="s">
        <v>295</v>
      </c>
      <c r="E351" s="289" t="s">
        <v>4504</v>
      </c>
      <c r="F351" s="290" t="s">
        <v>4505</v>
      </c>
      <c r="G351" s="291" t="s">
        <v>369</v>
      </c>
      <c r="H351" s="292">
        <v>11</v>
      </c>
      <c r="I351" s="293"/>
      <c r="J351" s="292">
        <f>ROUND(I351*H351,2)</f>
        <v>0</v>
      </c>
      <c r="K351" s="290" t="s">
        <v>1</v>
      </c>
      <c r="L351" s="294"/>
      <c r="M351" s="295" t="s">
        <v>1</v>
      </c>
      <c r="N351" s="296" t="s">
        <v>41</v>
      </c>
      <c r="O351" s="92"/>
      <c r="P351" s="251">
        <f>O351*H351</f>
        <v>0</v>
      </c>
      <c r="Q351" s="251">
        <v>0</v>
      </c>
      <c r="R351" s="251">
        <f>Q351*H351</f>
        <v>0</v>
      </c>
      <c r="S351" s="251">
        <v>0</v>
      </c>
      <c r="T351" s="252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53" t="s">
        <v>298</v>
      </c>
      <c r="AT351" s="253" t="s">
        <v>295</v>
      </c>
      <c r="AU351" s="253" t="s">
        <v>86</v>
      </c>
      <c r="AY351" s="18" t="s">
        <v>251</v>
      </c>
      <c r="BE351" s="254">
        <f>IF(N351="základní",J351,0)</f>
        <v>0</v>
      </c>
      <c r="BF351" s="254">
        <f>IF(N351="snížená",J351,0)</f>
        <v>0</v>
      </c>
      <c r="BG351" s="254">
        <f>IF(N351="zákl. přenesená",J351,0)</f>
        <v>0</v>
      </c>
      <c r="BH351" s="254">
        <f>IF(N351="sníž. přenesená",J351,0)</f>
        <v>0</v>
      </c>
      <c r="BI351" s="254">
        <f>IF(N351="nulová",J351,0)</f>
        <v>0</v>
      </c>
      <c r="BJ351" s="18" t="s">
        <v>84</v>
      </c>
      <c r="BK351" s="254">
        <f>ROUND(I351*H351,2)</f>
        <v>0</v>
      </c>
      <c r="BL351" s="18" t="s">
        <v>258</v>
      </c>
      <c r="BM351" s="253" t="s">
        <v>4506</v>
      </c>
    </row>
    <row r="352" s="2" customFormat="1" ht="14.4" customHeight="1">
      <c r="A352" s="39"/>
      <c r="B352" s="40"/>
      <c r="C352" s="288" t="s">
        <v>1429</v>
      </c>
      <c r="D352" s="288" t="s">
        <v>295</v>
      </c>
      <c r="E352" s="289" t="s">
        <v>4481</v>
      </c>
      <c r="F352" s="290" t="s">
        <v>4482</v>
      </c>
      <c r="G352" s="291" t="s">
        <v>369</v>
      </c>
      <c r="H352" s="292">
        <v>160</v>
      </c>
      <c r="I352" s="293"/>
      <c r="J352" s="292">
        <f>ROUND(I352*H352,2)</f>
        <v>0</v>
      </c>
      <c r="K352" s="290" t="s">
        <v>1</v>
      </c>
      <c r="L352" s="294"/>
      <c r="M352" s="295" t="s">
        <v>1</v>
      </c>
      <c r="N352" s="296" t="s">
        <v>41</v>
      </c>
      <c r="O352" s="92"/>
      <c r="P352" s="251">
        <f>O352*H352</f>
        <v>0</v>
      </c>
      <c r="Q352" s="251">
        <v>0</v>
      </c>
      <c r="R352" s="251">
        <f>Q352*H352</f>
        <v>0</v>
      </c>
      <c r="S352" s="251">
        <v>0</v>
      </c>
      <c r="T352" s="252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53" t="s">
        <v>298</v>
      </c>
      <c r="AT352" s="253" t="s">
        <v>295</v>
      </c>
      <c r="AU352" s="253" t="s">
        <v>86</v>
      </c>
      <c r="AY352" s="18" t="s">
        <v>251</v>
      </c>
      <c r="BE352" s="254">
        <f>IF(N352="základní",J352,0)</f>
        <v>0</v>
      </c>
      <c r="BF352" s="254">
        <f>IF(N352="snížená",J352,0)</f>
        <v>0</v>
      </c>
      <c r="BG352" s="254">
        <f>IF(N352="zákl. přenesená",J352,0)</f>
        <v>0</v>
      </c>
      <c r="BH352" s="254">
        <f>IF(N352="sníž. přenesená",J352,0)</f>
        <v>0</v>
      </c>
      <c r="BI352" s="254">
        <f>IF(N352="nulová",J352,0)</f>
        <v>0</v>
      </c>
      <c r="BJ352" s="18" t="s">
        <v>84</v>
      </c>
      <c r="BK352" s="254">
        <f>ROUND(I352*H352,2)</f>
        <v>0</v>
      </c>
      <c r="BL352" s="18" t="s">
        <v>258</v>
      </c>
      <c r="BM352" s="253" t="s">
        <v>4507</v>
      </c>
    </row>
    <row r="353" s="2" customFormat="1" ht="14.4" customHeight="1">
      <c r="A353" s="39"/>
      <c r="B353" s="40"/>
      <c r="C353" s="288" t="s">
        <v>1433</v>
      </c>
      <c r="D353" s="288" t="s">
        <v>295</v>
      </c>
      <c r="E353" s="289" t="s">
        <v>4491</v>
      </c>
      <c r="F353" s="290" t="s">
        <v>4492</v>
      </c>
      <c r="G353" s="291" t="s">
        <v>369</v>
      </c>
      <c r="H353" s="292">
        <v>91</v>
      </c>
      <c r="I353" s="293"/>
      <c r="J353" s="292">
        <f>ROUND(I353*H353,2)</f>
        <v>0</v>
      </c>
      <c r="K353" s="290" t="s">
        <v>1</v>
      </c>
      <c r="L353" s="294"/>
      <c r="M353" s="295" t="s">
        <v>1</v>
      </c>
      <c r="N353" s="296" t="s">
        <v>41</v>
      </c>
      <c r="O353" s="92"/>
      <c r="P353" s="251">
        <f>O353*H353</f>
        <v>0</v>
      </c>
      <c r="Q353" s="251">
        <v>0</v>
      </c>
      <c r="R353" s="251">
        <f>Q353*H353</f>
        <v>0</v>
      </c>
      <c r="S353" s="251">
        <v>0</v>
      </c>
      <c r="T353" s="252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53" t="s">
        <v>298</v>
      </c>
      <c r="AT353" s="253" t="s">
        <v>295</v>
      </c>
      <c r="AU353" s="253" t="s">
        <v>86</v>
      </c>
      <c r="AY353" s="18" t="s">
        <v>251</v>
      </c>
      <c r="BE353" s="254">
        <f>IF(N353="základní",J353,0)</f>
        <v>0</v>
      </c>
      <c r="BF353" s="254">
        <f>IF(N353="snížená",J353,0)</f>
        <v>0</v>
      </c>
      <c r="BG353" s="254">
        <f>IF(N353="zákl. přenesená",J353,0)</f>
        <v>0</v>
      </c>
      <c r="BH353" s="254">
        <f>IF(N353="sníž. přenesená",J353,0)</f>
        <v>0</v>
      </c>
      <c r="BI353" s="254">
        <f>IF(N353="nulová",J353,0)</f>
        <v>0</v>
      </c>
      <c r="BJ353" s="18" t="s">
        <v>84</v>
      </c>
      <c r="BK353" s="254">
        <f>ROUND(I353*H353,2)</f>
        <v>0</v>
      </c>
      <c r="BL353" s="18" t="s">
        <v>258</v>
      </c>
      <c r="BM353" s="253" t="s">
        <v>4508</v>
      </c>
    </row>
    <row r="354" s="2" customFormat="1" ht="14.4" customHeight="1">
      <c r="A354" s="39"/>
      <c r="B354" s="40"/>
      <c r="C354" s="288" t="s">
        <v>1438</v>
      </c>
      <c r="D354" s="288" t="s">
        <v>295</v>
      </c>
      <c r="E354" s="289" t="s">
        <v>4494</v>
      </c>
      <c r="F354" s="290" t="s">
        <v>4495</v>
      </c>
      <c r="G354" s="291" t="s">
        <v>369</v>
      </c>
      <c r="H354" s="292">
        <v>91</v>
      </c>
      <c r="I354" s="293"/>
      <c r="J354" s="292">
        <f>ROUND(I354*H354,2)</f>
        <v>0</v>
      </c>
      <c r="K354" s="290" t="s">
        <v>1</v>
      </c>
      <c r="L354" s="294"/>
      <c r="M354" s="295" t="s">
        <v>1</v>
      </c>
      <c r="N354" s="296" t="s">
        <v>41</v>
      </c>
      <c r="O354" s="92"/>
      <c r="P354" s="251">
        <f>O354*H354</f>
        <v>0</v>
      </c>
      <c r="Q354" s="251">
        <v>0</v>
      </c>
      <c r="R354" s="251">
        <f>Q354*H354</f>
        <v>0</v>
      </c>
      <c r="S354" s="251">
        <v>0</v>
      </c>
      <c r="T354" s="252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53" t="s">
        <v>298</v>
      </c>
      <c r="AT354" s="253" t="s">
        <v>295</v>
      </c>
      <c r="AU354" s="253" t="s">
        <v>86</v>
      </c>
      <c r="AY354" s="18" t="s">
        <v>251</v>
      </c>
      <c r="BE354" s="254">
        <f>IF(N354="základní",J354,0)</f>
        <v>0</v>
      </c>
      <c r="BF354" s="254">
        <f>IF(N354="snížená",J354,0)</f>
        <v>0</v>
      </c>
      <c r="BG354" s="254">
        <f>IF(N354="zákl. přenesená",J354,0)</f>
        <v>0</v>
      </c>
      <c r="BH354" s="254">
        <f>IF(N354="sníž. přenesená",J354,0)</f>
        <v>0</v>
      </c>
      <c r="BI354" s="254">
        <f>IF(N354="nulová",J354,0)</f>
        <v>0</v>
      </c>
      <c r="BJ354" s="18" t="s">
        <v>84</v>
      </c>
      <c r="BK354" s="254">
        <f>ROUND(I354*H354,2)</f>
        <v>0</v>
      </c>
      <c r="BL354" s="18" t="s">
        <v>258</v>
      </c>
      <c r="BM354" s="253" t="s">
        <v>4509</v>
      </c>
    </row>
    <row r="355" s="2" customFormat="1" ht="14.4" customHeight="1">
      <c r="A355" s="39"/>
      <c r="B355" s="40"/>
      <c r="C355" s="243" t="s">
        <v>1442</v>
      </c>
      <c r="D355" s="243" t="s">
        <v>253</v>
      </c>
      <c r="E355" s="244" t="s">
        <v>4510</v>
      </c>
      <c r="F355" s="245" t="s">
        <v>4511</v>
      </c>
      <c r="G355" s="246" t="s">
        <v>369</v>
      </c>
      <c r="H355" s="247">
        <v>201</v>
      </c>
      <c r="I355" s="248"/>
      <c r="J355" s="247">
        <f>ROUND(I355*H355,2)</f>
        <v>0</v>
      </c>
      <c r="K355" s="245" t="s">
        <v>257</v>
      </c>
      <c r="L355" s="45"/>
      <c r="M355" s="249" t="s">
        <v>1</v>
      </c>
      <c r="N355" s="250" t="s">
        <v>41</v>
      </c>
      <c r="O355" s="92"/>
      <c r="P355" s="251">
        <f>O355*H355</f>
        <v>0</v>
      </c>
      <c r="Q355" s="251">
        <v>0</v>
      </c>
      <c r="R355" s="251">
        <f>Q355*H355</f>
        <v>0</v>
      </c>
      <c r="S355" s="251">
        <v>0</v>
      </c>
      <c r="T355" s="252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53" t="s">
        <v>258</v>
      </c>
      <c r="AT355" s="253" t="s">
        <v>253</v>
      </c>
      <c r="AU355" s="253" t="s">
        <v>86</v>
      </c>
      <c r="AY355" s="18" t="s">
        <v>251</v>
      </c>
      <c r="BE355" s="254">
        <f>IF(N355="základní",J355,0)</f>
        <v>0</v>
      </c>
      <c r="BF355" s="254">
        <f>IF(N355="snížená",J355,0)</f>
        <v>0</v>
      </c>
      <c r="BG355" s="254">
        <f>IF(N355="zákl. přenesená",J355,0)</f>
        <v>0</v>
      </c>
      <c r="BH355" s="254">
        <f>IF(N355="sníž. přenesená",J355,0)</f>
        <v>0</v>
      </c>
      <c r="BI355" s="254">
        <f>IF(N355="nulová",J355,0)</f>
        <v>0</v>
      </c>
      <c r="BJ355" s="18" t="s">
        <v>84</v>
      </c>
      <c r="BK355" s="254">
        <f>ROUND(I355*H355,2)</f>
        <v>0</v>
      </c>
      <c r="BL355" s="18" t="s">
        <v>258</v>
      </c>
      <c r="BM355" s="253" t="s">
        <v>4512</v>
      </c>
    </row>
    <row r="356" s="2" customFormat="1" ht="14.4" customHeight="1">
      <c r="A356" s="39"/>
      <c r="B356" s="40"/>
      <c r="C356" s="243" t="s">
        <v>1446</v>
      </c>
      <c r="D356" s="243" t="s">
        <v>253</v>
      </c>
      <c r="E356" s="244" t="s">
        <v>4513</v>
      </c>
      <c r="F356" s="245" t="s">
        <v>4514</v>
      </c>
      <c r="G356" s="246" t="s">
        <v>369</v>
      </c>
      <c r="H356" s="247">
        <v>11</v>
      </c>
      <c r="I356" s="248"/>
      <c r="J356" s="247">
        <f>ROUND(I356*H356,2)</f>
        <v>0</v>
      </c>
      <c r="K356" s="245" t="s">
        <v>257</v>
      </c>
      <c r="L356" s="45"/>
      <c r="M356" s="249" t="s">
        <v>1</v>
      </c>
      <c r="N356" s="250" t="s">
        <v>41</v>
      </c>
      <c r="O356" s="92"/>
      <c r="P356" s="251">
        <f>O356*H356</f>
        <v>0</v>
      </c>
      <c r="Q356" s="251">
        <v>0</v>
      </c>
      <c r="R356" s="251">
        <f>Q356*H356</f>
        <v>0</v>
      </c>
      <c r="S356" s="251">
        <v>0</v>
      </c>
      <c r="T356" s="252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53" t="s">
        <v>258</v>
      </c>
      <c r="AT356" s="253" t="s">
        <v>253</v>
      </c>
      <c r="AU356" s="253" t="s">
        <v>86</v>
      </c>
      <c r="AY356" s="18" t="s">
        <v>251</v>
      </c>
      <c r="BE356" s="254">
        <f>IF(N356="základní",J356,0)</f>
        <v>0</v>
      </c>
      <c r="BF356" s="254">
        <f>IF(N356="snížená",J356,0)</f>
        <v>0</v>
      </c>
      <c r="BG356" s="254">
        <f>IF(N356="zákl. přenesená",J356,0)</f>
        <v>0</v>
      </c>
      <c r="BH356" s="254">
        <f>IF(N356="sníž. přenesená",J356,0)</f>
        <v>0</v>
      </c>
      <c r="BI356" s="254">
        <f>IF(N356="nulová",J356,0)</f>
        <v>0</v>
      </c>
      <c r="BJ356" s="18" t="s">
        <v>84</v>
      </c>
      <c r="BK356" s="254">
        <f>ROUND(I356*H356,2)</f>
        <v>0</v>
      </c>
      <c r="BL356" s="18" t="s">
        <v>258</v>
      </c>
      <c r="BM356" s="253" t="s">
        <v>4515</v>
      </c>
    </row>
    <row r="357" s="2" customFormat="1" ht="14.4" customHeight="1">
      <c r="A357" s="39"/>
      <c r="B357" s="40"/>
      <c r="C357" s="243" t="s">
        <v>1450</v>
      </c>
      <c r="D357" s="243" t="s">
        <v>253</v>
      </c>
      <c r="E357" s="244" t="s">
        <v>4516</v>
      </c>
      <c r="F357" s="245" t="s">
        <v>4517</v>
      </c>
      <c r="G357" s="246" t="s">
        <v>369</v>
      </c>
      <c r="H357" s="247">
        <v>201</v>
      </c>
      <c r="I357" s="248"/>
      <c r="J357" s="247">
        <f>ROUND(I357*H357,2)</f>
        <v>0</v>
      </c>
      <c r="K357" s="245" t="s">
        <v>257</v>
      </c>
      <c r="L357" s="45"/>
      <c r="M357" s="249" t="s">
        <v>1</v>
      </c>
      <c r="N357" s="250" t="s">
        <v>41</v>
      </c>
      <c r="O357" s="92"/>
      <c r="P357" s="251">
        <f>O357*H357</f>
        <v>0</v>
      </c>
      <c r="Q357" s="251">
        <v>0</v>
      </c>
      <c r="R357" s="251">
        <f>Q357*H357</f>
        <v>0</v>
      </c>
      <c r="S357" s="251">
        <v>0</v>
      </c>
      <c r="T357" s="252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53" t="s">
        <v>258</v>
      </c>
      <c r="AT357" s="253" t="s">
        <v>253</v>
      </c>
      <c r="AU357" s="253" t="s">
        <v>86</v>
      </c>
      <c r="AY357" s="18" t="s">
        <v>251</v>
      </c>
      <c r="BE357" s="254">
        <f>IF(N357="základní",J357,0)</f>
        <v>0</v>
      </c>
      <c r="BF357" s="254">
        <f>IF(N357="snížená",J357,0)</f>
        <v>0</v>
      </c>
      <c r="BG357" s="254">
        <f>IF(N357="zákl. přenesená",J357,0)</f>
        <v>0</v>
      </c>
      <c r="BH357" s="254">
        <f>IF(N357="sníž. přenesená",J357,0)</f>
        <v>0</v>
      </c>
      <c r="BI357" s="254">
        <f>IF(N357="nulová",J357,0)</f>
        <v>0</v>
      </c>
      <c r="BJ357" s="18" t="s">
        <v>84</v>
      </c>
      <c r="BK357" s="254">
        <f>ROUND(I357*H357,2)</f>
        <v>0</v>
      </c>
      <c r="BL357" s="18" t="s">
        <v>258</v>
      </c>
      <c r="BM357" s="253" t="s">
        <v>4518</v>
      </c>
    </row>
    <row r="358" s="2" customFormat="1" ht="14.4" customHeight="1">
      <c r="A358" s="39"/>
      <c r="B358" s="40"/>
      <c r="C358" s="243" t="s">
        <v>1456</v>
      </c>
      <c r="D358" s="243" t="s">
        <v>253</v>
      </c>
      <c r="E358" s="244" t="s">
        <v>4519</v>
      </c>
      <c r="F358" s="245" t="s">
        <v>4520</v>
      </c>
      <c r="G358" s="246" t="s">
        <v>369</v>
      </c>
      <c r="H358" s="247">
        <v>32</v>
      </c>
      <c r="I358" s="248"/>
      <c r="J358" s="247">
        <f>ROUND(I358*H358,2)</f>
        <v>0</v>
      </c>
      <c r="K358" s="245" t="s">
        <v>257</v>
      </c>
      <c r="L358" s="45"/>
      <c r="M358" s="249" t="s">
        <v>1</v>
      </c>
      <c r="N358" s="250" t="s">
        <v>41</v>
      </c>
      <c r="O358" s="92"/>
      <c r="P358" s="251">
        <f>O358*H358</f>
        <v>0</v>
      </c>
      <c r="Q358" s="251">
        <v>0</v>
      </c>
      <c r="R358" s="251">
        <f>Q358*H358</f>
        <v>0</v>
      </c>
      <c r="S358" s="251">
        <v>0</v>
      </c>
      <c r="T358" s="252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53" t="s">
        <v>258</v>
      </c>
      <c r="AT358" s="253" t="s">
        <v>253</v>
      </c>
      <c r="AU358" s="253" t="s">
        <v>86</v>
      </c>
      <c r="AY358" s="18" t="s">
        <v>251</v>
      </c>
      <c r="BE358" s="254">
        <f>IF(N358="základní",J358,0)</f>
        <v>0</v>
      </c>
      <c r="BF358" s="254">
        <f>IF(N358="snížená",J358,0)</f>
        <v>0</v>
      </c>
      <c r="BG358" s="254">
        <f>IF(N358="zákl. přenesená",J358,0)</f>
        <v>0</v>
      </c>
      <c r="BH358" s="254">
        <f>IF(N358="sníž. přenesená",J358,0)</f>
        <v>0</v>
      </c>
      <c r="BI358" s="254">
        <f>IF(N358="nulová",J358,0)</f>
        <v>0</v>
      </c>
      <c r="BJ358" s="18" t="s">
        <v>84</v>
      </c>
      <c r="BK358" s="254">
        <f>ROUND(I358*H358,2)</f>
        <v>0</v>
      </c>
      <c r="BL358" s="18" t="s">
        <v>258</v>
      </c>
      <c r="BM358" s="253" t="s">
        <v>4521</v>
      </c>
    </row>
    <row r="359" s="2" customFormat="1" ht="14.4" customHeight="1">
      <c r="A359" s="39"/>
      <c r="B359" s="40"/>
      <c r="C359" s="243" t="s">
        <v>1460</v>
      </c>
      <c r="D359" s="243" t="s">
        <v>253</v>
      </c>
      <c r="E359" s="244" t="s">
        <v>4065</v>
      </c>
      <c r="F359" s="245" t="s">
        <v>4066</v>
      </c>
      <c r="G359" s="246" t="s">
        <v>406</v>
      </c>
      <c r="H359" s="247">
        <v>3000</v>
      </c>
      <c r="I359" s="248"/>
      <c r="J359" s="247">
        <f>ROUND(I359*H359,2)</f>
        <v>0</v>
      </c>
      <c r="K359" s="245" t="s">
        <v>257</v>
      </c>
      <c r="L359" s="45"/>
      <c r="M359" s="249" t="s">
        <v>1</v>
      </c>
      <c r="N359" s="250" t="s">
        <v>41</v>
      </c>
      <c r="O359" s="92"/>
      <c r="P359" s="251">
        <f>O359*H359</f>
        <v>0</v>
      </c>
      <c r="Q359" s="251">
        <v>0</v>
      </c>
      <c r="R359" s="251">
        <f>Q359*H359</f>
        <v>0</v>
      </c>
      <c r="S359" s="251">
        <v>0</v>
      </c>
      <c r="T359" s="252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53" t="s">
        <v>258</v>
      </c>
      <c r="AT359" s="253" t="s">
        <v>253</v>
      </c>
      <c r="AU359" s="253" t="s">
        <v>86</v>
      </c>
      <c r="AY359" s="18" t="s">
        <v>251</v>
      </c>
      <c r="BE359" s="254">
        <f>IF(N359="základní",J359,0)</f>
        <v>0</v>
      </c>
      <c r="BF359" s="254">
        <f>IF(N359="snížená",J359,0)</f>
        <v>0</v>
      </c>
      <c r="BG359" s="254">
        <f>IF(N359="zákl. přenesená",J359,0)</f>
        <v>0</v>
      </c>
      <c r="BH359" s="254">
        <f>IF(N359="sníž. přenesená",J359,0)</f>
        <v>0</v>
      </c>
      <c r="BI359" s="254">
        <f>IF(N359="nulová",J359,0)</f>
        <v>0</v>
      </c>
      <c r="BJ359" s="18" t="s">
        <v>84</v>
      </c>
      <c r="BK359" s="254">
        <f>ROUND(I359*H359,2)</f>
        <v>0</v>
      </c>
      <c r="BL359" s="18" t="s">
        <v>258</v>
      </c>
      <c r="BM359" s="253" t="s">
        <v>4522</v>
      </c>
    </row>
    <row r="360" s="2" customFormat="1" ht="19.8" customHeight="1">
      <c r="A360" s="39"/>
      <c r="B360" s="40"/>
      <c r="C360" s="288" t="s">
        <v>1466</v>
      </c>
      <c r="D360" s="288" t="s">
        <v>295</v>
      </c>
      <c r="E360" s="289" t="s">
        <v>4523</v>
      </c>
      <c r="F360" s="290" t="s">
        <v>4524</v>
      </c>
      <c r="G360" s="291" t="s">
        <v>406</v>
      </c>
      <c r="H360" s="292">
        <v>3150</v>
      </c>
      <c r="I360" s="293"/>
      <c r="J360" s="292">
        <f>ROUND(I360*H360,2)</f>
        <v>0</v>
      </c>
      <c r="K360" s="290" t="s">
        <v>257</v>
      </c>
      <c r="L360" s="294"/>
      <c r="M360" s="295" t="s">
        <v>1</v>
      </c>
      <c r="N360" s="296" t="s">
        <v>41</v>
      </c>
      <c r="O360" s="92"/>
      <c r="P360" s="251">
        <f>O360*H360</f>
        <v>0</v>
      </c>
      <c r="Q360" s="251">
        <v>6.9999999999999994E-05</v>
      </c>
      <c r="R360" s="251">
        <f>Q360*H360</f>
        <v>0.22049999999999997</v>
      </c>
      <c r="S360" s="251">
        <v>0</v>
      </c>
      <c r="T360" s="252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53" t="s">
        <v>298</v>
      </c>
      <c r="AT360" s="253" t="s">
        <v>295</v>
      </c>
      <c r="AU360" s="253" t="s">
        <v>86</v>
      </c>
      <c r="AY360" s="18" t="s">
        <v>251</v>
      </c>
      <c r="BE360" s="254">
        <f>IF(N360="základní",J360,0)</f>
        <v>0</v>
      </c>
      <c r="BF360" s="254">
        <f>IF(N360="snížená",J360,0)</f>
        <v>0</v>
      </c>
      <c r="BG360" s="254">
        <f>IF(N360="zákl. přenesená",J360,0)</f>
        <v>0</v>
      </c>
      <c r="BH360" s="254">
        <f>IF(N360="sníž. přenesená",J360,0)</f>
        <v>0</v>
      </c>
      <c r="BI360" s="254">
        <f>IF(N360="nulová",J360,0)</f>
        <v>0</v>
      </c>
      <c r="BJ360" s="18" t="s">
        <v>84</v>
      </c>
      <c r="BK360" s="254">
        <f>ROUND(I360*H360,2)</f>
        <v>0</v>
      </c>
      <c r="BL360" s="18" t="s">
        <v>258</v>
      </c>
      <c r="BM360" s="253" t="s">
        <v>4525</v>
      </c>
    </row>
    <row r="361" s="2" customFormat="1" ht="14.4" customHeight="1">
      <c r="A361" s="39"/>
      <c r="B361" s="40"/>
      <c r="C361" s="243" t="s">
        <v>1471</v>
      </c>
      <c r="D361" s="243" t="s">
        <v>253</v>
      </c>
      <c r="E361" s="244" t="s">
        <v>4526</v>
      </c>
      <c r="F361" s="245" t="s">
        <v>4527</v>
      </c>
      <c r="G361" s="246" t="s">
        <v>406</v>
      </c>
      <c r="H361" s="247">
        <v>320</v>
      </c>
      <c r="I361" s="248"/>
      <c r="J361" s="247">
        <f>ROUND(I361*H361,2)</f>
        <v>0</v>
      </c>
      <c r="K361" s="245" t="s">
        <v>257</v>
      </c>
      <c r="L361" s="45"/>
      <c r="M361" s="249" t="s">
        <v>1</v>
      </c>
      <c r="N361" s="250" t="s">
        <v>41</v>
      </c>
      <c r="O361" s="92"/>
      <c r="P361" s="251">
        <f>O361*H361</f>
        <v>0</v>
      </c>
      <c r="Q361" s="251">
        <v>0</v>
      </c>
      <c r="R361" s="251">
        <f>Q361*H361</f>
        <v>0</v>
      </c>
      <c r="S361" s="251">
        <v>0</v>
      </c>
      <c r="T361" s="252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53" t="s">
        <v>258</v>
      </c>
      <c r="AT361" s="253" t="s">
        <v>253</v>
      </c>
      <c r="AU361" s="253" t="s">
        <v>86</v>
      </c>
      <c r="AY361" s="18" t="s">
        <v>251</v>
      </c>
      <c r="BE361" s="254">
        <f>IF(N361="základní",J361,0)</f>
        <v>0</v>
      </c>
      <c r="BF361" s="254">
        <f>IF(N361="snížená",J361,0)</f>
        <v>0</v>
      </c>
      <c r="BG361" s="254">
        <f>IF(N361="zákl. přenesená",J361,0)</f>
        <v>0</v>
      </c>
      <c r="BH361" s="254">
        <f>IF(N361="sníž. přenesená",J361,0)</f>
        <v>0</v>
      </c>
      <c r="BI361" s="254">
        <f>IF(N361="nulová",J361,0)</f>
        <v>0</v>
      </c>
      <c r="BJ361" s="18" t="s">
        <v>84</v>
      </c>
      <c r="BK361" s="254">
        <f>ROUND(I361*H361,2)</f>
        <v>0</v>
      </c>
      <c r="BL361" s="18" t="s">
        <v>258</v>
      </c>
      <c r="BM361" s="253" t="s">
        <v>4528</v>
      </c>
    </row>
    <row r="362" s="2" customFormat="1" ht="14.4" customHeight="1">
      <c r="A362" s="39"/>
      <c r="B362" s="40"/>
      <c r="C362" s="288" t="s">
        <v>1476</v>
      </c>
      <c r="D362" s="288" t="s">
        <v>295</v>
      </c>
      <c r="E362" s="289" t="s">
        <v>4529</v>
      </c>
      <c r="F362" s="290" t="s">
        <v>4530</v>
      </c>
      <c r="G362" s="291" t="s">
        <v>406</v>
      </c>
      <c r="H362" s="292">
        <v>320</v>
      </c>
      <c r="I362" s="293"/>
      <c r="J362" s="292">
        <f>ROUND(I362*H362,2)</f>
        <v>0</v>
      </c>
      <c r="K362" s="290" t="s">
        <v>257</v>
      </c>
      <c r="L362" s="294"/>
      <c r="M362" s="295" t="s">
        <v>1</v>
      </c>
      <c r="N362" s="296" t="s">
        <v>41</v>
      </c>
      <c r="O362" s="92"/>
      <c r="P362" s="251">
        <f>O362*H362</f>
        <v>0</v>
      </c>
      <c r="Q362" s="251">
        <v>0.0058900000000000003</v>
      </c>
      <c r="R362" s="251">
        <f>Q362*H362</f>
        <v>1.8848</v>
      </c>
      <c r="S362" s="251">
        <v>0</v>
      </c>
      <c r="T362" s="252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53" t="s">
        <v>298</v>
      </c>
      <c r="AT362" s="253" t="s">
        <v>295</v>
      </c>
      <c r="AU362" s="253" t="s">
        <v>86</v>
      </c>
      <c r="AY362" s="18" t="s">
        <v>251</v>
      </c>
      <c r="BE362" s="254">
        <f>IF(N362="základní",J362,0)</f>
        <v>0</v>
      </c>
      <c r="BF362" s="254">
        <f>IF(N362="snížená",J362,0)</f>
        <v>0</v>
      </c>
      <c r="BG362" s="254">
        <f>IF(N362="zákl. přenesená",J362,0)</f>
        <v>0</v>
      </c>
      <c r="BH362" s="254">
        <f>IF(N362="sníž. přenesená",J362,0)</f>
        <v>0</v>
      </c>
      <c r="BI362" s="254">
        <f>IF(N362="nulová",J362,0)</f>
        <v>0</v>
      </c>
      <c r="BJ362" s="18" t="s">
        <v>84</v>
      </c>
      <c r="BK362" s="254">
        <f>ROUND(I362*H362,2)</f>
        <v>0</v>
      </c>
      <c r="BL362" s="18" t="s">
        <v>258</v>
      </c>
      <c r="BM362" s="253" t="s">
        <v>4531</v>
      </c>
    </row>
    <row r="363" s="2" customFormat="1" ht="14.4" customHeight="1">
      <c r="A363" s="39"/>
      <c r="B363" s="40"/>
      <c r="C363" s="288" t="s">
        <v>1481</v>
      </c>
      <c r="D363" s="288" t="s">
        <v>295</v>
      </c>
      <c r="E363" s="289" t="s">
        <v>4532</v>
      </c>
      <c r="F363" s="290" t="s">
        <v>4533</v>
      </c>
      <c r="G363" s="291" t="s">
        <v>369</v>
      </c>
      <c r="H363" s="292">
        <v>320</v>
      </c>
      <c r="I363" s="293"/>
      <c r="J363" s="292">
        <f>ROUND(I363*H363,2)</f>
        <v>0</v>
      </c>
      <c r="K363" s="290" t="s">
        <v>257</v>
      </c>
      <c r="L363" s="294"/>
      <c r="M363" s="295" t="s">
        <v>1</v>
      </c>
      <c r="N363" s="296" t="s">
        <v>41</v>
      </c>
      <c r="O363" s="92"/>
      <c r="P363" s="251">
        <f>O363*H363</f>
        <v>0</v>
      </c>
      <c r="Q363" s="251">
        <v>0.00010000000000000001</v>
      </c>
      <c r="R363" s="251">
        <f>Q363*H363</f>
        <v>0.032000000000000001</v>
      </c>
      <c r="S363" s="251">
        <v>0</v>
      </c>
      <c r="T363" s="252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53" t="s">
        <v>298</v>
      </c>
      <c r="AT363" s="253" t="s">
        <v>295</v>
      </c>
      <c r="AU363" s="253" t="s">
        <v>86</v>
      </c>
      <c r="AY363" s="18" t="s">
        <v>251</v>
      </c>
      <c r="BE363" s="254">
        <f>IF(N363="základní",J363,0)</f>
        <v>0</v>
      </c>
      <c r="BF363" s="254">
        <f>IF(N363="snížená",J363,0)</f>
        <v>0</v>
      </c>
      <c r="BG363" s="254">
        <f>IF(N363="zákl. přenesená",J363,0)</f>
        <v>0</v>
      </c>
      <c r="BH363" s="254">
        <f>IF(N363="sníž. přenesená",J363,0)</f>
        <v>0</v>
      </c>
      <c r="BI363" s="254">
        <f>IF(N363="nulová",J363,0)</f>
        <v>0</v>
      </c>
      <c r="BJ363" s="18" t="s">
        <v>84</v>
      </c>
      <c r="BK363" s="254">
        <f>ROUND(I363*H363,2)</f>
        <v>0</v>
      </c>
      <c r="BL363" s="18" t="s">
        <v>258</v>
      </c>
      <c r="BM363" s="253" t="s">
        <v>4534</v>
      </c>
    </row>
    <row r="364" s="2" customFormat="1" ht="14.4" customHeight="1">
      <c r="A364" s="39"/>
      <c r="B364" s="40"/>
      <c r="C364" s="288" t="s">
        <v>1487</v>
      </c>
      <c r="D364" s="288" t="s">
        <v>295</v>
      </c>
      <c r="E364" s="289" t="s">
        <v>4535</v>
      </c>
      <c r="F364" s="290" t="s">
        <v>4536</v>
      </c>
      <c r="G364" s="291" t="s">
        <v>369</v>
      </c>
      <c r="H364" s="292">
        <v>15</v>
      </c>
      <c r="I364" s="293"/>
      <c r="J364" s="292">
        <f>ROUND(I364*H364,2)</f>
        <v>0</v>
      </c>
      <c r="K364" s="290" t="s">
        <v>257</v>
      </c>
      <c r="L364" s="294"/>
      <c r="M364" s="295" t="s">
        <v>1</v>
      </c>
      <c r="N364" s="296" t="s">
        <v>41</v>
      </c>
      <c r="O364" s="92"/>
      <c r="P364" s="251">
        <f>O364*H364</f>
        <v>0</v>
      </c>
      <c r="Q364" s="251">
        <v>0.0050000000000000001</v>
      </c>
      <c r="R364" s="251">
        <f>Q364*H364</f>
        <v>0.074999999999999997</v>
      </c>
      <c r="S364" s="251">
        <v>0</v>
      </c>
      <c r="T364" s="252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53" t="s">
        <v>298</v>
      </c>
      <c r="AT364" s="253" t="s">
        <v>295</v>
      </c>
      <c r="AU364" s="253" t="s">
        <v>86</v>
      </c>
      <c r="AY364" s="18" t="s">
        <v>251</v>
      </c>
      <c r="BE364" s="254">
        <f>IF(N364="základní",J364,0)</f>
        <v>0</v>
      </c>
      <c r="BF364" s="254">
        <f>IF(N364="snížená",J364,0)</f>
        <v>0</v>
      </c>
      <c r="BG364" s="254">
        <f>IF(N364="zákl. přenesená",J364,0)</f>
        <v>0</v>
      </c>
      <c r="BH364" s="254">
        <f>IF(N364="sníž. přenesená",J364,0)</f>
        <v>0</v>
      </c>
      <c r="BI364" s="254">
        <f>IF(N364="nulová",J364,0)</f>
        <v>0</v>
      </c>
      <c r="BJ364" s="18" t="s">
        <v>84</v>
      </c>
      <c r="BK364" s="254">
        <f>ROUND(I364*H364,2)</f>
        <v>0</v>
      </c>
      <c r="BL364" s="18" t="s">
        <v>258</v>
      </c>
      <c r="BM364" s="253" t="s">
        <v>4537</v>
      </c>
    </row>
    <row r="365" s="2" customFormat="1" ht="14.4" customHeight="1">
      <c r="A365" s="39"/>
      <c r="B365" s="40"/>
      <c r="C365" s="288" t="s">
        <v>1493</v>
      </c>
      <c r="D365" s="288" t="s">
        <v>295</v>
      </c>
      <c r="E365" s="289" t="s">
        <v>4538</v>
      </c>
      <c r="F365" s="290" t="s">
        <v>4539</v>
      </c>
      <c r="G365" s="291" t="s">
        <v>369</v>
      </c>
      <c r="H365" s="292">
        <v>10</v>
      </c>
      <c r="I365" s="293"/>
      <c r="J365" s="292">
        <f>ROUND(I365*H365,2)</f>
        <v>0</v>
      </c>
      <c r="K365" s="290" t="s">
        <v>257</v>
      </c>
      <c r="L365" s="294"/>
      <c r="M365" s="295" t="s">
        <v>1</v>
      </c>
      <c r="N365" s="296" t="s">
        <v>41</v>
      </c>
      <c r="O365" s="92"/>
      <c r="P365" s="251">
        <f>O365*H365</f>
        <v>0</v>
      </c>
      <c r="Q365" s="251">
        <v>0.0022499999999999998</v>
      </c>
      <c r="R365" s="251">
        <f>Q365*H365</f>
        <v>0.022499999999999999</v>
      </c>
      <c r="S365" s="251">
        <v>0</v>
      </c>
      <c r="T365" s="252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53" t="s">
        <v>298</v>
      </c>
      <c r="AT365" s="253" t="s">
        <v>295</v>
      </c>
      <c r="AU365" s="253" t="s">
        <v>86</v>
      </c>
      <c r="AY365" s="18" t="s">
        <v>251</v>
      </c>
      <c r="BE365" s="254">
        <f>IF(N365="základní",J365,0)</f>
        <v>0</v>
      </c>
      <c r="BF365" s="254">
        <f>IF(N365="snížená",J365,0)</f>
        <v>0</v>
      </c>
      <c r="BG365" s="254">
        <f>IF(N365="zákl. přenesená",J365,0)</f>
        <v>0</v>
      </c>
      <c r="BH365" s="254">
        <f>IF(N365="sníž. přenesená",J365,0)</f>
        <v>0</v>
      </c>
      <c r="BI365" s="254">
        <f>IF(N365="nulová",J365,0)</f>
        <v>0</v>
      </c>
      <c r="BJ365" s="18" t="s">
        <v>84</v>
      </c>
      <c r="BK365" s="254">
        <f>ROUND(I365*H365,2)</f>
        <v>0</v>
      </c>
      <c r="BL365" s="18" t="s">
        <v>258</v>
      </c>
      <c r="BM365" s="253" t="s">
        <v>4540</v>
      </c>
    </row>
    <row r="366" s="2" customFormat="1" ht="14.4" customHeight="1">
      <c r="A366" s="39"/>
      <c r="B366" s="40"/>
      <c r="C366" s="288" t="s">
        <v>1502</v>
      </c>
      <c r="D366" s="288" t="s">
        <v>295</v>
      </c>
      <c r="E366" s="289" t="s">
        <v>4541</v>
      </c>
      <c r="F366" s="290" t="s">
        <v>4542</v>
      </c>
      <c r="G366" s="291" t="s">
        <v>406</v>
      </c>
      <c r="H366" s="292">
        <v>320</v>
      </c>
      <c r="I366" s="293"/>
      <c r="J366" s="292">
        <f>ROUND(I366*H366,2)</f>
        <v>0</v>
      </c>
      <c r="K366" s="290" t="s">
        <v>257</v>
      </c>
      <c r="L366" s="294"/>
      <c r="M366" s="295" t="s">
        <v>1</v>
      </c>
      <c r="N366" s="296" t="s">
        <v>41</v>
      </c>
      <c r="O366" s="92"/>
      <c r="P366" s="251">
        <f>O366*H366</f>
        <v>0</v>
      </c>
      <c r="Q366" s="251">
        <v>0.0040000000000000001</v>
      </c>
      <c r="R366" s="251">
        <f>Q366*H366</f>
        <v>1.28</v>
      </c>
      <c r="S366" s="251">
        <v>0</v>
      </c>
      <c r="T366" s="252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53" t="s">
        <v>298</v>
      </c>
      <c r="AT366" s="253" t="s">
        <v>295</v>
      </c>
      <c r="AU366" s="253" t="s">
        <v>86</v>
      </c>
      <c r="AY366" s="18" t="s">
        <v>251</v>
      </c>
      <c r="BE366" s="254">
        <f>IF(N366="základní",J366,0)</f>
        <v>0</v>
      </c>
      <c r="BF366" s="254">
        <f>IF(N366="snížená",J366,0)</f>
        <v>0</v>
      </c>
      <c r="BG366" s="254">
        <f>IF(N366="zákl. přenesená",J366,0)</f>
        <v>0</v>
      </c>
      <c r="BH366" s="254">
        <f>IF(N366="sníž. přenesená",J366,0)</f>
        <v>0</v>
      </c>
      <c r="BI366" s="254">
        <f>IF(N366="nulová",J366,0)</f>
        <v>0</v>
      </c>
      <c r="BJ366" s="18" t="s">
        <v>84</v>
      </c>
      <c r="BK366" s="254">
        <f>ROUND(I366*H366,2)</f>
        <v>0</v>
      </c>
      <c r="BL366" s="18" t="s">
        <v>258</v>
      </c>
      <c r="BM366" s="253" t="s">
        <v>4543</v>
      </c>
    </row>
    <row r="367" s="2" customFormat="1" ht="14.4" customHeight="1">
      <c r="A367" s="39"/>
      <c r="B367" s="40"/>
      <c r="C367" s="243" t="s">
        <v>1506</v>
      </c>
      <c r="D367" s="243" t="s">
        <v>253</v>
      </c>
      <c r="E367" s="244" t="s">
        <v>4544</v>
      </c>
      <c r="F367" s="245" t="s">
        <v>4545</v>
      </c>
      <c r="G367" s="246" t="s">
        <v>369</v>
      </c>
      <c r="H367" s="247">
        <v>640</v>
      </c>
      <c r="I367" s="248"/>
      <c r="J367" s="247">
        <f>ROUND(I367*H367,2)</f>
        <v>0</v>
      </c>
      <c r="K367" s="245" t="s">
        <v>257</v>
      </c>
      <c r="L367" s="45"/>
      <c r="M367" s="249" t="s">
        <v>1</v>
      </c>
      <c r="N367" s="250" t="s">
        <v>41</v>
      </c>
      <c r="O367" s="92"/>
      <c r="P367" s="251">
        <f>O367*H367</f>
        <v>0</v>
      </c>
      <c r="Q367" s="251">
        <v>0</v>
      </c>
      <c r="R367" s="251">
        <f>Q367*H367</f>
        <v>0</v>
      </c>
      <c r="S367" s="251">
        <v>0</v>
      </c>
      <c r="T367" s="252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53" t="s">
        <v>258</v>
      </c>
      <c r="AT367" s="253" t="s">
        <v>253</v>
      </c>
      <c r="AU367" s="253" t="s">
        <v>86</v>
      </c>
      <c r="AY367" s="18" t="s">
        <v>251</v>
      </c>
      <c r="BE367" s="254">
        <f>IF(N367="základní",J367,0)</f>
        <v>0</v>
      </c>
      <c r="BF367" s="254">
        <f>IF(N367="snížená",J367,0)</f>
        <v>0</v>
      </c>
      <c r="BG367" s="254">
        <f>IF(N367="zákl. přenesená",J367,0)</f>
        <v>0</v>
      </c>
      <c r="BH367" s="254">
        <f>IF(N367="sníž. přenesená",J367,0)</f>
        <v>0</v>
      </c>
      <c r="BI367" s="254">
        <f>IF(N367="nulová",J367,0)</f>
        <v>0</v>
      </c>
      <c r="BJ367" s="18" t="s">
        <v>84</v>
      </c>
      <c r="BK367" s="254">
        <f>ROUND(I367*H367,2)</f>
        <v>0</v>
      </c>
      <c r="BL367" s="18" t="s">
        <v>258</v>
      </c>
      <c r="BM367" s="253" t="s">
        <v>4546</v>
      </c>
    </row>
    <row r="368" s="2" customFormat="1" ht="14.4" customHeight="1">
      <c r="A368" s="39"/>
      <c r="B368" s="40"/>
      <c r="C368" s="288" t="s">
        <v>1510</v>
      </c>
      <c r="D368" s="288" t="s">
        <v>295</v>
      </c>
      <c r="E368" s="289" t="s">
        <v>4547</v>
      </c>
      <c r="F368" s="290" t="s">
        <v>4548</v>
      </c>
      <c r="G368" s="291" t="s">
        <v>369</v>
      </c>
      <c r="H368" s="292">
        <v>640</v>
      </c>
      <c r="I368" s="293"/>
      <c r="J368" s="292">
        <f>ROUND(I368*H368,2)</f>
        <v>0</v>
      </c>
      <c r="K368" s="290" t="s">
        <v>257</v>
      </c>
      <c r="L368" s="294"/>
      <c r="M368" s="295" t="s">
        <v>1</v>
      </c>
      <c r="N368" s="296" t="s">
        <v>41</v>
      </c>
      <c r="O368" s="92"/>
      <c r="P368" s="251">
        <f>O368*H368</f>
        <v>0</v>
      </c>
      <c r="Q368" s="251">
        <v>0.001</v>
      </c>
      <c r="R368" s="251">
        <f>Q368*H368</f>
        <v>0.64000000000000001</v>
      </c>
      <c r="S368" s="251">
        <v>0</v>
      </c>
      <c r="T368" s="252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53" t="s">
        <v>298</v>
      </c>
      <c r="AT368" s="253" t="s">
        <v>295</v>
      </c>
      <c r="AU368" s="253" t="s">
        <v>86</v>
      </c>
      <c r="AY368" s="18" t="s">
        <v>251</v>
      </c>
      <c r="BE368" s="254">
        <f>IF(N368="základní",J368,0)</f>
        <v>0</v>
      </c>
      <c r="BF368" s="254">
        <f>IF(N368="snížená",J368,0)</f>
        <v>0</v>
      </c>
      <c r="BG368" s="254">
        <f>IF(N368="zákl. přenesená",J368,0)</f>
        <v>0</v>
      </c>
      <c r="BH368" s="254">
        <f>IF(N368="sníž. přenesená",J368,0)</f>
        <v>0</v>
      </c>
      <c r="BI368" s="254">
        <f>IF(N368="nulová",J368,0)</f>
        <v>0</v>
      </c>
      <c r="BJ368" s="18" t="s">
        <v>84</v>
      </c>
      <c r="BK368" s="254">
        <f>ROUND(I368*H368,2)</f>
        <v>0</v>
      </c>
      <c r="BL368" s="18" t="s">
        <v>258</v>
      </c>
      <c r="BM368" s="253" t="s">
        <v>4549</v>
      </c>
    </row>
    <row r="369" s="2" customFormat="1" ht="14.4" customHeight="1">
      <c r="A369" s="39"/>
      <c r="B369" s="40"/>
      <c r="C369" s="243" t="s">
        <v>1514</v>
      </c>
      <c r="D369" s="243" t="s">
        <v>253</v>
      </c>
      <c r="E369" s="244" t="s">
        <v>4435</v>
      </c>
      <c r="F369" s="245" t="s">
        <v>4436</v>
      </c>
      <c r="G369" s="246" t="s">
        <v>406</v>
      </c>
      <c r="H369" s="247">
        <v>18000</v>
      </c>
      <c r="I369" s="248"/>
      <c r="J369" s="247">
        <f>ROUND(I369*H369,2)</f>
        <v>0</v>
      </c>
      <c r="K369" s="245" t="s">
        <v>257</v>
      </c>
      <c r="L369" s="45"/>
      <c r="M369" s="249" t="s">
        <v>1</v>
      </c>
      <c r="N369" s="250" t="s">
        <v>41</v>
      </c>
      <c r="O369" s="92"/>
      <c r="P369" s="251">
        <f>O369*H369</f>
        <v>0</v>
      </c>
      <c r="Q369" s="251">
        <v>0</v>
      </c>
      <c r="R369" s="251">
        <f>Q369*H369</f>
        <v>0</v>
      </c>
      <c r="S369" s="251">
        <v>0</v>
      </c>
      <c r="T369" s="252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53" t="s">
        <v>258</v>
      </c>
      <c r="AT369" s="253" t="s">
        <v>253</v>
      </c>
      <c r="AU369" s="253" t="s">
        <v>86</v>
      </c>
      <c r="AY369" s="18" t="s">
        <v>251</v>
      </c>
      <c r="BE369" s="254">
        <f>IF(N369="základní",J369,0)</f>
        <v>0</v>
      </c>
      <c r="BF369" s="254">
        <f>IF(N369="snížená",J369,0)</f>
        <v>0</v>
      </c>
      <c r="BG369" s="254">
        <f>IF(N369="zákl. přenesená",J369,0)</f>
        <v>0</v>
      </c>
      <c r="BH369" s="254">
        <f>IF(N369="sníž. přenesená",J369,0)</f>
        <v>0</v>
      </c>
      <c r="BI369" s="254">
        <f>IF(N369="nulová",J369,0)</f>
        <v>0</v>
      </c>
      <c r="BJ369" s="18" t="s">
        <v>84</v>
      </c>
      <c r="BK369" s="254">
        <f>ROUND(I369*H369,2)</f>
        <v>0</v>
      </c>
      <c r="BL369" s="18" t="s">
        <v>258</v>
      </c>
      <c r="BM369" s="253" t="s">
        <v>4550</v>
      </c>
    </row>
    <row r="370" s="2" customFormat="1" ht="14.4" customHeight="1">
      <c r="A370" s="39"/>
      <c r="B370" s="40"/>
      <c r="C370" s="288" t="s">
        <v>1518</v>
      </c>
      <c r="D370" s="288" t="s">
        <v>295</v>
      </c>
      <c r="E370" s="289" t="s">
        <v>4551</v>
      </c>
      <c r="F370" s="290" t="s">
        <v>4552</v>
      </c>
      <c r="G370" s="291" t="s">
        <v>406</v>
      </c>
      <c r="H370" s="292">
        <v>21600</v>
      </c>
      <c r="I370" s="293"/>
      <c r="J370" s="292">
        <f>ROUND(I370*H370,2)</f>
        <v>0</v>
      </c>
      <c r="K370" s="290" t="s">
        <v>257</v>
      </c>
      <c r="L370" s="294"/>
      <c r="M370" s="295" t="s">
        <v>1</v>
      </c>
      <c r="N370" s="296" t="s">
        <v>41</v>
      </c>
      <c r="O370" s="92"/>
      <c r="P370" s="251">
        <f>O370*H370</f>
        <v>0</v>
      </c>
      <c r="Q370" s="251">
        <v>6.0000000000000002E-05</v>
      </c>
      <c r="R370" s="251">
        <f>Q370*H370</f>
        <v>1.296</v>
      </c>
      <c r="S370" s="251">
        <v>0</v>
      </c>
      <c r="T370" s="252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53" t="s">
        <v>298</v>
      </c>
      <c r="AT370" s="253" t="s">
        <v>295</v>
      </c>
      <c r="AU370" s="253" t="s">
        <v>86</v>
      </c>
      <c r="AY370" s="18" t="s">
        <v>251</v>
      </c>
      <c r="BE370" s="254">
        <f>IF(N370="základní",J370,0)</f>
        <v>0</v>
      </c>
      <c r="BF370" s="254">
        <f>IF(N370="snížená",J370,0)</f>
        <v>0</v>
      </c>
      <c r="BG370" s="254">
        <f>IF(N370="zákl. přenesená",J370,0)</f>
        <v>0</v>
      </c>
      <c r="BH370" s="254">
        <f>IF(N370="sníž. přenesená",J370,0)</f>
        <v>0</v>
      </c>
      <c r="BI370" s="254">
        <f>IF(N370="nulová",J370,0)</f>
        <v>0</v>
      </c>
      <c r="BJ370" s="18" t="s">
        <v>84</v>
      </c>
      <c r="BK370" s="254">
        <f>ROUND(I370*H370,2)</f>
        <v>0</v>
      </c>
      <c r="BL370" s="18" t="s">
        <v>258</v>
      </c>
      <c r="BM370" s="253" t="s">
        <v>4553</v>
      </c>
    </row>
    <row r="371" s="2" customFormat="1" ht="14.4" customHeight="1">
      <c r="A371" s="39"/>
      <c r="B371" s="40"/>
      <c r="C371" s="243" t="s">
        <v>1524</v>
      </c>
      <c r="D371" s="243" t="s">
        <v>253</v>
      </c>
      <c r="E371" s="244" t="s">
        <v>4554</v>
      </c>
      <c r="F371" s="245" t="s">
        <v>4555</v>
      </c>
      <c r="G371" s="246" t="s">
        <v>369</v>
      </c>
      <c r="H371" s="247">
        <v>201</v>
      </c>
      <c r="I371" s="248"/>
      <c r="J371" s="247">
        <f>ROUND(I371*H371,2)</f>
        <v>0</v>
      </c>
      <c r="K371" s="245" t="s">
        <v>257</v>
      </c>
      <c r="L371" s="45"/>
      <c r="M371" s="249" t="s">
        <v>1</v>
      </c>
      <c r="N371" s="250" t="s">
        <v>41</v>
      </c>
      <c r="O371" s="92"/>
      <c r="P371" s="251">
        <f>O371*H371</f>
        <v>0</v>
      </c>
      <c r="Q371" s="251">
        <v>0</v>
      </c>
      <c r="R371" s="251">
        <f>Q371*H371</f>
        <v>0</v>
      </c>
      <c r="S371" s="251">
        <v>0</v>
      </c>
      <c r="T371" s="252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53" t="s">
        <v>258</v>
      </c>
      <c r="AT371" s="253" t="s">
        <v>253</v>
      </c>
      <c r="AU371" s="253" t="s">
        <v>86</v>
      </c>
      <c r="AY371" s="18" t="s">
        <v>251</v>
      </c>
      <c r="BE371" s="254">
        <f>IF(N371="základní",J371,0)</f>
        <v>0</v>
      </c>
      <c r="BF371" s="254">
        <f>IF(N371="snížená",J371,0)</f>
        <v>0</v>
      </c>
      <c r="BG371" s="254">
        <f>IF(N371="zákl. přenesená",J371,0)</f>
        <v>0</v>
      </c>
      <c r="BH371" s="254">
        <f>IF(N371="sníž. přenesená",J371,0)</f>
        <v>0</v>
      </c>
      <c r="BI371" s="254">
        <f>IF(N371="nulová",J371,0)</f>
        <v>0</v>
      </c>
      <c r="BJ371" s="18" t="s">
        <v>84</v>
      </c>
      <c r="BK371" s="254">
        <f>ROUND(I371*H371,2)</f>
        <v>0</v>
      </c>
      <c r="BL371" s="18" t="s">
        <v>258</v>
      </c>
      <c r="BM371" s="253" t="s">
        <v>4556</v>
      </c>
    </row>
    <row r="372" s="2" customFormat="1" ht="14.4" customHeight="1">
      <c r="A372" s="39"/>
      <c r="B372" s="40"/>
      <c r="C372" s="288" t="s">
        <v>1528</v>
      </c>
      <c r="D372" s="288" t="s">
        <v>295</v>
      </c>
      <c r="E372" s="289" t="s">
        <v>4557</v>
      </c>
      <c r="F372" s="290" t="s">
        <v>4558</v>
      </c>
      <c r="G372" s="291" t="s">
        <v>369</v>
      </c>
      <c r="H372" s="292">
        <v>201</v>
      </c>
      <c r="I372" s="293"/>
      <c r="J372" s="292">
        <f>ROUND(I372*H372,2)</f>
        <v>0</v>
      </c>
      <c r="K372" s="290" t="s">
        <v>257</v>
      </c>
      <c r="L372" s="294"/>
      <c r="M372" s="295" t="s">
        <v>1</v>
      </c>
      <c r="N372" s="296" t="s">
        <v>41</v>
      </c>
      <c r="O372" s="92"/>
      <c r="P372" s="251">
        <f>O372*H372</f>
        <v>0</v>
      </c>
      <c r="Q372" s="251">
        <v>2.0000000000000002E-05</v>
      </c>
      <c r="R372" s="251">
        <f>Q372*H372</f>
        <v>0.0040200000000000001</v>
      </c>
      <c r="S372" s="251">
        <v>0</v>
      </c>
      <c r="T372" s="252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53" t="s">
        <v>298</v>
      </c>
      <c r="AT372" s="253" t="s">
        <v>295</v>
      </c>
      <c r="AU372" s="253" t="s">
        <v>86</v>
      </c>
      <c r="AY372" s="18" t="s">
        <v>251</v>
      </c>
      <c r="BE372" s="254">
        <f>IF(N372="základní",J372,0)</f>
        <v>0</v>
      </c>
      <c r="BF372" s="254">
        <f>IF(N372="snížená",J372,0)</f>
        <v>0</v>
      </c>
      <c r="BG372" s="254">
        <f>IF(N372="zákl. přenesená",J372,0)</f>
        <v>0</v>
      </c>
      <c r="BH372" s="254">
        <f>IF(N372="sníž. přenesená",J372,0)</f>
        <v>0</v>
      </c>
      <c r="BI372" s="254">
        <f>IF(N372="nulová",J372,0)</f>
        <v>0</v>
      </c>
      <c r="BJ372" s="18" t="s">
        <v>84</v>
      </c>
      <c r="BK372" s="254">
        <f>ROUND(I372*H372,2)</f>
        <v>0</v>
      </c>
      <c r="BL372" s="18" t="s">
        <v>258</v>
      </c>
      <c r="BM372" s="253" t="s">
        <v>4559</v>
      </c>
    </row>
    <row r="373" s="2" customFormat="1" ht="14.4" customHeight="1">
      <c r="A373" s="39"/>
      <c r="B373" s="40"/>
      <c r="C373" s="243" t="s">
        <v>1532</v>
      </c>
      <c r="D373" s="243" t="s">
        <v>253</v>
      </c>
      <c r="E373" s="244" t="s">
        <v>4560</v>
      </c>
      <c r="F373" s="245" t="s">
        <v>4561</v>
      </c>
      <c r="G373" s="246" t="s">
        <v>369</v>
      </c>
      <c r="H373" s="247">
        <v>201</v>
      </c>
      <c r="I373" s="248"/>
      <c r="J373" s="247">
        <f>ROUND(I373*H373,2)</f>
        <v>0</v>
      </c>
      <c r="K373" s="245" t="s">
        <v>257</v>
      </c>
      <c r="L373" s="45"/>
      <c r="M373" s="249" t="s">
        <v>1</v>
      </c>
      <c r="N373" s="250" t="s">
        <v>41</v>
      </c>
      <c r="O373" s="92"/>
      <c r="P373" s="251">
        <f>O373*H373</f>
        <v>0</v>
      </c>
      <c r="Q373" s="251">
        <v>0</v>
      </c>
      <c r="R373" s="251">
        <f>Q373*H373</f>
        <v>0</v>
      </c>
      <c r="S373" s="251">
        <v>0</v>
      </c>
      <c r="T373" s="252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53" t="s">
        <v>258</v>
      </c>
      <c r="AT373" s="253" t="s">
        <v>253</v>
      </c>
      <c r="AU373" s="253" t="s">
        <v>86</v>
      </c>
      <c r="AY373" s="18" t="s">
        <v>251</v>
      </c>
      <c r="BE373" s="254">
        <f>IF(N373="základní",J373,0)</f>
        <v>0</v>
      </c>
      <c r="BF373" s="254">
        <f>IF(N373="snížená",J373,0)</f>
        <v>0</v>
      </c>
      <c r="BG373" s="254">
        <f>IF(N373="zákl. přenesená",J373,0)</f>
        <v>0</v>
      </c>
      <c r="BH373" s="254">
        <f>IF(N373="sníž. přenesená",J373,0)</f>
        <v>0</v>
      </c>
      <c r="BI373" s="254">
        <f>IF(N373="nulová",J373,0)</f>
        <v>0</v>
      </c>
      <c r="BJ373" s="18" t="s">
        <v>84</v>
      </c>
      <c r="BK373" s="254">
        <f>ROUND(I373*H373,2)</f>
        <v>0</v>
      </c>
      <c r="BL373" s="18" t="s">
        <v>258</v>
      </c>
      <c r="BM373" s="253" t="s">
        <v>4562</v>
      </c>
    </row>
    <row r="374" s="2" customFormat="1" ht="14.4" customHeight="1">
      <c r="A374" s="39"/>
      <c r="B374" s="40"/>
      <c r="C374" s="243" t="s">
        <v>1537</v>
      </c>
      <c r="D374" s="243" t="s">
        <v>253</v>
      </c>
      <c r="E374" s="244" t="s">
        <v>4563</v>
      </c>
      <c r="F374" s="245" t="s">
        <v>4564</v>
      </c>
      <c r="G374" s="246" t="s">
        <v>369</v>
      </c>
      <c r="H374" s="247">
        <v>600</v>
      </c>
      <c r="I374" s="248"/>
      <c r="J374" s="247">
        <f>ROUND(I374*H374,2)</f>
        <v>0</v>
      </c>
      <c r="K374" s="245" t="s">
        <v>257</v>
      </c>
      <c r="L374" s="45"/>
      <c r="M374" s="249" t="s">
        <v>1</v>
      </c>
      <c r="N374" s="250" t="s">
        <v>41</v>
      </c>
      <c r="O374" s="92"/>
      <c r="P374" s="251">
        <f>O374*H374</f>
        <v>0</v>
      </c>
      <c r="Q374" s="251">
        <v>0</v>
      </c>
      <c r="R374" s="251">
        <f>Q374*H374</f>
        <v>0</v>
      </c>
      <c r="S374" s="251">
        <v>0</v>
      </c>
      <c r="T374" s="252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53" t="s">
        <v>258</v>
      </c>
      <c r="AT374" s="253" t="s">
        <v>253</v>
      </c>
      <c r="AU374" s="253" t="s">
        <v>86</v>
      </c>
      <c r="AY374" s="18" t="s">
        <v>251</v>
      </c>
      <c r="BE374" s="254">
        <f>IF(N374="základní",J374,0)</f>
        <v>0</v>
      </c>
      <c r="BF374" s="254">
        <f>IF(N374="snížená",J374,0)</f>
        <v>0</v>
      </c>
      <c r="BG374" s="254">
        <f>IF(N374="zákl. přenesená",J374,0)</f>
        <v>0</v>
      </c>
      <c r="BH374" s="254">
        <f>IF(N374="sníž. přenesená",J374,0)</f>
        <v>0</v>
      </c>
      <c r="BI374" s="254">
        <f>IF(N374="nulová",J374,0)</f>
        <v>0</v>
      </c>
      <c r="BJ374" s="18" t="s">
        <v>84</v>
      </c>
      <c r="BK374" s="254">
        <f>ROUND(I374*H374,2)</f>
        <v>0</v>
      </c>
      <c r="BL374" s="18" t="s">
        <v>258</v>
      </c>
      <c r="BM374" s="253" t="s">
        <v>4565</v>
      </c>
    </row>
    <row r="375" s="2" customFormat="1" ht="22.2" customHeight="1">
      <c r="A375" s="39"/>
      <c r="B375" s="40"/>
      <c r="C375" s="288" t="s">
        <v>1541</v>
      </c>
      <c r="D375" s="288" t="s">
        <v>295</v>
      </c>
      <c r="E375" s="289" t="s">
        <v>4566</v>
      </c>
      <c r="F375" s="290" t="s">
        <v>4567</v>
      </c>
      <c r="G375" s="291" t="s">
        <v>1599</v>
      </c>
      <c r="H375" s="292">
        <v>6</v>
      </c>
      <c r="I375" s="293"/>
      <c r="J375" s="292">
        <f>ROUND(I375*H375,2)</f>
        <v>0</v>
      </c>
      <c r="K375" s="290" t="s">
        <v>257</v>
      </c>
      <c r="L375" s="294"/>
      <c r="M375" s="295" t="s">
        <v>1</v>
      </c>
      <c r="N375" s="296" t="s">
        <v>41</v>
      </c>
      <c r="O375" s="92"/>
      <c r="P375" s="251">
        <f>O375*H375</f>
        <v>0</v>
      </c>
      <c r="Q375" s="251">
        <v>0.0041999999999999997</v>
      </c>
      <c r="R375" s="251">
        <f>Q375*H375</f>
        <v>0.0252</v>
      </c>
      <c r="S375" s="251">
        <v>0</v>
      </c>
      <c r="T375" s="252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53" t="s">
        <v>298</v>
      </c>
      <c r="AT375" s="253" t="s">
        <v>295</v>
      </c>
      <c r="AU375" s="253" t="s">
        <v>86</v>
      </c>
      <c r="AY375" s="18" t="s">
        <v>251</v>
      </c>
      <c r="BE375" s="254">
        <f>IF(N375="základní",J375,0)</f>
        <v>0</v>
      </c>
      <c r="BF375" s="254">
        <f>IF(N375="snížená",J375,0)</f>
        <v>0</v>
      </c>
      <c r="BG375" s="254">
        <f>IF(N375="zákl. přenesená",J375,0)</f>
        <v>0</v>
      </c>
      <c r="BH375" s="254">
        <f>IF(N375="sníž. přenesená",J375,0)</f>
        <v>0</v>
      </c>
      <c r="BI375" s="254">
        <f>IF(N375="nulová",J375,0)</f>
        <v>0</v>
      </c>
      <c r="BJ375" s="18" t="s">
        <v>84</v>
      </c>
      <c r="BK375" s="254">
        <f>ROUND(I375*H375,2)</f>
        <v>0</v>
      </c>
      <c r="BL375" s="18" t="s">
        <v>258</v>
      </c>
      <c r="BM375" s="253" t="s">
        <v>4568</v>
      </c>
    </row>
    <row r="376" s="2" customFormat="1" ht="14.4" customHeight="1">
      <c r="A376" s="39"/>
      <c r="B376" s="40"/>
      <c r="C376" s="243" t="s">
        <v>1547</v>
      </c>
      <c r="D376" s="243" t="s">
        <v>253</v>
      </c>
      <c r="E376" s="244" t="s">
        <v>4079</v>
      </c>
      <c r="F376" s="245" t="s">
        <v>4080</v>
      </c>
      <c r="G376" s="246" t="s">
        <v>406</v>
      </c>
      <c r="H376" s="247">
        <v>450</v>
      </c>
      <c r="I376" s="248"/>
      <c r="J376" s="247">
        <f>ROUND(I376*H376,2)</f>
        <v>0</v>
      </c>
      <c r="K376" s="245" t="s">
        <v>257</v>
      </c>
      <c r="L376" s="45"/>
      <c r="M376" s="249" t="s">
        <v>1</v>
      </c>
      <c r="N376" s="250" t="s">
        <v>41</v>
      </c>
      <c r="O376" s="92"/>
      <c r="P376" s="251">
        <f>O376*H376</f>
        <v>0</v>
      </c>
      <c r="Q376" s="251">
        <v>0</v>
      </c>
      <c r="R376" s="251">
        <f>Q376*H376</f>
        <v>0</v>
      </c>
      <c r="S376" s="251">
        <v>0</v>
      </c>
      <c r="T376" s="252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53" t="s">
        <v>258</v>
      </c>
      <c r="AT376" s="253" t="s">
        <v>253</v>
      </c>
      <c r="AU376" s="253" t="s">
        <v>86</v>
      </c>
      <c r="AY376" s="18" t="s">
        <v>251</v>
      </c>
      <c r="BE376" s="254">
        <f>IF(N376="základní",J376,0)</f>
        <v>0</v>
      </c>
      <c r="BF376" s="254">
        <f>IF(N376="snížená",J376,0)</f>
        <v>0</v>
      </c>
      <c r="BG376" s="254">
        <f>IF(N376="zákl. přenesená",J376,0)</f>
        <v>0</v>
      </c>
      <c r="BH376" s="254">
        <f>IF(N376="sníž. přenesená",J376,0)</f>
        <v>0</v>
      </c>
      <c r="BI376" s="254">
        <f>IF(N376="nulová",J376,0)</f>
        <v>0</v>
      </c>
      <c r="BJ376" s="18" t="s">
        <v>84</v>
      </c>
      <c r="BK376" s="254">
        <f>ROUND(I376*H376,2)</f>
        <v>0</v>
      </c>
      <c r="BL376" s="18" t="s">
        <v>258</v>
      </c>
      <c r="BM376" s="253" t="s">
        <v>4569</v>
      </c>
    </row>
    <row r="377" s="2" customFormat="1" ht="22.2" customHeight="1">
      <c r="A377" s="39"/>
      <c r="B377" s="40"/>
      <c r="C377" s="288" t="s">
        <v>1551</v>
      </c>
      <c r="D377" s="288" t="s">
        <v>295</v>
      </c>
      <c r="E377" s="289" t="s">
        <v>4570</v>
      </c>
      <c r="F377" s="290" t="s">
        <v>4571</v>
      </c>
      <c r="G377" s="291" t="s">
        <v>406</v>
      </c>
      <c r="H377" s="292">
        <v>540</v>
      </c>
      <c r="I377" s="293"/>
      <c r="J377" s="292">
        <f>ROUND(I377*H377,2)</f>
        <v>0</v>
      </c>
      <c r="K377" s="290" t="s">
        <v>257</v>
      </c>
      <c r="L377" s="294"/>
      <c r="M377" s="295" t="s">
        <v>1</v>
      </c>
      <c r="N377" s="296" t="s">
        <v>41</v>
      </c>
      <c r="O377" s="92"/>
      <c r="P377" s="251">
        <f>O377*H377</f>
        <v>0</v>
      </c>
      <c r="Q377" s="251">
        <v>0.00018000000000000001</v>
      </c>
      <c r="R377" s="251">
        <f>Q377*H377</f>
        <v>0.097200000000000009</v>
      </c>
      <c r="S377" s="251">
        <v>0</v>
      </c>
      <c r="T377" s="252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53" t="s">
        <v>298</v>
      </c>
      <c r="AT377" s="253" t="s">
        <v>295</v>
      </c>
      <c r="AU377" s="253" t="s">
        <v>86</v>
      </c>
      <c r="AY377" s="18" t="s">
        <v>251</v>
      </c>
      <c r="BE377" s="254">
        <f>IF(N377="základní",J377,0)</f>
        <v>0</v>
      </c>
      <c r="BF377" s="254">
        <f>IF(N377="snížená",J377,0)</f>
        <v>0</v>
      </c>
      <c r="BG377" s="254">
        <f>IF(N377="zákl. přenesená",J377,0)</f>
        <v>0</v>
      </c>
      <c r="BH377" s="254">
        <f>IF(N377="sníž. přenesená",J377,0)</f>
        <v>0</v>
      </c>
      <c r="BI377" s="254">
        <f>IF(N377="nulová",J377,0)</f>
        <v>0</v>
      </c>
      <c r="BJ377" s="18" t="s">
        <v>84</v>
      </c>
      <c r="BK377" s="254">
        <f>ROUND(I377*H377,2)</f>
        <v>0</v>
      </c>
      <c r="BL377" s="18" t="s">
        <v>258</v>
      </c>
      <c r="BM377" s="253" t="s">
        <v>4572</v>
      </c>
    </row>
    <row r="378" s="2" customFormat="1" ht="14.4" customHeight="1">
      <c r="A378" s="39"/>
      <c r="B378" s="40"/>
      <c r="C378" s="243" t="s">
        <v>1555</v>
      </c>
      <c r="D378" s="243" t="s">
        <v>253</v>
      </c>
      <c r="E378" s="244" t="s">
        <v>4573</v>
      </c>
      <c r="F378" s="245" t="s">
        <v>4574</v>
      </c>
      <c r="G378" s="246" t="s">
        <v>369</v>
      </c>
      <c r="H378" s="247">
        <v>2</v>
      </c>
      <c r="I378" s="248"/>
      <c r="J378" s="247">
        <f>ROUND(I378*H378,2)</f>
        <v>0</v>
      </c>
      <c r="K378" s="245" t="s">
        <v>257</v>
      </c>
      <c r="L378" s="45"/>
      <c r="M378" s="249" t="s">
        <v>1</v>
      </c>
      <c r="N378" s="250" t="s">
        <v>41</v>
      </c>
      <c r="O378" s="92"/>
      <c r="P378" s="251">
        <f>O378*H378</f>
        <v>0</v>
      </c>
      <c r="Q378" s="251">
        <v>0</v>
      </c>
      <c r="R378" s="251">
        <f>Q378*H378</f>
        <v>0</v>
      </c>
      <c r="S378" s="251">
        <v>0</v>
      </c>
      <c r="T378" s="252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53" t="s">
        <v>258</v>
      </c>
      <c r="AT378" s="253" t="s">
        <v>253</v>
      </c>
      <c r="AU378" s="253" t="s">
        <v>86</v>
      </c>
      <c r="AY378" s="18" t="s">
        <v>251</v>
      </c>
      <c r="BE378" s="254">
        <f>IF(N378="základní",J378,0)</f>
        <v>0</v>
      </c>
      <c r="BF378" s="254">
        <f>IF(N378="snížená",J378,0)</f>
        <v>0</v>
      </c>
      <c r="BG378" s="254">
        <f>IF(N378="zákl. přenesená",J378,0)</f>
        <v>0</v>
      </c>
      <c r="BH378" s="254">
        <f>IF(N378="sníž. přenesená",J378,0)</f>
        <v>0</v>
      </c>
      <c r="BI378" s="254">
        <f>IF(N378="nulová",J378,0)</f>
        <v>0</v>
      </c>
      <c r="BJ378" s="18" t="s">
        <v>84</v>
      </c>
      <c r="BK378" s="254">
        <f>ROUND(I378*H378,2)</f>
        <v>0</v>
      </c>
      <c r="BL378" s="18" t="s">
        <v>258</v>
      </c>
      <c r="BM378" s="253" t="s">
        <v>4575</v>
      </c>
    </row>
    <row r="379" s="2" customFormat="1" ht="14.4" customHeight="1">
      <c r="A379" s="39"/>
      <c r="B379" s="40"/>
      <c r="C379" s="288" t="s">
        <v>1562</v>
      </c>
      <c r="D379" s="288" t="s">
        <v>295</v>
      </c>
      <c r="E379" s="289" t="s">
        <v>4576</v>
      </c>
      <c r="F379" s="290" t="s">
        <v>4577</v>
      </c>
      <c r="G379" s="291" t="s">
        <v>369</v>
      </c>
      <c r="H379" s="292">
        <v>2</v>
      </c>
      <c r="I379" s="293"/>
      <c r="J379" s="292">
        <f>ROUND(I379*H379,2)</f>
        <v>0</v>
      </c>
      <c r="K379" s="290" t="s">
        <v>257</v>
      </c>
      <c r="L379" s="294"/>
      <c r="M379" s="295" t="s">
        <v>1</v>
      </c>
      <c r="N379" s="296" t="s">
        <v>41</v>
      </c>
      <c r="O379" s="92"/>
      <c r="P379" s="251">
        <f>O379*H379</f>
        <v>0</v>
      </c>
      <c r="Q379" s="251">
        <v>0.00010000000000000001</v>
      </c>
      <c r="R379" s="251">
        <f>Q379*H379</f>
        <v>0.00020000000000000001</v>
      </c>
      <c r="S379" s="251">
        <v>0</v>
      </c>
      <c r="T379" s="252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53" t="s">
        <v>298</v>
      </c>
      <c r="AT379" s="253" t="s">
        <v>295</v>
      </c>
      <c r="AU379" s="253" t="s">
        <v>86</v>
      </c>
      <c r="AY379" s="18" t="s">
        <v>251</v>
      </c>
      <c r="BE379" s="254">
        <f>IF(N379="základní",J379,0)</f>
        <v>0</v>
      </c>
      <c r="BF379" s="254">
        <f>IF(N379="snížená",J379,0)</f>
        <v>0</v>
      </c>
      <c r="BG379" s="254">
        <f>IF(N379="zákl. přenesená",J379,0)</f>
        <v>0</v>
      </c>
      <c r="BH379" s="254">
        <f>IF(N379="sníž. přenesená",J379,0)</f>
        <v>0</v>
      </c>
      <c r="BI379" s="254">
        <f>IF(N379="nulová",J379,0)</f>
        <v>0</v>
      </c>
      <c r="BJ379" s="18" t="s">
        <v>84</v>
      </c>
      <c r="BK379" s="254">
        <f>ROUND(I379*H379,2)</f>
        <v>0</v>
      </c>
      <c r="BL379" s="18" t="s">
        <v>258</v>
      </c>
      <c r="BM379" s="253" t="s">
        <v>4578</v>
      </c>
    </row>
    <row r="380" s="2" customFormat="1" ht="14.4" customHeight="1">
      <c r="A380" s="39"/>
      <c r="B380" s="40"/>
      <c r="C380" s="243" t="s">
        <v>1566</v>
      </c>
      <c r="D380" s="243" t="s">
        <v>253</v>
      </c>
      <c r="E380" s="244" t="s">
        <v>4579</v>
      </c>
      <c r="F380" s="245" t="s">
        <v>4580</v>
      </c>
      <c r="G380" s="246" t="s">
        <v>369</v>
      </c>
      <c r="H380" s="247">
        <v>2</v>
      </c>
      <c r="I380" s="248"/>
      <c r="J380" s="247">
        <f>ROUND(I380*H380,2)</f>
        <v>0</v>
      </c>
      <c r="K380" s="245" t="s">
        <v>257</v>
      </c>
      <c r="L380" s="45"/>
      <c r="M380" s="249" t="s">
        <v>1</v>
      </c>
      <c r="N380" s="250" t="s">
        <v>41</v>
      </c>
      <c r="O380" s="92"/>
      <c r="P380" s="251">
        <f>O380*H380</f>
        <v>0</v>
      </c>
      <c r="Q380" s="251">
        <v>0</v>
      </c>
      <c r="R380" s="251">
        <f>Q380*H380</f>
        <v>0</v>
      </c>
      <c r="S380" s="251">
        <v>0</v>
      </c>
      <c r="T380" s="252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53" t="s">
        <v>258</v>
      </c>
      <c r="AT380" s="253" t="s">
        <v>253</v>
      </c>
      <c r="AU380" s="253" t="s">
        <v>86</v>
      </c>
      <c r="AY380" s="18" t="s">
        <v>251</v>
      </c>
      <c r="BE380" s="254">
        <f>IF(N380="základní",J380,0)</f>
        <v>0</v>
      </c>
      <c r="BF380" s="254">
        <f>IF(N380="snížená",J380,0)</f>
        <v>0</v>
      </c>
      <c r="BG380" s="254">
        <f>IF(N380="zákl. přenesená",J380,0)</f>
        <v>0</v>
      </c>
      <c r="BH380" s="254">
        <f>IF(N380="sníž. přenesená",J380,0)</f>
        <v>0</v>
      </c>
      <c r="BI380" s="254">
        <f>IF(N380="nulová",J380,0)</f>
        <v>0</v>
      </c>
      <c r="BJ380" s="18" t="s">
        <v>84</v>
      </c>
      <c r="BK380" s="254">
        <f>ROUND(I380*H380,2)</f>
        <v>0</v>
      </c>
      <c r="BL380" s="18" t="s">
        <v>258</v>
      </c>
      <c r="BM380" s="253" t="s">
        <v>4581</v>
      </c>
    </row>
    <row r="381" s="2" customFormat="1" ht="14.4" customHeight="1">
      <c r="A381" s="39"/>
      <c r="B381" s="40"/>
      <c r="C381" s="288" t="s">
        <v>1570</v>
      </c>
      <c r="D381" s="288" t="s">
        <v>295</v>
      </c>
      <c r="E381" s="289" t="s">
        <v>4582</v>
      </c>
      <c r="F381" s="290" t="s">
        <v>4583</v>
      </c>
      <c r="G381" s="291" t="s">
        <v>369</v>
      </c>
      <c r="H381" s="292">
        <v>2</v>
      </c>
      <c r="I381" s="293"/>
      <c r="J381" s="292">
        <f>ROUND(I381*H381,2)</f>
        <v>0</v>
      </c>
      <c r="K381" s="290" t="s">
        <v>257</v>
      </c>
      <c r="L381" s="294"/>
      <c r="M381" s="295" t="s">
        <v>1</v>
      </c>
      <c r="N381" s="296" t="s">
        <v>41</v>
      </c>
      <c r="O381" s="92"/>
      <c r="P381" s="251">
        <f>O381*H381</f>
        <v>0</v>
      </c>
      <c r="Q381" s="251">
        <v>0.00040000000000000002</v>
      </c>
      <c r="R381" s="251">
        <f>Q381*H381</f>
        <v>0.00080000000000000004</v>
      </c>
      <c r="S381" s="251">
        <v>0</v>
      </c>
      <c r="T381" s="252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53" t="s">
        <v>298</v>
      </c>
      <c r="AT381" s="253" t="s">
        <v>295</v>
      </c>
      <c r="AU381" s="253" t="s">
        <v>86</v>
      </c>
      <c r="AY381" s="18" t="s">
        <v>251</v>
      </c>
      <c r="BE381" s="254">
        <f>IF(N381="základní",J381,0)</f>
        <v>0</v>
      </c>
      <c r="BF381" s="254">
        <f>IF(N381="snížená",J381,0)</f>
        <v>0</v>
      </c>
      <c r="BG381" s="254">
        <f>IF(N381="zákl. přenesená",J381,0)</f>
        <v>0</v>
      </c>
      <c r="BH381" s="254">
        <f>IF(N381="sníž. přenesená",J381,0)</f>
        <v>0</v>
      </c>
      <c r="BI381" s="254">
        <f>IF(N381="nulová",J381,0)</f>
        <v>0</v>
      </c>
      <c r="BJ381" s="18" t="s">
        <v>84</v>
      </c>
      <c r="BK381" s="254">
        <f>ROUND(I381*H381,2)</f>
        <v>0</v>
      </c>
      <c r="BL381" s="18" t="s">
        <v>258</v>
      </c>
      <c r="BM381" s="253" t="s">
        <v>4584</v>
      </c>
    </row>
    <row r="382" s="2" customFormat="1" ht="14.4" customHeight="1">
      <c r="A382" s="39"/>
      <c r="B382" s="40"/>
      <c r="C382" s="243" t="s">
        <v>1574</v>
      </c>
      <c r="D382" s="243" t="s">
        <v>253</v>
      </c>
      <c r="E382" s="244" t="s">
        <v>4585</v>
      </c>
      <c r="F382" s="245" t="s">
        <v>4586</v>
      </c>
      <c r="G382" s="246" t="s">
        <v>406</v>
      </c>
      <c r="H382" s="247">
        <v>320</v>
      </c>
      <c r="I382" s="248"/>
      <c r="J382" s="247">
        <f>ROUND(I382*H382,2)</f>
        <v>0</v>
      </c>
      <c r="K382" s="245" t="s">
        <v>257</v>
      </c>
      <c r="L382" s="45"/>
      <c r="M382" s="249" t="s">
        <v>1</v>
      </c>
      <c r="N382" s="250" t="s">
        <v>41</v>
      </c>
      <c r="O382" s="92"/>
      <c r="P382" s="251">
        <f>O382*H382</f>
        <v>0</v>
      </c>
      <c r="Q382" s="251">
        <v>0</v>
      </c>
      <c r="R382" s="251">
        <f>Q382*H382</f>
        <v>0</v>
      </c>
      <c r="S382" s="251">
        <v>0</v>
      </c>
      <c r="T382" s="252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53" t="s">
        <v>258</v>
      </c>
      <c r="AT382" s="253" t="s">
        <v>253</v>
      </c>
      <c r="AU382" s="253" t="s">
        <v>86</v>
      </c>
      <c r="AY382" s="18" t="s">
        <v>251</v>
      </c>
      <c r="BE382" s="254">
        <f>IF(N382="základní",J382,0)</f>
        <v>0</v>
      </c>
      <c r="BF382" s="254">
        <f>IF(N382="snížená",J382,0)</f>
        <v>0</v>
      </c>
      <c r="BG382" s="254">
        <f>IF(N382="zákl. přenesená",J382,0)</f>
        <v>0</v>
      </c>
      <c r="BH382" s="254">
        <f>IF(N382="sníž. přenesená",J382,0)</f>
        <v>0</v>
      </c>
      <c r="BI382" s="254">
        <f>IF(N382="nulová",J382,0)</f>
        <v>0</v>
      </c>
      <c r="BJ382" s="18" t="s">
        <v>84</v>
      </c>
      <c r="BK382" s="254">
        <f>ROUND(I382*H382,2)</f>
        <v>0</v>
      </c>
      <c r="BL382" s="18" t="s">
        <v>258</v>
      </c>
      <c r="BM382" s="253" t="s">
        <v>4587</v>
      </c>
    </row>
    <row r="383" s="2" customFormat="1" ht="14.4" customHeight="1">
      <c r="A383" s="39"/>
      <c r="B383" s="40"/>
      <c r="C383" s="288" t="s">
        <v>1578</v>
      </c>
      <c r="D383" s="288" t="s">
        <v>295</v>
      </c>
      <c r="E383" s="289" t="s">
        <v>4588</v>
      </c>
      <c r="F383" s="290" t="s">
        <v>4589</v>
      </c>
      <c r="G383" s="291" t="s">
        <v>406</v>
      </c>
      <c r="H383" s="292">
        <v>384</v>
      </c>
      <c r="I383" s="293"/>
      <c r="J383" s="292">
        <f>ROUND(I383*H383,2)</f>
        <v>0</v>
      </c>
      <c r="K383" s="290" t="s">
        <v>257</v>
      </c>
      <c r="L383" s="294"/>
      <c r="M383" s="295" t="s">
        <v>1</v>
      </c>
      <c r="N383" s="296" t="s">
        <v>41</v>
      </c>
      <c r="O383" s="92"/>
      <c r="P383" s="251">
        <f>O383*H383</f>
        <v>0</v>
      </c>
      <c r="Q383" s="251">
        <v>1.0000000000000001E-05</v>
      </c>
      <c r="R383" s="251">
        <f>Q383*H383</f>
        <v>0.0038400000000000005</v>
      </c>
      <c r="S383" s="251">
        <v>0</v>
      </c>
      <c r="T383" s="252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53" t="s">
        <v>298</v>
      </c>
      <c r="AT383" s="253" t="s">
        <v>295</v>
      </c>
      <c r="AU383" s="253" t="s">
        <v>86</v>
      </c>
      <c r="AY383" s="18" t="s">
        <v>251</v>
      </c>
      <c r="BE383" s="254">
        <f>IF(N383="základní",J383,0)</f>
        <v>0</v>
      </c>
      <c r="BF383" s="254">
        <f>IF(N383="snížená",J383,0)</f>
        <v>0</v>
      </c>
      <c r="BG383" s="254">
        <f>IF(N383="zákl. přenesená",J383,0)</f>
        <v>0</v>
      </c>
      <c r="BH383" s="254">
        <f>IF(N383="sníž. přenesená",J383,0)</f>
        <v>0</v>
      </c>
      <c r="BI383" s="254">
        <f>IF(N383="nulová",J383,0)</f>
        <v>0</v>
      </c>
      <c r="BJ383" s="18" t="s">
        <v>84</v>
      </c>
      <c r="BK383" s="254">
        <f>ROUND(I383*H383,2)</f>
        <v>0</v>
      </c>
      <c r="BL383" s="18" t="s">
        <v>258</v>
      </c>
      <c r="BM383" s="253" t="s">
        <v>4590</v>
      </c>
    </row>
    <row r="384" s="2" customFormat="1" ht="22.2" customHeight="1">
      <c r="A384" s="39"/>
      <c r="B384" s="40"/>
      <c r="C384" s="243" t="s">
        <v>1582</v>
      </c>
      <c r="D384" s="243" t="s">
        <v>253</v>
      </c>
      <c r="E384" s="244" t="s">
        <v>4591</v>
      </c>
      <c r="F384" s="245" t="s">
        <v>4592</v>
      </c>
      <c r="G384" s="246" t="s">
        <v>369</v>
      </c>
      <c r="H384" s="247">
        <v>64</v>
      </c>
      <c r="I384" s="248"/>
      <c r="J384" s="247">
        <f>ROUND(I384*H384,2)</f>
        <v>0</v>
      </c>
      <c r="K384" s="245" t="s">
        <v>257</v>
      </c>
      <c r="L384" s="45"/>
      <c r="M384" s="249" t="s">
        <v>1</v>
      </c>
      <c r="N384" s="250" t="s">
        <v>41</v>
      </c>
      <c r="O384" s="92"/>
      <c r="P384" s="251">
        <f>O384*H384</f>
        <v>0</v>
      </c>
      <c r="Q384" s="251">
        <v>0</v>
      </c>
      <c r="R384" s="251">
        <f>Q384*H384</f>
        <v>0</v>
      </c>
      <c r="S384" s="251">
        <v>0</v>
      </c>
      <c r="T384" s="252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53" t="s">
        <v>258</v>
      </c>
      <c r="AT384" s="253" t="s">
        <v>253</v>
      </c>
      <c r="AU384" s="253" t="s">
        <v>86</v>
      </c>
      <c r="AY384" s="18" t="s">
        <v>251</v>
      </c>
      <c r="BE384" s="254">
        <f>IF(N384="základní",J384,0)</f>
        <v>0</v>
      </c>
      <c r="BF384" s="254">
        <f>IF(N384="snížená",J384,0)</f>
        <v>0</v>
      </c>
      <c r="BG384" s="254">
        <f>IF(N384="zákl. přenesená",J384,0)</f>
        <v>0</v>
      </c>
      <c r="BH384" s="254">
        <f>IF(N384="sníž. přenesená",J384,0)</f>
        <v>0</v>
      </c>
      <c r="BI384" s="254">
        <f>IF(N384="nulová",J384,0)</f>
        <v>0</v>
      </c>
      <c r="BJ384" s="18" t="s">
        <v>84</v>
      </c>
      <c r="BK384" s="254">
        <f>ROUND(I384*H384,2)</f>
        <v>0</v>
      </c>
      <c r="BL384" s="18" t="s">
        <v>258</v>
      </c>
      <c r="BM384" s="253" t="s">
        <v>4593</v>
      </c>
    </row>
    <row r="385" s="2" customFormat="1" ht="14.4" customHeight="1">
      <c r="A385" s="39"/>
      <c r="B385" s="40"/>
      <c r="C385" s="288" t="s">
        <v>1586</v>
      </c>
      <c r="D385" s="288" t="s">
        <v>295</v>
      </c>
      <c r="E385" s="289" t="s">
        <v>4594</v>
      </c>
      <c r="F385" s="290" t="s">
        <v>4595</v>
      </c>
      <c r="G385" s="291" t="s">
        <v>369</v>
      </c>
      <c r="H385" s="292">
        <v>64</v>
      </c>
      <c r="I385" s="293"/>
      <c r="J385" s="292">
        <f>ROUND(I385*H385,2)</f>
        <v>0</v>
      </c>
      <c r="K385" s="290" t="s">
        <v>257</v>
      </c>
      <c r="L385" s="294"/>
      <c r="M385" s="295" t="s">
        <v>1</v>
      </c>
      <c r="N385" s="296" t="s">
        <v>41</v>
      </c>
      <c r="O385" s="92"/>
      <c r="P385" s="251">
        <f>O385*H385</f>
        <v>0</v>
      </c>
      <c r="Q385" s="251">
        <v>5.0000000000000002E-05</v>
      </c>
      <c r="R385" s="251">
        <f>Q385*H385</f>
        <v>0.0032000000000000002</v>
      </c>
      <c r="S385" s="251">
        <v>0</v>
      </c>
      <c r="T385" s="252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53" t="s">
        <v>298</v>
      </c>
      <c r="AT385" s="253" t="s">
        <v>295</v>
      </c>
      <c r="AU385" s="253" t="s">
        <v>86</v>
      </c>
      <c r="AY385" s="18" t="s">
        <v>251</v>
      </c>
      <c r="BE385" s="254">
        <f>IF(N385="základní",J385,0)</f>
        <v>0</v>
      </c>
      <c r="BF385" s="254">
        <f>IF(N385="snížená",J385,0)</f>
        <v>0</v>
      </c>
      <c r="BG385" s="254">
        <f>IF(N385="zákl. přenesená",J385,0)</f>
        <v>0</v>
      </c>
      <c r="BH385" s="254">
        <f>IF(N385="sníž. přenesená",J385,0)</f>
        <v>0</v>
      </c>
      <c r="BI385" s="254">
        <f>IF(N385="nulová",J385,0)</f>
        <v>0</v>
      </c>
      <c r="BJ385" s="18" t="s">
        <v>84</v>
      </c>
      <c r="BK385" s="254">
        <f>ROUND(I385*H385,2)</f>
        <v>0</v>
      </c>
      <c r="BL385" s="18" t="s">
        <v>258</v>
      </c>
      <c r="BM385" s="253" t="s">
        <v>4596</v>
      </c>
    </row>
    <row r="386" s="2" customFormat="1" ht="14.4" customHeight="1">
      <c r="A386" s="39"/>
      <c r="B386" s="40"/>
      <c r="C386" s="243" t="s">
        <v>1590</v>
      </c>
      <c r="D386" s="243" t="s">
        <v>253</v>
      </c>
      <c r="E386" s="244" t="s">
        <v>4597</v>
      </c>
      <c r="F386" s="245" t="s">
        <v>4598</v>
      </c>
      <c r="G386" s="246" t="s">
        <v>369</v>
      </c>
      <c r="H386" s="247">
        <v>17</v>
      </c>
      <c r="I386" s="248"/>
      <c r="J386" s="247">
        <f>ROUND(I386*H386,2)</f>
        <v>0</v>
      </c>
      <c r="K386" s="245" t="s">
        <v>257</v>
      </c>
      <c r="L386" s="45"/>
      <c r="M386" s="249" t="s">
        <v>1</v>
      </c>
      <c r="N386" s="250" t="s">
        <v>41</v>
      </c>
      <c r="O386" s="92"/>
      <c r="P386" s="251">
        <f>O386*H386</f>
        <v>0</v>
      </c>
      <c r="Q386" s="251">
        <v>0</v>
      </c>
      <c r="R386" s="251">
        <f>Q386*H386</f>
        <v>0</v>
      </c>
      <c r="S386" s="251">
        <v>0</v>
      </c>
      <c r="T386" s="252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53" t="s">
        <v>258</v>
      </c>
      <c r="AT386" s="253" t="s">
        <v>253</v>
      </c>
      <c r="AU386" s="253" t="s">
        <v>86</v>
      </c>
      <c r="AY386" s="18" t="s">
        <v>251</v>
      </c>
      <c r="BE386" s="254">
        <f>IF(N386="základní",J386,0)</f>
        <v>0</v>
      </c>
      <c r="BF386" s="254">
        <f>IF(N386="snížená",J386,0)</f>
        <v>0</v>
      </c>
      <c r="BG386" s="254">
        <f>IF(N386="zákl. přenesená",J386,0)</f>
        <v>0</v>
      </c>
      <c r="BH386" s="254">
        <f>IF(N386="sníž. přenesená",J386,0)</f>
        <v>0</v>
      </c>
      <c r="BI386" s="254">
        <f>IF(N386="nulová",J386,0)</f>
        <v>0</v>
      </c>
      <c r="BJ386" s="18" t="s">
        <v>84</v>
      </c>
      <c r="BK386" s="254">
        <f>ROUND(I386*H386,2)</f>
        <v>0</v>
      </c>
      <c r="BL386" s="18" t="s">
        <v>258</v>
      </c>
      <c r="BM386" s="253" t="s">
        <v>4599</v>
      </c>
    </row>
    <row r="387" s="2" customFormat="1" ht="14.4" customHeight="1">
      <c r="A387" s="39"/>
      <c r="B387" s="40"/>
      <c r="C387" s="288" t="s">
        <v>1596</v>
      </c>
      <c r="D387" s="288" t="s">
        <v>295</v>
      </c>
      <c r="E387" s="289" t="s">
        <v>4600</v>
      </c>
      <c r="F387" s="290" t="s">
        <v>4601</v>
      </c>
      <c r="G387" s="291" t="s">
        <v>369</v>
      </c>
      <c r="H387" s="292">
        <v>17</v>
      </c>
      <c r="I387" s="293"/>
      <c r="J387" s="292">
        <f>ROUND(I387*H387,2)</f>
        <v>0</v>
      </c>
      <c r="K387" s="290" t="s">
        <v>1</v>
      </c>
      <c r="L387" s="294"/>
      <c r="M387" s="295" t="s">
        <v>1</v>
      </c>
      <c r="N387" s="296" t="s">
        <v>41</v>
      </c>
      <c r="O387" s="92"/>
      <c r="P387" s="251">
        <f>O387*H387</f>
        <v>0</v>
      </c>
      <c r="Q387" s="251">
        <v>0</v>
      </c>
      <c r="R387" s="251">
        <f>Q387*H387</f>
        <v>0</v>
      </c>
      <c r="S387" s="251">
        <v>0</v>
      </c>
      <c r="T387" s="252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53" t="s">
        <v>298</v>
      </c>
      <c r="AT387" s="253" t="s">
        <v>295</v>
      </c>
      <c r="AU387" s="253" t="s">
        <v>86</v>
      </c>
      <c r="AY387" s="18" t="s">
        <v>251</v>
      </c>
      <c r="BE387" s="254">
        <f>IF(N387="základní",J387,0)</f>
        <v>0</v>
      </c>
      <c r="BF387" s="254">
        <f>IF(N387="snížená",J387,0)</f>
        <v>0</v>
      </c>
      <c r="BG387" s="254">
        <f>IF(N387="zákl. přenesená",J387,0)</f>
        <v>0</v>
      </c>
      <c r="BH387" s="254">
        <f>IF(N387="sníž. přenesená",J387,0)</f>
        <v>0</v>
      </c>
      <c r="BI387" s="254">
        <f>IF(N387="nulová",J387,0)</f>
        <v>0</v>
      </c>
      <c r="BJ387" s="18" t="s">
        <v>84</v>
      </c>
      <c r="BK387" s="254">
        <f>ROUND(I387*H387,2)</f>
        <v>0</v>
      </c>
      <c r="BL387" s="18" t="s">
        <v>258</v>
      </c>
      <c r="BM387" s="253" t="s">
        <v>4602</v>
      </c>
    </row>
    <row r="388" s="2" customFormat="1" ht="14.4" customHeight="1">
      <c r="A388" s="39"/>
      <c r="B388" s="40"/>
      <c r="C388" s="243" t="s">
        <v>1602</v>
      </c>
      <c r="D388" s="243" t="s">
        <v>253</v>
      </c>
      <c r="E388" s="244" t="s">
        <v>4603</v>
      </c>
      <c r="F388" s="245" t="s">
        <v>4604</v>
      </c>
      <c r="G388" s="246" t="s">
        <v>369</v>
      </c>
      <c r="H388" s="247">
        <v>91</v>
      </c>
      <c r="I388" s="248"/>
      <c r="J388" s="247">
        <f>ROUND(I388*H388,2)</f>
        <v>0</v>
      </c>
      <c r="K388" s="245" t="s">
        <v>257</v>
      </c>
      <c r="L388" s="45"/>
      <c r="M388" s="249" t="s">
        <v>1</v>
      </c>
      <c r="N388" s="250" t="s">
        <v>41</v>
      </c>
      <c r="O388" s="92"/>
      <c r="P388" s="251">
        <f>O388*H388</f>
        <v>0</v>
      </c>
      <c r="Q388" s="251">
        <v>0</v>
      </c>
      <c r="R388" s="251">
        <f>Q388*H388</f>
        <v>0</v>
      </c>
      <c r="S388" s="251">
        <v>0</v>
      </c>
      <c r="T388" s="252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53" t="s">
        <v>258</v>
      </c>
      <c r="AT388" s="253" t="s">
        <v>253</v>
      </c>
      <c r="AU388" s="253" t="s">
        <v>86</v>
      </c>
      <c r="AY388" s="18" t="s">
        <v>251</v>
      </c>
      <c r="BE388" s="254">
        <f>IF(N388="základní",J388,0)</f>
        <v>0</v>
      </c>
      <c r="BF388" s="254">
        <f>IF(N388="snížená",J388,0)</f>
        <v>0</v>
      </c>
      <c r="BG388" s="254">
        <f>IF(N388="zákl. přenesená",J388,0)</f>
        <v>0</v>
      </c>
      <c r="BH388" s="254">
        <f>IF(N388="sníž. přenesená",J388,0)</f>
        <v>0</v>
      </c>
      <c r="BI388" s="254">
        <f>IF(N388="nulová",J388,0)</f>
        <v>0</v>
      </c>
      <c r="BJ388" s="18" t="s">
        <v>84</v>
      </c>
      <c r="BK388" s="254">
        <f>ROUND(I388*H388,2)</f>
        <v>0</v>
      </c>
      <c r="BL388" s="18" t="s">
        <v>258</v>
      </c>
      <c r="BM388" s="253" t="s">
        <v>4605</v>
      </c>
    </row>
    <row r="389" s="2" customFormat="1" ht="14.4" customHeight="1">
      <c r="A389" s="39"/>
      <c r="B389" s="40"/>
      <c r="C389" s="288" t="s">
        <v>1608</v>
      </c>
      <c r="D389" s="288" t="s">
        <v>295</v>
      </c>
      <c r="E389" s="289" t="s">
        <v>4606</v>
      </c>
      <c r="F389" s="290" t="s">
        <v>4607</v>
      </c>
      <c r="G389" s="291" t="s">
        <v>369</v>
      </c>
      <c r="H389" s="292">
        <v>91</v>
      </c>
      <c r="I389" s="293"/>
      <c r="J389" s="292">
        <f>ROUND(I389*H389,2)</f>
        <v>0</v>
      </c>
      <c r="K389" s="290" t="s">
        <v>257</v>
      </c>
      <c r="L389" s="294"/>
      <c r="M389" s="295" t="s">
        <v>1</v>
      </c>
      <c r="N389" s="296" t="s">
        <v>41</v>
      </c>
      <c r="O389" s="92"/>
      <c r="P389" s="251">
        <f>O389*H389</f>
        <v>0</v>
      </c>
      <c r="Q389" s="251">
        <v>5.0000000000000002E-05</v>
      </c>
      <c r="R389" s="251">
        <f>Q389*H389</f>
        <v>0.0045500000000000002</v>
      </c>
      <c r="S389" s="251">
        <v>0</v>
      </c>
      <c r="T389" s="252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53" t="s">
        <v>298</v>
      </c>
      <c r="AT389" s="253" t="s">
        <v>295</v>
      </c>
      <c r="AU389" s="253" t="s">
        <v>86</v>
      </c>
      <c r="AY389" s="18" t="s">
        <v>251</v>
      </c>
      <c r="BE389" s="254">
        <f>IF(N389="základní",J389,0)</f>
        <v>0</v>
      </c>
      <c r="BF389" s="254">
        <f>IF(N389="snížená",J389,0)</f>
        <v>0</v>
      </c>
      <c r="BG389" s="254">
        <f>IF(N389="zákl. přenesená",J389,0)</f>
        <v>0</v>
      </c>
      <c r="BH389" s="254">
        <f>IF(N389="sníž. přenesená",J389,0)</f>
        <v>0</v>
      </c>
      <c r="BI389" s="254">
        <f>IF(N389="nulová",J389,0)</f>
        <v>0</v>
      </c>
      <c r="BJ389" s="18" t="s">
        <v>84</v>
      </c>
      <c r="BK389" s="254">
        <f>ROUND(I389*H389,2)</f>
        <v>0</v>
      </c>
      <c r="BL389" s="18" t="s">
        <v>258</v>
      </c>
      <c r="BM389" s="253" t="s">
        <v>4608</v>
      </c>
    </row>
    <row r="390" s="12" customFormat="1" ht="22.8" customHeight="1">
      <c r="A390" s="12"/>
      <c r="B390" s="227"/>
      <c r="C390" s="228"/>
      <c r="D390" s="229" t="s">
        <v>75</v>
      </c>
      <c r="E390" s="241" t="s">
        <v>4609</v>
      </c>
      <c r="F390" s="241" t="s">
        <v>4610</v>
      </c>
      <c r="G390" s="228"/>
      <c r="H390" s="228"/>
      <c r="I390" s="231"/>
      <c r="J390" s="242">
        <f>BK390</f>
        <v>0</v>
      </c>
      <c r="K390" s="228"/>
      <c r="L390" s="233"/>
      <c r="M390" s="234"/>
      <c r="N390" s="235"/>
      <c r="O390" s="235"/>
      <c r="P390" s="236">
        <f>SUM(P391:P407)</f>
        <v>0</v>
      </c>
      <c r="Q390" s="235"/>
      <c r="R390" s="236">
        <f>SUM(R391:R407)</f>
        <v>0.26020000000000004</v>
      </c>
      <c r="S390" s="235"/>
      <c r="T390" s="237">
        <f>SUM(T391:T407)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38" t="s">
        <v>84</v>
      </c>
      <c r="AT390" s="239" t="s">
        <v>75</v>
      </c>
      <c r="AU390" s="239" t="s">
        <v>84</v>
      </c>
      <c r="AY390" s="238" t="s">
        <v>251</v>
      </c>
      <c r="BK390" s="240">
        <f>SUM(BK391:BK407)</f>
        <v>0</v>
      </c>
    </row>
    <row r="391" s="2" customFormat="1" ht="14.4" customHeight="1">
      <c r="A391" s="39"/>
      <c r="B391" s="40"/>
      <c r="C391" s="243" t="s">
        <v>1612</v>
      </c>
      <c r="D391" s="243" t="s">
        <v>253</v>
      </c>
      <c r="E391" s="244" t="s">
        <v>4611</v>
      </c>
      <c r="F391" s="245" t="s">
        <v>4612</v>
      </c>
      <c r="G391" s="246" t="s">
        <v>369</v>
      </c>
      <c r="H391" s="247">
        <v>1</v>
      </c>
      <c r="I391" s="248"/>
      <c r="J391" s="247">
        <f>ROUND(I391*H391,2)</f>
        <v>0</v>
      </c>
      <c r="K391" s="245" t="s">
        <v>257</v>
      </c>
      <c r="L391" s="45"/>
      <c r="M391" s="249" t="s">
        <v>1</v>
      </c>
      <c r="N391" s="250" t="s">
        <v>41</v>
      </c>
      <c r="O391" s="92"/>
      <c r="P391" s="251">
        <f>O391*H391</f>
        <v>0</v>
      </c>
      <c r="Q391" s="251">
        <v>0</v>
      </c>
      <c r="R391" s="251">
        <f>Q391*H391</f>
        <v>0</v>
      </c>
      <c r="S391" s="251">
        <v>0</v>
      </c>
      <c r="T391" s="252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53" t="s">
        <v>258</v>
      </c>
      <c r="AT391" s="253" t="s">
        <v>253</v>
      </c>
      <c r="AU391" s="253" t="s">
        <v>86</v>
      </c>
      <c r="AY391" s="18" t="s">
        <v>251</v>
      </c>
      <c r="BE391" s="254">
        <f>IF(N391="základní",J391,0)</f>
        <v>0</v>
      </c>
      <c r="BF391" s="254">
        <f>IF(N391="snížená",J391,0)</f>
        <v>0</v>
      </c>
      <c r="BG391" s="254">
        <f>IF(N391="zákl. přenesená",J391,0)</f>
        <v>0</v>
      </c>
      <c r="BH391" s="254">
        <f>IF(N391="sníž. přenesená",J391,0)</f>
        <v>0</v>
      </c>
      <c r="BI391" s="254">
        <f>IF(N391="nulová",J391,0)</f>
        <v>0</v>
      </c>
      <c r="BJ391" s="18" t="s">
        <v>84</v>
      </c>
      <c r="BK391" s="254">
        <f>ROUND(I391*H391,2)</f>
        <v>0</v>
      </c>
      <c r="BL391" s="18" t="s">
        <v>258</v>
      </c>
      <c r="BM391" s="253" t="s">
        <v>4613</v>
      </c>
    </row>
    <row r="392" s="2" customFormat="1" ht="14.4" customHeight="1">
      <c r="A392" s="39"/>
      <c r="B392" s="40"/>
      <c r="C392" s="288" t="s">
        <v>1616</v>
      </c>
      <c r="D392" s="288" t="s">
        <v>295</v>
      </c>
      <c r="E392" s="289" t="s">
        <v>4614</v>
      </c>
      <c r="F392" s="290" t="s">
        <v>4615</v>
      </c>
      <c r="G392" s="291" t="s">
        <v>369</v>
      </c>
      <c r="H392" s="292">
        <v>1</v>
      </c>
      <c r="I392" s="293"/>
      <c r="J392" s="292">
        <f>ROUND(I392*H392,2)</f>
        <v>0</v>
      </c>
      <c r="K392" s="290" t="s">
        <v>257</v>
      </c>
      <c r="L392" s="294"/>
      <c r="M392" s="295" t="s">
        <v>1</v>
      </c>
      <c r="N392" s="296" t="s">
        <v>41</v>
      </c>
      <c r="O392" s="92"/>
      <c r="P392" s="251">
        <f>O392*H392</f>
        <v>0</v>
      </c>
      <c r="Q392" s="251">
        <v>0.0050000000000000001</v>
      </c>
      <c r="R392" s="251">
        <f>Q392*H392</f>
        <v>0.0050000000000000001</v>
      </c>
      <c r="S392" s="251">
        <v>0</v>
      </c>
      <c r="T392" s="252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53" t="s">
        <v>298</v>
      </c>
      <c r="AT392" s="253" t="s">
        <v>295</v>
      </c>
      <c r="AU392" s="253" t="s">
        <v>86</v>
      </c>
      <c r="AY392" s="18" t="s">
        <v>251</v>
      </c>
      <c r="BE392" s="254">
        <f>IF(N392="základní",J392,0)</f>
        <v>0</v>
      </c>
      <c r="BF392" s="254">
        <f>IF(N392="snížená",J392,0)</f>
        <v>0</v>
      </c>
      <c r="BG392" s="254">
        <f>IF(N392="zákl. přenesená",J392,0)</f>
        <v>0</v>
      </c>
      <c r="BH392" s="254">
        <f>IF(N392="sníž. přenesená",J392,0)</f>
        <v>0</v>
      </c>
      <c r="BI392" s="254">
        <f>IF(N392="nulová",J392,0)</f>
        <v>0</v>
      </c>
      <c r="BJ392" s="18" t="s">
        <v>84</v>
      </c>
      <c r="BK392" s="254">
        <f>ROUND(I392*H392,2)</f>
        <v>0</v>
      </c>
      <c r="BL392" s="18" t="s">
        <v>258</v>
      </c>
      <c r="BM392" s="253" t="s">
        <v>4616</v>
      </c>
    </row>
    <row r="393" s="2" customFormat="1" ht="14.4" customHeight="1">
      <c r="A393" s="39"/>
      <c r="B393" s="40"/>
      <c r="C393" s="243" t="s">
        <v>1620</v>
      </c>
      <c r="D393" s="243" t="s">
        <v>253</v>
      </c>
      <c r="E393" s="244" t="s">
        <v>4617</v>
      </c>
      <c r="F393" s="245" t="s">
        <v>4618</v>
      </c>
      <c r="G393" s="246" t="s">
        <v>369</v>
      </c>
      <c r="H393" s="247">
        <v>14</v>
      </c>
      <c r="I393" s="248"/>
      <c r="J393" s="247">
        <f>ROUND(I393*H393,2)</f>
        <v>0</v>
      </c>
      <c r="K393" s="245" t="s">
        <v>257</v>
      </c>
      <c r="L393" s="45"/>
      <c r="M393" s="249" t="s">
        <v>1</v>
      </c>
      <c r="N393" s="250" t="s">
        <v>41</v>
      </c>
      <c r="O393" s="92"/>
      <c r="P393" s="251">
        <f>O393*H393</f>
        <v>0</v>
      </c>
      <c r="Q393" s="251">
        <v>0</v>
      </c>
      <c r="R393" s="251">
        <f>Q393*H393</f>
        <v>0</v>
      </c>
      <c r="S393" s="251">
        <v>0</v>
      </c>
      <c r="T393" s="252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53" t="s">
        <v>258</v>
      </c>
      <c r="AT393" s="253" t="s">
        <v>253</v>
      </c>
      <c r="AU393" s="253" t="s">
        <v>86</v>
      </c>
      <c r="AY393" s="18" t="s">
        <v>251</v>
      </c>
      <c r="BE393" s="254">
        <f>IF(N393="základní",J393,0)</f>
        <v>0</v>
      </c>
      <c r="BF393" s="254">
        <f>IF(N393="snížená",J393,0)</f>
        <v>0</v>
      </c>
      <c r="BG393" s="254">
        <f>IF(N393="zákl. přenesená",J393,0)</f>
        <v>0</v>
      </c>
      <c r="BH393" s="254">
        <f>IF(N393="sníž. přenesená",J393,0)</f>
        <v>0</v>
      </c>
      <c r="BI393" s="254">
        <f>IF(N393="nulová",J393,0)</f>
        <v>0</v>
      </c>
      <c r="BJ393" s="18" t="s">
        <v>84</v>
      </c>
      <c r="BK393" s="254">
        <f>ROUND(I393*H393,2)</f>
        <v>0</v>
      </c>
      <c r="BL393" s="18" t="s">
        <v>258</v>
      </c>
      <c r="BM393" s="253" t="s">
        <v>4619</v>
      </c>
    </row>
    <row r="394" s="2" customFormat="1" ht="14.4" customHeight="1">
      <c r="A394" s="39"/>
      <c r="B394" s="40"/>
      <c r="C394" s="288" t="s">
        <v>1626</v>
      </c>
      <c r="D394" s="288" t="s">
        <v>295</v>
      </c>
      <c r="E394" s="289" t="s">
        <v>4620</v>
      </c>
      <c r="F394" s="290" t="s">
        <v>4621</v>
      </c>
      <c r="G394" s="291" t="s">
        <v>369</v>
      </c>
      <c r="H394" s="292">
        <v>14</v>
      </c>
      <c r="I394" s="293"/>
      <c r="J394" s="292">
        <f>ROUND(I394*H394,2)</f>
        <v>0</v>
      </c>
      <c r="K394" s="290" t="s">
        <v>257</v>
      </c>
      <c r="L394" s="294"/>
      <c r="M394" s="295" t="s">
        <v>1</v>
      </c>
      <c r="N394" s="296" t="s">
        <v>41</v>
      </c>
      <c r="O394" s="92"/>
      <c r="P394" s="251">
        <f>O394*H394</f>
        <v>0</v>
      </c>
      <c r="Q394" s="251">
        <v>0.0050000000000000001</v>
      </c>
      <c r="R394" s="251">
        <f>Q394*H394</f>
        <v>0.070000000000000007</v>
      </c>
      <c r="S394" s="251">
        <v>0</v>
      </c>
      <c r="T394" s="252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53" t="s">
        <v>298</v>
      </c>
      <c r="AT394" s="253" t="s">
        <v>295</v>
      </c>
      <c r="AU394" s="253" t="s">
        <v>86</v>
      </c>
      <c r="AY394" s="18" t="s">
        <v>251</v>
      </c>
      <c r="BE394" s="254">
        <f>IF(N394="základní",J394,0)</f>
        <v>0</v>
      </c>
      <c r="BF394" s="254">
        <f>IF(N394="snížená",J394,0)</f>
        <v>0</v>
      </c>
      <c r="BG394" s="254">
        <f>IF(N394="zákl. přenesená",J394,0)</f>
        <v>0</v>
      </c>
      <c r="BH394" s="254">
        <f>IF(N394="sníž. přenesená",J394,0)</f>
        <v>0</v>
      </c>
      <c r="BI394" s="254">
        <f>IF(N394="nulová",J394,0)</f>
        <v>0</v>
      </c>
      <c r="BJ394" s="18" t="s">
        <v>84</v>
      </c>
      <c r="BK394" s="254">
        <f>ROUND(I394*H394,2)</f>
        <v>0</v>
      </c>
      <c r="BL394" s="18" t="s">
        <v>258</v>
      </c>
      <c r="BM394" s="253" t="s">
        <v>4622</v>
      </c>
    </row>
    <row r="395" s="2" customFormat="1" ht="14.4" customHeight="1">
      <c r="A395" s="39"/>
      <c r="B395" s="40"/>
      <c r="C395" s="288" t="s">
        <v>1630</v>
      </c>
      <c r="D395" s="288" t="s">
        <v>295</v>
      </c>
      <c r="E395" s="289" t="s">
        <v>4623</v>
      </c>
      <c r="F395" s="290" t="s">
        <v>4624</v>
      </c>
      <c r="G395" s="291" t="s">
        <v>369</v>
      </c>
      <c r="H395" s="292">
        <v>2</v>
      </c>
      <c r="I395" s="293"/>
      <c r="J395" s="292">
        <f>ROUND(I395*H395,2)</f>
        <v>0</v>
      </c>
      <c r="K395" s="290" t="s">
        <v>257</v>
      </c>
      <c r="L395" s="294"/>
      <c r="M395" s="295" t="s">
        <v>1</v>
      </c>
      <c r="N395" s="296" t="s">
        <v>41</v>
      </c>
      <c r="O395" s="92"/>
      <c r="P395" s="251">
        <f>O395*H395</f>
        <v>0</v>
      </c>
      <c r="Q395" s="251">
        <v>0.0050000000000000001</v>
      </c>
      <c r="R395" s="251">
        <f>Q395*H395</f>
        <v>0.01</v>
      </c>
      <c r="S395" s="251">
        <v>0</v>
      </c>
      <c r="T395" s="252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53" t="s">
        <v>298</v>
      </c>
      <c r="AT395" s="253" t="s">
        <v>295</v>
      </c>
      <c r="AU395" s="253" t="s">
        <v>86</v>
      </c>
      <c r="AY395" s="18" t="s">
        <v>251</v>
      </c>
      <c r="BE395" s="254">
        <f>IF(N395="základní",J395,0)</f>
        <v>0</v>
      </c>
      <c r="BF395" s="254">
        <f>IF(N395="snížená",J395,0)</f>
        <v>0</v>
      </c>
      <c r="BG395" s="254">
        <f>IF(N395="zákl. přenesená",J395,0)</f>
        <v>0</v>
      </c>
      <c r="BH395" s="254">
        <f>IF(N395="sníž. přenesená",J395,0)</f>
        <v>0</v>
      </c>
      <c r="BI395" s="254">
        <f>IF(N395="nulová",J395,0)</f>
        <v>0</v>
      </c>
      <c r="BJ395" s="18" t="s">
        <v>84</v>
      </c>
      <c r="BK395" s="254">
        <f>ROUND(I395*H395,2)</f>
        <v>0</v>
      </c>
      <c r="BL395" s="18" t="s">
        <v>258</v>
      </c>
      <c r="BM395" s="253" t="s">
        <v>4625</v>
      </c>
    </row>
    <row r="396" s="2" customFormat="1" ht="14.4" customHeight="1">
      <c r="A396" s="39"/>
      <c r="B396" s="40"/>
      <c r="C396" s="243" t="s">
        <v>1636</v>
      </c>
      <c r="D396" s="243" t="s">
        <v>253</v>
      </c>
      <c r="E396" s="244" t="s">
        <v>4626</v>
      </c>
      <c r="F396" s="245" t="s">
        <v>4627</v>
      </c>
      <c r="G396" s="246" t="s">
        <v>369</v>
      </c>
      <c r="H396" s="247">
        <v>1</v>
      </c>
      <c r="I396" s="248"/>
      <c r="J396" s="247">
        <f>ROUND(I396*H396,2)</f>
        <v>0</v>
      </c>
      <c r="K396" s="245" t="s">
        <v>257</v>
      </c>
      <c r="L396" s="45"/>
      <c r="M396" s="249" t="s">
        <v>1</v>
      </c>
      <c r="N396" s="250" t="s">
        <v>41</v>
      </c>
      <c r="O396" s="92"/>
      <c r="P396" s="251">
        <f>O396*H396</f>
        <v>0</v>
      </c>
      <c r="Q396" s="251">
        <v>0</v>
      </c>
      <c r="R396" s="251">
        <f>Q396*H396</f>
        <v>0</v>
      </c>
      <c r="S396" s="251">
        <v>0</v>
      </c>
      <c r="T396" s="252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53" t="s">
        <v>258</v>
      </c>
      <c r="AT396" s="253" t="s">
        <v>253</v>
      </c>
      <c r="AU396" s="253" t="s">
        <v>86</v>
      </c>
      <c r="AY396" s="18" t="s">
        <v>251</v>
      </c>
      <c r="BE396" s="254">
        <f>IF(N396="základní",J396,0)</f>
        <v>0</v>
      </c>
      <c r="BF396" s="254">
        <f>IF(N396="snížená",J396,0)</f>
        <v>0</v>
      </c>
      <c r="BG396" s="254">
        <f>IF(N396="zákl. přenesená",J396,0)</f>
        <v>0</v>
      </c>
      <c r="BH396" s="254">
        <f>IF(N396="sníž. přenesená",J396,0)</f>
        <v>0</v>
      </c>
      <c r="BI396" s="254">
        <f>IF(N396="nulová",J396,0)</f>
        <v>0</v>
      </c>
      <c r="BJ396" s="18" t="s">
        <v>84</v>
      </c>
      <c r="BK396" s="254">
        <f>ROUND(I396*H396,2)</f>
        <v>0</v>
      </c>
      <c r="BL396" s="18" t="s">
        <v>258</v>
      </c>
      <c r="BM396" s="253" t="s">
        <v>4628</v>
      </c>
    </row>
    <row r="397" s="2" customFormat="1" ht="14.4" customHeight="1">
      <c r="A397" s="39"/>
      <c r="B397" s="40"/>
      <c r="C397" s="288" t="s">
        <v>1642</v>
      </c>
      <c r="D397" s="288" t="s">
        <v>295</v>
      </c>
      <c r="E397" s="289" t="s">
        <v>4629</v>
      </c>
      <c r="F397" s="290" t="s">
        <v>4630</v>
      </c>
      <c r="G397" s="291" t="s">
        <v>369</v>
      </c>
      <c r="H397" s="292">
        <v>1</v>
      </c>
      <c r="I397" s="293"/>
      <c r="J397" s="292">
        <f>ROUND(I397*H397,2)</f>
        <v>0</v>
      </c>
      <c r="K397" s="290" t="s">
        <v>257</v>
      </c>
      <c r="L397" s="294"/>
      <c r="M397" s="295" t="s">
        <v>1</v>
      </c>
      <c r="N397" s="296" t="s">
        <v>41</v>
      </c>
      <c r="O397" s="92"/>
      <c r="P397" s="251">
        <f>O397*H397</f>
        <v>0</v>
      </c>
      <c r="Q397" s="251">
        <v>0.0050000000000000001</v>
      </c>
      <c r="R397" s="251">
        <f>Q397*H397</f>
        <v>0.0050000000000000001</v>
      </c>
      <c r="S397" s="251">
        <v>0</v>
      </c>
      <c r="T397" s="252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53" t="s">
        <v>298</v>
      </c>
      <c r="AT397" s="253" t="s">
        <v>295</v>
      </c>
      <c r="AU397" s="253" t="s">
        <v>86</v>
      </c>
      <c r="AY397" s="18" t="s">
        <v>251</v>
      </c>
      <c r="BE397" s="254">
        <f>IF(N397="základní",J397,0)</f>
        <v>0</v>
      </c>
      <c r="BF397" s="254">
        <f>IF(N397="snížená",J397,0)</f>
        <v>0</v>
      </c>
      <c r="BG397" s="254">
        <f>IF(N397="zákl. přenesená",J397,0)</f>
        <v>0</v>
      </c>
      <c r="BH397" s="254">
        <f>IF(N397="sníž. přenesená",J397,0)</f>
        <v>0</v>
      </c>
      <c r="BI397" s="254">
        <f>IF(N397="nulová",J397,0)</f>
        <v>0</v>
      </c>
      <c r="BJ397" s="18" t="s">
        <v>84</v>
      </c>
      <c r="BK397" s="254">
        <f>ROUND(I397*H397,2)</f>
        <v>0</v>
      </c>
      <c r="BL397" s="18" t="s">
        <v>258</v>
      </c>
      <c r="BM397" s="253" t="s">
        <v>4631</v>
      </c>
    </row>
    <row r="398" s="2" customFormat="1" ht="14.4" customHeight="1">
      <c r="A398" s="39"/>
      <c r="B398" s="40"/>
      <c r="C398" s="243" t="s">
        <v>1648</v>
      </c>
      <c r="D398" s="243" t="s">
        <v>253</v>
      </c>
      <c r="E398" s="244" t="s">
        <v>4632</v>
      </c>
      <c r="F398" s="245" t="s">
        <v>4633</v>
      </c>
      <c r="G398" s="246" t="s">
        <v>369</v>
      </c>
      <c r="H398" s="247">
        <v>5</v>
      </c>
      <c r="I398" s="248"/>
      <c r="J398" s="247">
        <f>ROUND(I398*H398,2)</f>
        <v>0</v>
      </c>
      <c r="K398" s="245" t="s">
        <v>257</v>
      </c>
      <c r="L398" s="45"/>
      <c r="M398" s="249" t="s">
        <v>1</v>
      </c>
      <c r="N398" s="250" t="s">
        <v>41</v>
      </c>
      <c r="O398" s="92"/>
      <c r="P398" s="251">
        <f>O398*H398</f>
        <v>0</v>
      </c>
      <c r="Q398" s="251">
        <v>0</v>
      </c>
      <c r="R398" s="251">
        <f>Q398*H398</f>
        <v>0</v>
      </c>
      <c r="S398" s="251">
        <v>0</v>
      </c>
      <c r="T398" s="252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53" t="s">
        <v>258</v>
      </c>
      <c r="AT398" s="253" t="s">
        <v>253</v>
      </c>
      <c r="AU398" s="253" t="s">
        <v>86</v>
      </c>
      <c r="AY398" s="18" t="s">
        <v>251</v>
      </c>
      <c r="BE398" s="254">
        <f>IF(N398="základní",J398,0)</f>
        <v>0</v>
      </c>
      <c r="BF398" s="254">
        <f>IF(N398="snížená",J398,0)</f>
        <v>0</v>
      </c>
      <c r="BG398" s="254">
        <f>IF(N398="zákl. přenesená",J398,0)</f>
        <v>0</v>
      </c>
      <c r="BH398" s="254">
        <f>IF(N398="sníž. přenesená",J398,0)</f>
        <v>0</v>
      </c>
      <c r="BI398" s="254">
        <f>IF(N398="nulová",J398,0)</f>
        <v>0</v>
      </c>
      <c r="BJ398" s="18" t="s">
        <v>84</v>
      </c>
      <c r="BK398" s="254">
        <f>ROUND(I398*H398,2)</f>
        <v>0</v>
      </c>
      <c r="BL398" s="18" t="s">
        <v>258</v>
      </c>
      <c r="BM398" s="253" t="s">
        <v>4634</v>
      </c>
    </row>
    <row r="399" s="2" customFormat="1" ht="22.2" customHeight="1">
      <c r="A399" s="39"/>
      <c r="B399" s="40"/>
      <c r="C399" s="288" t="s">
        <v>1653</v>
      </c>
      <c r="D399" s="288" t="s">
        <v>295</v>
      </c>
      <c r="E399" s="289" t="s">
        <v>4635</v>
      </c>
      <c r="F399" s="290" t="s">
        <v>4636</v>
      </c>
      <c r="G399" s="291" t="s">
        <v>369</v>
      </c>
      <c r="H399" s="292">
        <v>5</v>
      </c>
      <c r="I399" s="293"/>
      <c r="J399" s="292">
        <f>ROUND(I399*H399,2)</f>
        <v>0</v>
      </c>
      <c r="K399" s="290" t="s">
        <v>257</v>
      </c>
      <c r="L399" s="294"/>
      <c r="M399" s="295" t="s">
        <v>1</v>
      </c>
      <c r="N399" s="296" t="s">
        <v>41</v>
      </c>
      <c r="O399" s="92"/>
      <c r="P399" s="251">
        <f>O399*H399</f>
        <v>0</v>
      </c>
      <c r="Q399" s="251">
        <v>0.0050000000000000001</v>
      </c>
      <c r="R399" s="251">
        <f>Q399*H399</f>
        <v>0.025000000000000001</v>
      </c>
      <c r="S399" s="251">
        <v>0</v>
      </c>
      <c r="T399" s="252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53" t="s">
        <v>298</v>
      </c>
      <c r="AT399" s="253" t="s">
        <v>295</v>
      </c>
      <c r="AU399" s="253" t="s">
        <v>86</v>
      </c>
      <c r="AY399" s="18" t="s">
        <v>251</v>
      </c>
      <c r="BE399" s="254">
        <f>IF(N399="základní",J399,0)</f>
        <v>0</v>
      </c>
      <c r="BF399" s="254">
        <f>IF(N399="snížená",J399,0)</f>
        <v>0</v>
      </c>
      <c r="BG399" s="254">
        <f>IF(N399="zákl. přenesená",J399,0)</f>
        <v>0</v>
      </c>
      <c r="BH399" s="254">
        <f>IF(N399="sníž. přenesená",J399,0)</f>
        <v>0</v>
      </c>
      <c r="BI399" s="254">
        <f>IF(N399="nulová",J399,0)</f>
        <v>0</v>
      </c>
      <c r="BJ399" s="18" t="s">
        <v>84</v>
      </c>
      <c r="BK399" s="254">
        <f>ROUND(I399*H399,2)</f>
        <v>0</v>
      </c>
      <c r="BL399" s="18" t="s">
        <v>258</v>
      </c>
      <c r="BM399" s="253" t="s">
        <v>4637</v>
      </c>
    </row>
    <row r="400" s="2" customFormat="1" ht="14.4" customHeight="1">
      <c r="A400" s="39"/>
      <c r="B400" s="40"/>
      <c r="C400" s="243" t="s">
        <v>1657</v>
      </c>
      <c r="D400" s="243" t="s">
        <v>253</v>
      </c>
      <c r="E400" s="244" t="s">
        <v>4638</v>
      </c>
      <c r="F400" s="245" t="s">
        <v>4639</v>
      </c>
      <c r="G400" s="246" t="s">
        <v>369</v>
      </c>
      <c r="H400" s="247">
        <v>14</v>
      </c>
      <c r="I400" s="248"/>
      <c r="J400" s="247">
        <f>ROUND(I400*H400,2)</f>
        <v>0</v>
      </c>
      <c r="K400" s="245" t="s">
        <v>257</v>
      </c>
      <c r="L400" s="45"/>
      <c r="M400" s="249" t="s">
        <v>1</v>
      </c>
      <c r="N400" s="250" t="s">
        <v>41</v>
      </c>
      <c r="O400" s="92"/>
      <c r="P400" s="251">
        <f>O400*H400</f>
        <v>0</v>
      </c>
      <c r="Q400" s="251">
        <v>0</v>
      </c>
      <c r="R400" s="251">
        <f>Q400*H400</f>
        <v>0</v>
      </c>
      <c r="S400" s="251">
        <v>0</v>
      </c>
      <c r="T400" s="252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53" t="s">
        <v>258</v>
      </c>
      <c r="AT400" s="253" t="s">
        <v>253</v>
      </c>
      <c r="AU400" s="253" t="s">
        <v>86</v>
      </c>
      <c r="AY400" s="18" t="s">
        <v>251</v>
      </c>
      <c r="BE400" s="254">
        <f>IF(N400="základní",J400,0)</f>
        <v>0</v>
      </c>
      <c r="BF400" s="254">
        <f>IF(N400="snížená",J400,0)</f>
        <v>0</v>
      </c>
      <c r="BG400" s="254">
        <f>IF(N400="zákl. přenesená",J400,0)</f>
        <v>0</v>
      </c>
      <c r="BH400" s="254">
        <f>IF(N400="sníž. přenesená",J400,0)</f>
        <v>0</v>
      </c>
      <c r="BI400" s="254">
        <f>IF(N400="nulová",J400,0)</f>
        <v>0</v>
      </c>
      <c r="BJ400" s="18" t="s">
        <v>84</v>
      </c>
      <c r="BK400" s="254">
        <f>ROUND(I400*H400,2)</f>
        <v>0</v>
      </c>
      <c r="BL400" s="18" t="s">
        <v>258</v>
      </c>
      <c r="BM400" s="253" t="s">
        <v>4640</v>
      </c>
    </row>
    <row r="401" s="2" customFormat="1" ht="19.8" customHeight="1">
      <c r="A401" s="39"/>
      <c r="B401" s="40"/>
      <c r="C401" s="288" t="s">
        <v>1661</v>
      </c>
      <c r="D401" s="288" t="s">
        <v>295</v>
      </c>
      <c r="E401" s="289" t="s">
        <v>4641</v>
      </c>
      <c r="F401" s="290" t="s">
        <v>4642</v>
      </c>
      <c r="G401" s="291" t="s">
        <v>369</v>
      </c>
      <c r="H401" s="292">
        <v>14</v>
      </c>
      <c r="I401" s="293"/>
      <c r="J401" s="292">
        <f>ROUND(I401*H401,2)</f>
        <v>0</v>
      </c>
      <c r="K401" s="290" t="s">
        <v>257</v>
      </c>
      <c r="L401" s="294"/>
      <c r="M401" s="295" t="s">
        <v>1</v>
      </c>
      <c r="N401" s="296" t="s">
        <v>41</v>
      </c>
      <c r="O401" s="92"/>
      <c r="P401" s="251">
        <f>O401*H401</f>
        <v>0</v>
      </c>
      <c r="Q401" s="251">
        <v>0.0050000000000000001</v>
      </c>
      <c r="R401" s="251">
        <f>Q401*H401</f>
        <v>0.070000000000000007</v>
      </c>
      <c r="S401" s="251">
        <v>0</v>
      </c>
      <c r="T401" s="252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53" t="s">
        <v>298</v>
      </c>
      <c r="AT401" s="253" t="s">
        <v>295</v>
      </c>
      <c r="AU401" s="253" t="s">
        <v>86</v>
      </c>
      <c r="AY401" s="18" t="s">
        <v>251</v>
      </c>
      <c r="BE401" s="254">
        <f>IF(N401="základní",J401,0)</f>
        <v>0</v>
      </c>
      <c r="BF401" s="254">
        <f>IF(N401="snížená",J401,0)</f>
        <v>0</v>
      </c>
      <c r="BG401" s="254">
        <f>IF(N401="zákl. přenesená",J401,0)</f>
        <v>0</v>
      </c>
      <c r="BH401" s="254">
        <f>IF(N401="sníž. přenesená",J401,0)</f>
        <v>0</v>
      </c>
      <c r="BI401" s="254">
        <f>IF(N401="nulová",J401,0)</f>
        <v>0</v>
      </c>
      <c r="BJ401" s="18" t="s">
        <v>84</v>
      </c>
      <c r="BK401" s="254">
        <f>ROUND(I401*H401,2)</f>
        <v>0</v>
      </c>
      <c r="BL401" s="18" t="s">
        <v>258</v>
      </c>
      <c r="BM401" s="253" t="s">
        <v>4643</v>
      </c>
    </row>
    <row r="402" s="2" customFormat="1" ht="14.4" customHeight="1">
      <c r="A402" s="39"/>
      <c r="B402" s="40"/>
      <c r="C402" s="243" t="s">
        <v>1667</v>
      </c>
      <c r="D402" s="243" t="s">
        <v>253</v>
      </c>
      <c r="E402" s="244" t="s">
        <v>4072</v>
      </c>
      <c r="F402" s="245" t="s">
        <v>4073</v>
      </c>
      <c r="G402" s="246" t="s">
        <v>406</v>
      </c>
      <c r="H402" s="247">
        <v>400</v>
      </c>
      <c r="I402" s="248"/>
      <c r="J402" s="247">
        <f>ROUND(I402*H402,2)</f>
        <v>0</v>
      </c>
      <c r="K402" s="245" t="s">
        <v>257</v>
      </c>
      <c r="L402" s="45"/>
      <c r="M402" s="249" t="s">
        <v>1</v>
      </c>
      <c r="N402" s="250" t="s">
        <v>41</v>
      </c>
      <c r="O402" s="92"/>
      <c r="P402" s="251">
        <f>O402*H402</f>
        <v>0</v>
      </c>
      <c r="Q402" s="251">
        <v>0</v>
      </c>
      <c r="R402" s="251">
        <f>Q402*H402</f>
        <v>0</v>
      </c>
      <c r="S402" s="251">
        <v>0</v>
      </c>
      <c r="T402" s="252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53" t="s">
        <v>258</v>
      </c>
      <c r="AT402" s="253" t="s">
        <v>253</v>
      </c>
      <c r="AU402" s="253" t="s">
        <v>86</v>
      </c>
      <c r="AY402" s="18" t="s">
        <v>251</v>
      </c>
      <c r="BE402" s="254">
        <f>IF(N402="základní",J402,0)</f>
        <v>0</v>
      </c>
      <c r="BF402" s="254">
        <f>IF(N402="snížená",J402,0)</f>
        <v>0</v>
      </c>
      <c r="BG402" s="254">
        <f>IF(N402="zákl. přenesená",J402,0)</f>
        <v>0</v>
      </c>
      <c r="BH402" s="254">
        <f>IF(N402="sníž. přenesená",J402,0)</f>
        <v>0</v>
      </c>
      <c r="BI402" s="254">
        <f>IF(N402="nulová",J402,0)</f>
        <v>0</v>
      </c>
      <c r="BJ402" s="18" t="s">
        <v>84</v>
      </c>
      <c r="BK402" s="254">
        <f>ROUND(I402*H402,2)</f>
        <v>0</v>
      </c>
      <c r="BL402" s="18" t="s">
        <v>258</v>
      </c>
      <c r="BM402" s="253" t="s">
        <v>4644</v>
      </c>
    </row>
    <row r="403" s="2" customFormat="1" ht="30" customHeight="1">
      <c r="A403" s="39"/>
      <c r="B403" s="40"/>
      <c r="C403" s="288" t="s">
        <v>1673</v>
      </c>
      <c r="D403" s="288" t="s">
        <v>295</v>
      </c>
      <c r="E403" s="289" t="s">
        <v>4275</v>
      </c>
      <c r="F403" s="290" t="s">
        <v>4276</v>
      </c>
      <c r="G403" s="291" t="s">
        <v>406</v>
      </c>
      <c r="H403" s="292">
        <v>480</v>
      </c>
      <c r="I403" s="293"/>
      <c r="J403" s="292">
        <f>ROUND(I403*H403,2)</f>
        <v>0</v>
      </c>
      <c r="K403" s="290" t="s">
        <v>257</v>
      </c>
      <c r="L403" s="294"/>
      <c r="M403" s="295" t="s">
        <v>1</v>
      </c>
      <c r="N403" s="296" t="s">
        <v>41</v>
      </c>
      <c r="O403" s="92"/>
      <c r="P403" s="251">
        <f>O403*H403</f>
        <v>0</v>
      </c>
      <c r="Q403" s="251">
        <v>0.00011</v>
      </c>
      <c r="R403" s="251">
        <f>Q403*H403</f>
        <v>0.0528</v>
      </c>
      <c r="S403" s="251">
        <v>0</v>
      </c>
      <c r="T403" s="252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53" t="s">
        <v>298</v>
      </c>
      <c r="AT403" s="253" t="s">
        <v>295</v>
      </c>
      <c r="AU403" s="253" t="s">
        <v>86</v>
      </c>
      <c r="AY403" s="18" t="s">
        <v>251</v>
      </c>
      <c r="BE403" s="254">
        <f>IF(N403="základní",J403,0)</f>
        <v>0</v>
      </c>
      <c r="BF403" s="254">
        <f>IF(N403="snížená",J403,0)</f>
        <v>0</v>
      </c>
      <c r="BG403" s="254">
        <f>IF(N403="zákl. přenesená",J403,0)</f>
        <v>0</v>
      </c>
      <c r="BH403" s="254">
        <f>IF(N403="sníž. přenesená",J403,0)</f>
        <v>0</v>
      </c>
      <c r="BI403" s="254">
        <f>IF(N403="nulová",J403,0)</f>
        <v>0</v>
      </c>
      <c r="BJ403" s="18" t="s">
        <v>84</v>
      </c>
      <c r="BK403" s="254">
        <f>ROUND(I403*H403,2)</f>
        <v>0</v>
      </c>
      <c r="BL403" s="18" t="s">
        <v>258</v>
      </c>
      <c r="BM403" s="253" t="s">
        <v>4645</v>
      </c>
    </row>
    <row r="404" s="2" customFormat="1" ht="14.4" customHeight="1">
      <c r="A404" s="39"/>
      <c r="B404" s="40"/>
      <c r="C404" s="243" t="s">
        <v>1679</v>
      </c>
      <c r="D404" s="243" t="s">
        <v>253</v>
      </c>
      <c r="E404" s="244" t="s">
        <v>4265</v>
      </c>
      <c r="F404" s="245" t="s">
        <v>4266</v>
      </c>
      <c r="G404" s="246" t="s">
        <v>369</v>
      </c>
      <c r="H404" s="247">
        <v>800</v>
      </c>
      <c r="I404" s="248"/>
      <c r="J404" s="247">
        <f>ROUND(I404*H404,2)</f>
        <v>0</v>
      </c>
      <c r="K404" s="245" t="s">
        <v>257</v>
      </c>
      <c r="L404" s="45"/>
      <c r="M404" s="249" t="s">
        <v>1</v>
      </c>
      <c r="N404" s="250" t="s">
        <v>41</v>
      </c>
      <c r="O404" s="92"/>
      <c r="P404" s="251">
        <f>O404*H404</f>
        <v>0</v>
      </c>
      <c r="Q404" s="251">
        <v>0</v>
      </c>
      <c r="R404" s="251">
        <f>Q404*H404</f>
        <v>0</v>
      </c>
      <c r="S404" s="251">
        <v>0</v>
      </c>
      <c r="T404" s="252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53" t="s">
        <v>258</v>
      </c>
      <c r="AT404" s="253" t="s">
        <v>253</v>
      </c>
      <c r="AU404" s="253" t="s">
        <v>86</v>
      </c>
      <c r="AY404" s="18" t="s">
        <v>251</v>
      </c>
      <c r="BE404" s="254">
        <f>IF(N404="základní",J404,0)</f>
        <v>0</v>
      </c>
      <c r="BF404" s="254">
        <f>IF(N404="snížená",J404,0)</f>
        <v>0</v>
      </c>
      <c r="BG404" s="254">
        <f>IF(N404="zákl. přenesená",J404,0)</f>
        <v>0</v>
      </c>
      <c r="BH404" s="254">
        <f>IF(N404="sníž. přenesená",J404,0)</f>
        <v>0</v>
      </c>
      <c r="BI404" s="254">
        <f>IF(N404="nulová",J404,0)</f>
        <v>0</v>
      </c>
      <c r="BJ404" s="18" t="s">
        <v>84</v>
      </c>
      <c r="BK404" s="254">
        <f>ROUND(I404*H404,2)</f>
        <v>0</v>
      </c>
      <c r="BL404" s="18" t="s">
        <v>258</v>
      </c>
      <c r="BM404" s="253" t="s">
        <v>4646</v>
      </c>
    </row>
    <row r="405" s="2" customFormat="1" ht="14.4" customHeight="1">
      <c r="A405" s="39"/>
      <c r="B405" s="40"/>
      <c r="C405" s="288" t="s">
        <v>1683</v>
      </c>
      <c r="D405" s="288" t="s">
        <v>295</v>
      </c>
      <c r="E405" s="289" t="s">
        <v>4335</v>
      </c>
      <c r="F405" s="290" t="s">
        <v>4336</v>
      </c>
      <c r="G405" s="291" t="s">
        <v>369</v>
      </c>
      <c r="H405" s="292">
        <v>800</v>
      </c>
      <c r="I405" s="293"/>
      <c r="J405" s="292">
        <f>ROUND(I405*H405,2)</f>
        <v>0</v>
      </c>
      <c r="K405" s="290" t="s">
        <v>257</v>
      </c>
      <c r="L405" s="294"/>
      <c r="M405" s="295" t="s">
        <v>1</v>
      </c>
      <c r="N405" s="296" t="s">
        <v>41</v>
      </c>
      <c r="O405" s="92"/>
      <c r="P405" s="251">
        <f>O405*H405</f>
        <v>0</v>
      </c>
      <c r="Q405" s="251">
        <v>1.0000000000000001E-05</v>
      </c>
      <c r="R405" s="251">
        <f>Q405*H405</f>
        <v>0.0080000000000000002</v>
      </c>
      <c r="S405" s="251">
        <v>0</v>
      </c>
      <c r="T405" s="252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53" t="s">
        <v>298</v>
      </c>
      <c r="AT405" s="253" t="s">
        <v>295</v>
      </c>
      <c r="AU405" s="253" t="s">
        <v>86</v>
      </c>
      <c r="AY405" s="18" t="s">
        <v>251</v>
      </c>
      <c r="BE405" s="254">
        <f>IF(N405="základní",J405,0)</f>
        <v>0</v>
      </c>
      <c r="BF405" s="254">
        <f>IF(N405="snížená",J405,0)</f>
        <v>0</v>
      </c>
      <c r="BG405" s="254">
        <f>IF(N405="zákl. přenesená",J405,0)</f>
        <v>0</v>
      </c>
      <c r="BH405" s="254">
        <f>IF(N405="sníž. přenesená",J405,0)</f>
        <v>0</v>
      </c>
      <c r="BI405" s="254">
        <f>IF(N405="nulová",J405,0)</f>
        <v>0</v>
      </c>
      <c r="BJ405" s="18" t="s">
        <v>84</v>
      </c>
      <c r="BK405" s="254">
        <f>ROUND(I405*H405,2)</f>
        <v>0</v>
      </c>
      <c r="BL405" s="18" t="s">
        <v>258</v>
      </c>
      <c r="BM405" s="253" t="s">
        <v>4647</v>
      </c>
    </row>
    <row r="406" s="2" customFormat="1" ht="22.2" customHeight="1">
      <c r="A406" s="39"/>
      <c r="B406" s="40"/>
      <c r="C406" s="288" t="s">
        <v>1687</v>
      </c>
      <c r="D406" s="288" t="s">
        <v>295</v>
      </c>
      <c r="E406" s="289" t="s">
        <v>4269</v>
      </c>
      <c r="F406" s="290" t="s">
        <v>4270</v>
      </c>
      <c r="G406" s="291" t="s">
        <v>1599</v>
      </c>
      <c r="H406" s="292">
        <v>8</v>
      </c>
      <c r="I406" s="293"/>
      <c r="J406" s="292">
        <f>ROUND(I406*H406,2)</f>
        <v>0</v>
      </c>
      <c r="K406" s="290" t="s">
        <v>257</v>
      </c>
      <c r="L406" s="294"/>
      <c r="M406" s="295" t="s">
        <v>1</v>
      </c>
      <c r="N406" s="296" t="s">
        <v>41</v>
      </c>
      <c r="O406" s="92"/>
      <c r="P406" s="251">
        <f>O406*H406</f>
        <v>0</v>
      </c>
      <c r="Q406" s="251">
        <v>0.001</v>
      </c>
      <c r="R406" s="251">
        <f>Q406*H406</f>
        <v>0.0080000000000000002</v>
      </c>
      <c r="S406" s="251">
        <v>0</v>
      </c>
      <c r="T406" s="252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53" t="s">
        <v>298</v>
      </c>
      <c r="AT406" s="253" t="s">
        <v>295</v>
      </c>
      <c r="AU406" s="253" t="s">
        <v>86</v>
      </c>
      <c r="AY406" s="18" t="s">
        <v>251</v>
      </c>
      <c r="BE406" s="254">
        <f>IF(N406="základní",J406,0)</f>
        <v>0</v>
      </c>
      <c r="BF406" s="254">
        <f>IF(N406="snížená",J406,0)</f>
        <v>0</v>
      </c>
      <c r="BG406" s="254">
        <f>IF(N406="zákl. přenesená",J406,0)</f>
        <v>0</v>
      </c>
      <c r="BH406" s="254">
        <f>IF(N406="sníž. přenesená",J406,0)</f>
        <v>0</v>
      </c>
      <c r="BI406" s="254">
        <f>IF(N406="nulová",J406,0)</f>
        <v>0</v>
      </c>
      <c r="BJ406" s="18" t="s">
        <v>84</v>
      </c>
      <c r="BK406" s="254">
        <f>ROUND(I406*H406,2)</f>
        <v>0</v>
      </c>
      <c r="BL406" s="18" t="s">
        <v>258</v>
      </c>
      <c r="BM406" s="253" t="s">
        <v>4648</v>
      </c>
    </row>
    <row r="407" s="2" customFormat="1" ht="22.2" customHeight="1">
      <c r="A407" s="39"/>
      <c r="B407" s="40"/>
      <c r="C407" s="288" t="s">
        <v>1691</v>
      </c>
      <c r="D407" s="288" t="s">
        <v>295</v>
      </c>
      <c r="E407" s="289" t="s">
        <v>4649</v>
      </c>
      <c r="F407" s="290" t="s">
        <v>4650</v>
      </c>
      <c r="G407" s="291" t="s">
        <v>1599</v>
      </c>
      <c r="H407" s="292">
        <v>8</v>
      </c>
      <c r="I407" s="293"/>
      <c r="J407" s="292">
        <f>ROUND(I407*H407,2)</f>
        <v>0</v>
      </c>
      <c r="K407" s="290" t="s">
        <v>257</v>
      </c>
      <c r="L407" s="294"/>
      <c r="M407" s="295" t="s">
        <v>1</v>
      </c>
      <c r="N407" s="296" t="s">
        <v>41</v>
      </c>
      <c r="O407" s="92"/>
      <c r="P407" s="251">
        <f>O407*H407</f>
        <v>0</v>
      </c>
      <c r="Q407" s="251">
        <v>0.00080000000000000004</v>
      </c>
      <c r="R407" s="251">
        <f>Q407*H407</f>
        <v>0.0064000000000000003</v>
      </c>
      <c r="S407" s="251">
        <v>0</v>
      </c>
      <c r="T407" s="252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53" t="s">
        <v>298</v>
      </c>
      <c r="AT407" s="253" t="s">
        <v>295</v>
      </c>
      <c r="AU407" s="253" t="s">
        <v>86</v>
      </c>
      <c r="AY407" s="18" t="s">
        <v>251</v>
      </c>
      <c r="BE407" s="254">
        <f>IF(N407="základní",J407,0)</f>
        <v>0</v>
      </c>
      <c r="BF407" s="254">
        <f>IF(N407="snížená",J407,0)</f>
        <v>0</v>
      </c>
      <c r="BG407" s="254">
        <f>IF(N407="zákl. přenesená",J407,0)</f>
        <v>0</v>
      </c>
      <c r="BH407" s="254">
        <f>IF(N407="sníž. přenesená",J407,0)</f>
        <v>0</v>
      </c>
      <c r="BI407" s="254">
        <f>IF(N407="nulová",J407,0)</f>
        <v>0</v>
      </c>
      <c r="BJ407" s="18" t="s">
        <v>84</v>
      </c>
      <c r="BK407" s="254">
        <f>ROUND(I407*H407,2)</f>
        <v>0</v>
      </c>
      <c r="BL407" s="18" t="s">
        <v>258</v>
      </c>
      <c r="BM407" s="253" t="s">
        <v>4651</v>
      </c>
    </row>
    <row r="408" s="12" customFormat="1" ht="22.8" customHeight="1">
      <c r="A408" s="12"/>
      <c r="B408" s="227"/>
      <c r="C408" s="228"/>
      <c r="D408" s="229" t="s">
        <v>75</v>
      </c>
      <c r="E408" s="241" t="s">
        <v>4652</v>
      </c>
      <c r="F408" s="241" t="s">
        <v>4653</v>
      </c>
      <c r="G408" s="228"/>
      <c r="H408" s="228"/>
      <c r="I408" s="231"/>
      <c r="J408" s="242">
        <f>BK408</f>
        <v>0</v>
      </c>
      <c r="K408" s="228"/>
      <c r="L408" s="233"/>
      <c r="M408" s="234"/>
      <c r="N408" s="235"/>
      <c r="O408" s="235"/>
      <c r="P408" s="236">
        <f>SUM(P409:P417)</f>
        <v>0</v>
      </c>
      <c r="Q408" s="235"/>
      <c r="R408" s="236">
        <f>SUM(R409:R417)</f>
        <v>0</v>
      </c>
      <c r="S408" s="235"/>
      <c r="T408" s="237">
        <f>SUM(T409:T417)</f>
        <v>0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238" t="s">
        <v>84</v>
      </c>
      <c r="AT408" s="239" t="s">
        <v>75</v>
      </c>
      <c r="AU408" s="239" t="s">
        <v>84</v>
      </c>
      <c r="AY408" s="238" t="s">
        <v>251</v>
      </c>
      <c r="BK408" s="240">
        <f>SUM(BK409:BK417)</f>
        <v>0</v>
      </c>
    </row>
    <row r="409" s="2" customFormat="1" ht="14.4" customHeight="1">
      <c r="A409" s="39"/>
      <c r="B409" s="40"/>
      <c r="C409" s="243" t="s">
        <v>1696</v>
      </c>
      <c r="D409" s="243" t="s">
        <v>253</v>
      </c>
      <c r="E409" s="244" t="s">
        <v>4654</v>
      </c>
      <c r="F409" s="245" t="s">
        <v>4655</v>
      </c>
      <c r="G409" s="246" t="s">
        <v>3066</v>
      </c>
      <c r="H409" s="247">
        <v>80</v>
      </c>
      <c r="I409" s="248"/>
      <c r="J409" s="247">
        <f>ROUND(I409*H409,2)</f>
        <v>0</v>
      </c>
      <c r="K409" s="245" t="s">
        <v>257</v>
      </c>
      <c r="L409" s="45"/>
      <c r="M409" s="249" t="s">
        <v>1</v>
      </c>
      <c r="N409" s="250" t="s">
        <v>41</v>
      </c>
      <c r="O409" s="92"/>
      <c r="P409" s="251">
        <f>O409*H409</f>
        <v>0</v>
      </c>
      <c r="Q409" s="251">
        <v>0</v>
      </c>
      <c r="R409" s="251">
        <f>Q409*H409</f>
        <v>0</v>
      </c>
      <c r="S409" s="251">
        <v>0</v>
      </c>
      <c r="T409" s="252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53" t="s">
        <v>258</v>
      </c>
      <c r="AT409" s="253" t="s">
        <v>253</v>
      </c>
      <c r="AU409" s="253" t="s">
        <v>86</v>
      </c>
      <c r="AY409" s="18" t="s">
        <v>251</v>
      </c>
      <c r="BE409" s="254">
        <f>IF(N409="základní",J409,0)</f>
        <v>0</v>
      </c>
      <c r="BF409" s="254">
        <f>IF(N409="snížená",J409,0)</f>
        <v>0</v>
      </c>
      <c r="BG409" s="254">
        <f>IF(N409="zákl. přenesená",J409,0)</f>
        <v>0</v>
      </c>
      <c r="BH409" s="254">
        <f>IF(N409="sníž. přenesená",J409,0)</f>
        <v>0</v>
      </c>
      <c r="BI409" s="254">
        <f>IF(N409="nulová",J409,0)</f>
        <v>0</v>
      </c>
      <c r="BJ409" s="18" t="s">
        <v>84</v>
      </c>
      <c r="BK409" s="254">
        <f>ROUND(I409*H409,2)</f>
        <v>0</v>
      </c>
      <c r="BL409" s="18" t="s">
        <v>258</v>
      </c>
      <c r="BM409" s="253" t="s">
        <v>4656</v>
      </c>
    </row>
    <row r="410" s="2" customFormat="1">
      <c r="A410" s="39"/>
      <c r="B410" s="40"/>
      <c r="C410" s="41"/>
      <c r="D410" s="257" t="s">
        <v>863</v>
      </c>
      <c r="E410" s="41"/>
      <c r="F410" s="308" t="s">
        <v>4657</v>
      </c>
      <c r="G410" s="41"/>
      <c r="H410" s="41"/>
      <c r="I410" s="211"/>
      <c r="J410" s="41"/>
      <c r="K410" s="41"/>
      <c r="L410" s="45"/>
      <c r="M410" s="309"/>
      <c r="N410" s="310"/>
      <c r="O410" s="92"/>
      <c r="P410" s="92"/>
      <c r="Q410" s="92"/>
      <c r="R410" s="92"/>
      <c r="S410" s="92"/>
      <c r="T410" s="93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863</v>
      </c>
      <c r="AU410" s="18" t="s">
        <v>86</v>
      </c>
    </row>
    <row r="411" s="2" customFormat="1" ht="14.4" customHeight="1">
      <c r="A411" s="39"/>
      <c r="B411" s="40"/>
      <c r="C411" s="243" t="s">
        <v>1700</v>
      </c>
      <c r="D411" s="243" t="s">
        <v>253</v>
      </c>
      <c r="E411" s="244" t="s">
        <v>4658</v>
      </c>
      <c r="F411" s="245" t="s">
        <v>4659</v>
      </c>
      <c r="G411" s="246" t="s">
        <v>3066</v>
      </c>
      <c r="H411" s="247">
        <v>16</v>
      </c>
      <c r="I411" s="248"/>
      <c r="J411" s="247">
        <f>ROUND(I411*H411,2)</f>
        <v>0</v>
      </c>
      <c r="K411" s="245" t="s">
        <v>257</v>
      </c>
      <c r="L411" s="45"/>
      <c r="M411" s="249" t="s">
        <v>1</v>
      </c>
      <c r="N411" s="250" t="s">
        <v>41</v>
      </c>
      <c r="O411" s="92"/>
      <c r="P411" s="251">
        <f>O411*H411</f>
        <v>0</v>
      </c>
      <c r="Q411" s="251">
        <v>0</v>
      </c>
      <c r="R411" s="251">
        <f>Q411*H411</f>
        <v>0</v>
      </c>
      <c r="S411" s="251">
        <v>0</v>
      </c>
      <c r="T411" s="252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53" t="s">
        <v>258</v>
      </c>
      <c r="AT411" s="253" t="s">
        <v>253</v>
      </c>
      <c r="AU411" s="253" t="s">
        <v>86</v>
      </c>
      <c r="AY411" s="18" t="s">
        <v>251</v>
      </c>
      <c r="BE411" s="254">
        <f>IF(N411="základní",J411,0)</f>
        <v>0</v>
      </c>
      <c r="BF411" s="254">
        <f>IF(N411="snížená",J411,0)</f>
        <v>0</v>
      </c>
      <c r="BG411" s="254">
        <f>IF(N411="zákl. přenesená",J411,0)</f>
        <v>0</v>
      </c>
      <c r="BH411" s="254">
        <f>IF(N411="sníž. přenesená",J411,0)</f>
        <v>0</v>
      </c>
      <c r="BI411" s="254">
        <f>IF(N411="nulová",J411,0)</f>
        <v>0</v>
      </c>
      <c r="BJ411" s="18" t="s">
        <v>84</v>
      </c>
      <c r="BK411" s="254">
        <f>ROUND(I411*H411,2)</f>
        <v>0</v>
      </c>
      <c r="BL411" s="18" t="s">
        <v>258</v>
      </c>
      <c r="BM411" s="253" t="s">
        <v>4660</v>
      </c>
    </row>
    <row r="412" s="2" customFormat="1">
      <c r="A412" s="39"/>
      <c r="B412" s="40"/>
      <c r="C412" s="41"/>
      <c r="D412" s="257" t="s">
        <v>863</v>
      </c>
      <c r="E412" s="41"/>
      <c r="F412" s="308" t="s">
        <v>4661</v>
      </c>
      <c r="G412" s="41"/>
      <c r="H412" s="41"/>
      <c r="I412" s="211"/>
      <c r="J412" s="41"/>
      <c r="K412" s="41"/>
      <c r="L412" s="45"/>
      <c r="M412" s="309"/>
      <c r="N412" s="310"/>
      <c r="O412" s="92"/>
      <c r="P412" s="92"/>
      <c r="Q412" s="92"/>
      <c r="R412" s="92"/>
      <c r="S412" s="92"/>
      <c r="T412" s="93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863</v>
      </c>
      <c r="AU412" s="18" t="s">
        <v>86</v>
      </c>
    </row>
    <row r="413" s="2" customFormat="1" ht="14.4" customHeight="1">
      <c r="A413" s="39"/>
      <c r="B413" s="40"/>
      <c r="C413" s="243" t="s">
        <v>1702</v>
      </c>
      <c r="D413" s="243" t="s">
        <v>253</v>
      </c>
      <c r="E413" s="244" t="s">
        <v>4662</v>
      </c>
      <c r="F413" s="245" t="s">
        <v>4663</v>
      </c>
      <c r="G413" s="246" t="s">
        <v>3066</v>
      </c>
      <c r="H413" s="247">
        <v>16</v>
      </c>
      <c r="I413" s="248"/>
      <c r="J413" s="247">
        <f>ROUND(I413*H413,2)</f>
        <v>0</v>
      </c>
      <c r="K413" s="245" t="s">
        <v>257</v>
      </c>
      <c r="L413" s="45"/>
      <c r="M413" s="249" t="s">
        <v>1</v>
      </c>
      <c r="N413" s="250" t="s">
        <v>41</v>
      </c>
      <c r="O413" s="92"/>
      <c r="P413" s="251">
        <f>O413*H413</f>
        <v>0</v>
      </c>
      <c r="Q413" s="251">
        <v>0</v>
      </c>
      <c r="R413" s="251">
        <f>Q413*H413</f>
        <v>0</v>
      </c>
      <c r="S413" s="251">
        <v>0</v>
      </c>
      <c r="T413" s="252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53" t="s">
        <v>258</v>
      </c>
      <c r="AT413" s="253" t="s">
        <v>253</v>
      </c>
      <c r="AU413" s="253" t="s">
        <v>86</v>
      </c>
      <c r="AY413" s="18" t="s">
        <v>251</v>
      </c>
      <c r="BE413" s="254">
        <f>IF(N413="základní",J413,0)</f>
        <v>0</v>
      </c>
      <c r="BF413" s="254">
        <f>IF(N413="snížená",J413,0)</f>
        <v>0</v>
      </c>
      <c r="BG413" s="254">
        <f>IF(N413="zákl. přenesená",J413,0)</f>
        <v>0</v>
      </c>
      <c r="BH413" s="254">
        <f>IF(N413="sníž. přenesená",J413,0)</f>
        <v>0</v>
      </c>
      <c r="BI413" s="254">
        <f>IF(N413="nulová",J413,0)</f>
        <v>0</v>
      </c>
      <c r="BJ413" s="18" t="s">
        <v>84</v>
      </c>
      <c r="BK413" s="254">
        <f>ROUND(I413*H413,2)</f>
        <v>0</v>
      </c>
      <c r="BL413" s="18" t="s">
        <v>258</v>
      </c>
      <c r="BM413" s="253" t="s">
        <v>4664</v>
      </c>
    </row>
    <row r="414" s="2" customFormat="1">
      <c r="A414" s="39"/>
      <c r="B414" s="40"/>
      <c r="C414" s="41"/>
      <c r="D414" s="257" t="s">
        <v>863</v>
      </c>
      <c r="E414" s="41"/>
      <c r="F414" s="308" t="s">
        <v>4665</v>
      </c>
      <c r="G414" s="41"/>
      <c r="H414" s="41"/>
      <c r="I414" s="211"/>
      <c r="J414" s="41"/>
      <c r="K414" s="41"/>
      <c r="L414" s="45"/>
      <c r="M414" s="309"/>
      <c r="N414" s="310"/>
      <c r="O414" s="92"/>
      <c r="P414" s="92"/>
      <c r="Q414" s="92"/>
      <c r="R414" s="92"/>
      <c r="S414" s="92"/>
      <c r="T414" s="93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863</v>
      </c>
      <c r="AU414" s="18" t="s">
        <v>86</v>
      </c>
    </row>
    <row r="415" s="2" customFormat="1" ht="14.4" customHeight="1">
      <c r="A415" s="39"/>
      <c r="B415" s="40"/>
      <c r="C415" s="243" t="s">
        <v>1706</v>
      </c>
      <c r="D415" s="243" t="s">
        <v>253</v>
      </c>
      <c r="E415" s="244" t="s">
        <v>4666</v>
      </c>
      <c r="F415" s="245" t="s">
        <v>4667</v>
      </c>
      <c r="G415" s="246" t="s">
        <v>277</v>
      </c>
      <c r="H415" s="247">
        <v>13.25</v>
      </c>
      <c r="I415" s="248"/>
      <c r="J415" s="247">
        <f>ROUND(I415*H415,2)</f>
        <v>0</v>
      </c>
      <c r="K415" s="245" t="s">
        <v>257</v>
      </c>
      <c r="L415" s="45"/>
      <c r="M415" s="249" t="s">
        <v>1</v>
      </c>
      <c r="N415" s="250" t="s">
        <v>41</v>
      </c>
      <c r="O415" s="92"/>
      <c r="P415" s="251">
        <f>O415*H415</f>
        <v>0</v>
      </c>
      <c r="Q415" s="251">
        <v>0</v>
      </c>
      <c r="R415" s="251">
        <f>Q415*H415</f>
        <v>0</v>
      </c>
      <c r="S415" s="251">
        <v>0</v>
      </c>
      <c r="T415" s="252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53" t="s">
        <v>258</v>
      </c>
      <c r="AT415" s="253" t="s">
        <v>253</v>
      </c>
      <c r="AU415" s="253" t="s">
        <v>86</v>
      </c>
      <c r="AY415" s="18" t="s">
        <v>251</v>
      </c>
      <c r="BE415" s="254">
        <f>IF(N415="základní",J415,0)</f>
        <v>0</v>
      </c>
      <c r="BF415" s="254">
        <f>IF(N415="snížená",J415,0)</f>
        <v>0</v>
      </c>
      <c r="BG415" s="254">
        <f>IF(N415="zákl. přenesená",J415,0)</f>
        <v>0</v>
      </c>
      <c r="BH415" s="254">
        <f>IF(N415="sníž. přenesená",J415,0)</f>
        <v>0</v>
      </c>
      <c r="BI415" s="254">
        <f>IF(N415="nulová",J415,0)</f>
        <v>0</v>
      </c>
      <c r="BJ415" s="18" t="s">
        <v>84</v>
      </c>
      <c r="BK415" s="254">
        <f>ROUND(I415*H415,2)</f>
        <v>0</v>
      </c>
      <c r="BL415" s="18" t="s">
        <v>258</v>
      </c>
      <c r="BM415" s="253" t="s">
        <v>4668</v>
      </c>
    </row>
    <row r="416" s="2" customFormat="1" ht="14.4" customHeight="1">
      <c r="A416" s="39"/>
      <c r="B416" s="40"/>
      <c r="C416" s="243" t="s">
        <v>1708</v>
      </c>
      <c r="D416" s="243" t="s">
        <v>253</v>
      </c>
      <c r="E416" s="244" t="s">
        <v>4669</v>
      </c>
      <c r="F416" s="245" t="s">
        <v>4670</v>
      </c>
      <c r="G416" s="246" t="s">
        <v>277</v>
      </c>
      <c r="H416" s="247">
        <v>13.25</v>
      </c>
      <c r="I416" s="248"/>
      <c r="J416" s="247">
        <f>ROUND(I416*H416,2)</f>
        <v>0</v>
      </c>
      <c r="K416" s="245" t="s">
        <v>257</v>
      </c>
      <c r="L416" s="45"/>
      <c r="M416" s="249" t="s">
        <v>1</v>
      </c>
      <c r="N416" s="250" t="s">
        <v>41</v>
      </c>
      <c r="O416" s="92"/>
      <c r="P416" s="251">
        <f>O416*H416</f>
        <v>0</v>
      </c>
      <c r="Q416" s="251">
        <v>0</v>
      </c>
      <c r="R416" s="251">
        <f>Q416*H416</f>
        <v>0</v>
      </c>
      <c r="S416" s="251">
        <v>0</v>
      </c>
      <c r="T416" s="252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53" t="s">
        <v>258</v>
      </c>
      <c r="AT416" s="253" t="s">
        <v>253</v>
      </c>
      <c r="AU416" s="253" t="s">
        <v>86</v>
      </c>
      <c r="AY416" s="18" t="s">
        <v>251</v>
      </c>
      <c r="BE416" s="254">
        <f>IF(N416="základní",J416,0)</f>
        <v>0</v>
      </c>
      <c r="BF416" s="254">
        <f>IF(N416="snížená",J416,0)</f>
        <v>0</v>
      </c>
      <c r="BG416" s="254">
        <f>IF(N416="zákl. přenesená",J416,0)</f>
        <v>0</v>
      </c>
      <c r="BH416" s="254">
        <f>IF(N416="sníž. přenesená",J416,0)</f>
        <v>0</v>
      </c>
      <c r="BI416" s="254">
        <f>IF(N416="nulová",J416,0)</f>
        <v>0</v>
      </c>
      <c r="BJ416" s="18" t="s">
        <v>84</v>
      </c>
      <c r="BK416" s="254">
        <f>ROUND(I416*H416,2)</f>
        <v>0</v>
      </c>
      <c r="BL416" s="18" t="s">
        <v>258</v>
      </c>
      <c r="BM416" s="253" t="s">
        <v>4671</v>
      </c>
    </row>
    <row r="417" s="2" customFormat="1" ht="14.4" customHeight="1">
      <c r="A417" s="39"/>
      <c r="B417" s="40"/>
      <c r="C417" s="243" t="s">
        <v>1713</v>
      </c>
      <c r="D417" s="243" t="s">
        <v>253</v>
      </c>
      <c r="E417" s="244" t="s">
        <v>4672</v>
      </c>
      <c r="F417" s="245" t="s">
        <v>4673</v>
      </c>
      <c r="G417" s="246" t="s">
        <v>277</v>
      </c>
      <c r="H417" s="247">
        <v>13.25</v>
      </c>
      <c r="I417" s="248"/>
      <c r="J417" s="247">
        <f>ROUND(I417*H417,2)</f>
        <v>0</v>
      </c>
      <c r="K417" s="245" t="s">
        <v>257</v>
      </c>
      <c r="L417" s="45"/>
      <c r="M417" s="311" t="s">
        <v>1</v>
      </c>
      <c r="N417" s="312" t="s">
        <v>41</v>
      </c>
      <c r="O417" s="313"/>
      <c r="P417" s="314">
        <f>O417*H417</f>
        <v>0</v>
      </c>
      <c r="Q417" s="314">
        <v>0</v>
      </c>
      <c r="R417" s="314">
        <f>Q417*H417</f>
        <v>0</v>
      </c>
      <c r="S417" s="314">
        <v>0</v>
      </c>
      <c r="T417" s="315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53" t="s">
        <v>258</v>
      </c>
      <c r="AT417" s="253" t="s">
        <v>253</v>
      </c>
      <c r="AU417" s="253" t="s">
        <v>86</v>
      </c>
      <c r="AY417" s="18" t="s">
        <v>251</v>
      </c>
      <c r="BE417" s="254">
        <f>IF(N417="základní",J417,0)</f>
        <v>0</v>
      </c>
      <c r="BF417" s="254">
        <f>IF(N417="snížená",J417,0)</f>
        <v>0</v>
      </c>
      <c r="BG417" s="254">
        <f>IF(N417="zákl. přenesená",J417,0)</f>
        <v>0</v>
      </c>
      <c r="BH417" s="254">
        <f>IF(N417="sníž. přenesená",J417,0)</f>
        <v>0</v>
      </c>
      <c r="BI417" s="254">
        <f>IF(N417="nulová",J417,0)</f>
        <v>0</v>
      </c>
      <c r="BJ417" s="18" t="s">
        <v>84</v>
      </c>
      <c r="BK417" s="254">
        <f>ROUND(I417*H417,2)</f>
        <v>0</v>
      </c>
      <c r="BL417" s="18" t="s">
        <v>258</v>
      </c>
      <c r="BM417" s="253" t="s">
        <v>4674</v>
      </c>
    </row>
    <row r="418" s="2" customFormat="1" ht="6.96" customHeight="1">
      <c r="A418" s="39"/>
      <c r="B418" s="67"/>
      <c r="C418" s="68"/>
      <c r="D418" s="68"/>
      <c r="E418" s="68"/>
      <c r="F418" s="68"/>
      <c r="G418" s="68"/>
      <c r="H418" s="68"/>
      <c r="I418" s="68"/>
      <c r="J418" s="68"/>
      <c r="K418" s="68"/>
      <c r="L418" s="45"/>
      <c r="M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</row>
  </sheetData>
  <sheetProtection sheet="1" autoFilter="0" formatColumns="0" formatRows="0" objects="1" scenarios="1" spinCount="100000" saltValue="bFdB7/+yG+Ht1xJ+/de4ahyztQj9YMek8VBj87+xH/UXzCLQOy2aUdqz0s25HdMYaavJnq4Wg9KozmfaDuUyLw==" hashValue="p/bug5NamC5w47Pr9IiSM/Uv2/+6fto5BNhJJvXrXyyxnBboyjSG+hiO4TlJ5cOI1OmUjonBgKcRmSx7STZAGA==" algorithmName="SHA-512" password="CC35"/>
  <autoFilter ref="C142:K417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15:F115"/>
    <mergeCell ref="D116:F116"/>
    <mergeCell ref="D117:F117"/>
    <mergeCell ref="D118:F118"/>
    <mergeCell ref="D119:F119"/>
    <mergeCell ref="E131:H131"/>
    <mergeCell ref="E133:H133"/>
    <mergeCell ref="E135:H13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154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15</v>
      </c>
      <c r="L6" s="21"/>
    </row>
    <row r="7" s="1" customFormat="1" ht="14.4" customHeight="1">
      <c r="B7" s="21"/>
      <c r="E7" s="153" t="str">
        <f>'Rekapitulace stavby'!K6</f>
        <v>Modernizace střediska praktického vyučování ISŠTE Sokolov, SO-703</v>
      </c>
      <c r="F7" s="152"/>
      <c r="G7" s="152"/>
      <c r="H7" s="152"/>
      <c r="L7" s="21"/>
    </row>
    <row r="8" s="1" customFormat="1" ht="12" customHeight="1">
      <c r="B8" s="21"/>
      <c r="D8" s="152" t="s">
        <v>167</v>
      </c>
      <c r="L8" s="21"/>
    </row>
    <row r="9" s="2" customFormat="1" ht="14.4" customHeight="1">
      <c r="A9" s="39"/>
      <c r="B9" s="45"/>
      <c r="C9" s="39"/>
      <c r="D9" s="39"/>
      <c r="E9" s="153" t="s">
        <v>4152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3108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5.6" customHeight="1">
      <c r="A11" s="39"/>
      <c r="B11" s="45"/>
      <c r="C11" s="39"/>
      <c r="D11" s="39"/>
      <c r="E11" s="154" t="s">
        <v>4675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17</v>
      </c>
      <c r="E13" s="39"/>
      <c r="F13" s="142" t="s">
        <v>1</v>
      </c>
      <c r="G13" s="39"/>
      <c r="H13" s="39"/>
      <c r="I13" s="152" t="s">
        <v>18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19</v>
      </c>
      <c r="E14" s="39"/>
      <c r="F14" s="142" t="s">
        <v>20</v>
      </c>
      <c r="G14" s="39"/>
      <c r="H14" s="39"/>
      <c r="I14" s="152" t="s">
        <v>21</v>
      </c>
      <c r="J14" s="155" t="str">
        <f>'Rekapitulace stavby'!AN8</f>
        <v>2. 4. 2025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23</v>
      </c>
      <c r="E16" s="39"/>
      <c r="F16" s="39"/>
      <c r="G16" s="39"/>
      <c r="H16" s="39"/>
      <c r="I16" s="152" t="s">
        <v>24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25</v>
      </c>
      <c r="F17" s="39"/>
      <c r="G17" s="39"/>
      <c r="H17" s="39"/>
      <c r="I17" s="152" t="s">
        <v>26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27</v>
      </c>
      <c r="E19" s="39"/>
      <c r="F19" s="39"/>
      <c r="G19" s="39"/>
      <c r="H19" s="39"/>
      <c r="I19" s="152" t="s">
        <v>24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29</v>
      </c>
      <c r="E22" s="39"/>
      <c r="F22" s="39"/>
      <c r="G22" s="39"/>
      <c r="H22" s="39"/>
      <c r="I22" s="152" t="s">
        <v>24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30</v>
      </c>
      <c r="F23" s="39"/>
      <c r="G23" s="39"/>
      <c r="H23" s="39"/>
      <c r="I23" s="152" t="s">
        <v>26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32</v>
      </c>
      <c r="E25" s="39"/>
      <c r="F25" s="39"/>
      <c r="G25" s="39"/>
      <c r="H25" s="39"/>
      <c r="I25" s="152" t="s">
        <v>24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48" customHeight="1">
      <c r="A29" s="156"/>
      <c r="B29" s="157"/>
      <c r="C29" s="156"/>
      <c r="D29" s="156"/>
      <c r="E29" s="158" t="s">
        <v>35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142" t="s">
        <v>190</v>
      </c>
      <c r="E32" s="39"/>
      <c r="F32" s="39"/>
      <c r="G32" s="39"/>
      <c r="H32" s="39"/>
      <c r="I32" s="39"/>
      <c r="J32" s="161">
        <f>J98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2" t="s">
        <v>191</v>
      </c>
      <c r="E33" s="39"/>
      <c r="F33" s="39"/>
      <c r="G33" s="39"/>
      <c r="H33" s="39"/>
      <c r="I33" s="39"/>
      <c r="J33" s="161">
        <f>J104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3" t="s">
        <v>36</v>
      </c>
      <c r="E34" s="39"/>
      <c r="F34" s="39"/>
      <c r="G34" s="39"/>
      <c r="H34" s="39"/>
      <c r="I34" s="39"/>
      <c r="J34" s="164">
        <f>ROUND(J32 + J33,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5" t="s">
        <v>38</v>
      </c>
      <c r="G36" s="39"/>
      <c r="H36" s="39"/>
      <c r="I36" s="165" t="s">
        <v>37</v>
      </c>
      <c r="J36" s="165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6" t="s">
        <v>40</v>
      </c>
      <c r="E37" s="152" t="s">
        <v>41</v>
      </c>
      <c r="F37" s="167">
        <f>ROUND((SUM(BE104:BE111) + SUM(BE133:BE160)),  2)</f>
        <v>0</v>
      </c>
      <c r="G37" s="39"/>
      <c r="H37" s="39"/>
      <c r="I37" s="168">
        <v>0.20999999999999999</v>
      </c>
      <c r="J37" s="167">
        <f>ROUND(((SUM(BE104:BE111) + SUM(BE133:BE160))*I37),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7">
        <f>ROUND((SUM(BF104:BF111) + SUM(BF133:BF160)),  2)</f>
        <v>0</v>
      </c>
      <c r="G38" s="39"/>
      <c r="H38" s="39"/>
      <c r="I38" s="168">
        <v>0.12</v>
      </c>
      <c r="J38" s="167">
        <f>ROUND(((SUM(BF104:BF111) + SUM(BF133:BF160))*I38),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7">
        <f>ROUND((SUM(BG104:BG111) + SUM(BG133:BG160)),  2)</f>
        <v>0</v>
      </c>
      <c r="G39" s="39"/>
      <c r="H39" s="39"/>
      <c r="I39" s="168">
        <v>0.20999999999999999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7">
        <f>ROUND((SUM(BH104:BH111) + SUM(BH133:BH160)),  2)</f>
        <v>0</v>
      </c>
      <c r="G40" s="39"/>
      <c r="H40" s="39"/>
      <c r="I40" s="168">
        <v>0.12</v>
      </c>
      <c r="J40" s="167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7">
        <f>ROUND((SUM(BI104:BI111) + SUM(BI133:BI160)),  2)</f>
        <v>0</v>
      </c>
      <c r="G41" s="39"/>
      <c r="H41" s="39"/>
      <c r="I41" s="168">
        <v>0</v>
      </c>
      <c r="J41" s="167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9"/>
      <c r="D43" s="170" t="s">
        <v>46</v>
      </c>
      <c r="E43" s="171"/>
      <c r="F43" s="171"/>
      <c r="G43" s="172" t="s">
        <v>47</v>
      </c>
      <c r="H43" s="173" t="s">
        <v>48</v>
      </c>
      <c r="I43" s="171"/>
      <c r="J43" s="174">
        <f>SUM(J34:J41)</f>
        <v>0</v>
      </c>
      <c r="K43" s="175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4.4" customHeight="1">
      <c r="A85" s="39"/>
      <c r="B85" s="40"/>
      <c r="C85" s="41"/>
      <c r="D85" s="41"/>
      <c r="E85" s="187" t="str">
        <f>E7</f>
        <v>Modernizace střediska praktického vyučování ISŠTE Sokolov, SO-703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167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4.4" customHeight="1">
      <c r="A87" s="39"/>
      <c r="B87" s="40"/>
      <c r="C87" s="41"/>
      <c r="D87" s="41"/>
      <c r="E87" s="187" t="s">
        <v>4152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3108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6" customHeight="1">
      <c r="A89" s="39"/>
      <c r="B89" s="40"/>
      <c r="C89" s="41"/>
      <c r="D89" s="41"/>
      <c r="E89" s="77" t="str">
        <f>E11</f>
        <v>D.1.4.f.3 - Mechatronický zámkový systém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19</v>
      </c>
      <c r="D91" s="41"/>
      <c r="E91" s="41"/>
      <c r="F91" s="28" t="str">
        <f>F14</f>
        <v>Sokolov</v>
      </c>
      <c r="G91" s="41"/>
      <c r="H91" s="41"/>
      <c r="I91" s="33" t="s">
        <v>21</v>
      </c>
      <c r="J91" s="80" t="str">
        <f>IF(J14="","",J14)</f>
        <v>2. 4. 2025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6" customHeight="1">
      <c r="A93" s="39"/>
      <c r="B93" s="40"/>
      <c r="C93" s="33" t="s">
        <v>23</v>
      </c>
      <c r="D93" s="41"/>
      <c r="E93" s="41"/>
      <c r="F93" s="28" t="str">
        <f>E17</f>
        <v>ISŠTE Sokolov, p.s.</v>
      </c>
      <c r="G93" s="41"/>
      <c r="H93" s="41"/>
      <c r="I93" s="33" t="s">
        <v>29</v>
      </c>
      <c r="J93" s="37" t="str">
        <f>E23</f>
        <v xml:space="preserve">DPT projekty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6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8" t="s">
        <v>193</v>
      </c>
      <c r="D96" s="189"/>
      <c r="E96" s="189"/>
      <c r="F96" s="189"/>
      <c r="G96" s="189"/>
      <c r="H96" s="189"/>
      <c r="I96" s="189"/>
      <c r="J96" s="190" t="s">
        <v>194</v>
      </c>
      <c r="K96" s="18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1" t="s">
        <v>195</v>
      </c>
      <c r="D98" s="41"/>
      <c r="E98" s="41"/>
      <c r="F98" s="41"/>
      <c r="G98" s="41"/>
      <c r="H98" s="41"/>
      <c r="I98" s="41"/>
      <c r="J98" s="111">
        <f>J133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196</v>
      </c>
    </row>
    <row r="99" s="9" customFormat="1" ht="24.96" customHeight="1">
      <c r="A99" s="9"/>
      <c r="B99" s="192"/>
      <c r="C99" s="193"/>
      <c r="D99" s="194" t="s">
        <v>4676</v>
      </c>
      <c r="E99" s="195"/>
      <c r="F99" s="195"/>
      <c r="G99" s="195"/>
      <c r="H99" s="195"/>
      <c r="I99" s="195"/>
      <c r="J99" s="196">
        <f>J134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8"/>
      <c r="C100" s="134"/>
      <c r="D100" s="199" t="s">
        <v>4677</v>
      </c>
      <c r="E100" s="200"/>
      <c r="F100" s="200"/>
      <c r="G100" s="200"/>
      <c r="H100" s="200"/>
      <c r="I100" s="200"/>
      <c r="J100" s="201">
        <f>J135</f>
        <v>0</v>
      </c>
      <c r="K100" s="134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4"/>
      <c r="D101" s="199" t="s">
        <v>4678</v>
      </c>
      <c r="E101" s="200"/>
      <c r="F101" s="200"/>
      <c r="G101" s="200"/>
      <c r="H101" s="200"/>
      <c r="I101" s="200"/>
      <c r="J101" s="201">
        <f>J153</f>
        <v>0</v>
      </c>
      <c r="K101" s="134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9.28" customHeight="1">
      <c r="A104" s="39"/>
      <c r="B104" s="40"/>
      <c r="C104" s="191" t="s">
        <v>227</v>
      </c>
      <c r="D104" s="41"/>
      <c r="E104" s="41"/>
      <c r="F104" s="41"/>
      <c r="G104" s="41"/>
      <c r="H104" s="41"/>
      <c r="I104" s="41"/>
      <c r="J104" s="203">
        <f>ROUND(J105 + J106 + J107 + J108 + J109 + J110,2)</f>
        <v>0</v>
      </c>
      <c r="K104" s="41"/>
      <c r="L104" s="64"/>
      <c r="N104" s="204" t="s">
        <v>40</v>
      </c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18" customHeight="1">
      <c r="A105" s="39"/>
      <c r="B105" s="40"/>
      <c r="C105" s="41"/>
      <c r="D105" s="205" t="s">
        <v>228</v>
      </c>
      <c r="E105" s="206"/>
      <c r="F105" s="206"/>
      <c r="G105" s="41"/>
      <c r="H105" s="41"/>
      <c r="I105" s="41"/>
      <c r="J105" s="207">
        <v>0</v>
      </c>
      <c r="K105" s="41"/>
      <c r="L105" s="208"/>
      <c r="M105" s="209"/>
      <c r="N105" s="210" t="s">
        <v>41</v>
      </c>
      <c r="O105" s="209"/>
      <c r="P105" s="209"/>
      <c r="Q105" s="209"/>
      <c r="R105" s="209"/>
      <c r="S105" s="211"/>
      <c r="T105" s="211"/>
      <c r="U105" s="211"/>
      <c r="V105" s="211"/>
      <c r="W105" s="211"/>
      <c r="X105" s="211"/>
      <c r="Y105" s="211"/>
      <c r="Z105" s="211"/>
      <c r="AA105" s="211"/>
      <c r="AB105" s="211"/>
      <c r="AC105" s="211"/>
      <c r="AD105" s="211"/>
      <c r="AE105" s="211"/>
      <c r="AF105" s="209"/>
      <c r="AG105" s="209"/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12" t="s">
        <v>144</v>
      </c>
      <c r="AZ105" s="209"/>
      <c r="BA105" s="209"/>
      <c r="BB105" s="209"/>
      <c r="BC105" s="209"/>
      <c r="BD105" s="209"/>
      <c r="BE105" s="213">
        <f>IF(N105="základní",J105,0)</f>
        <v>0</v>
      </c>
      <c r="BF105" s="213">
        <f>IF(N105="snížená",J105,0)</f>
        <v>0</v>
      </c>
      <c r="BG105" s="213">
        <f>IF(N105="zákl. přenesená",J105,0)</f>
        <v>0</v>
      </c>
      <c r="BH105" s="213">
        <f>IF(N105="sníž. přenesená",J105,0)</f>
        <v>0</v>
      </c>
      <c r="BI105" s="213">
        <f>IF(N105="nulová",J105,0)</f>
        <v>0</v>
      </c>
      <c r="BJ105" s="212" t="s">
        <v>84</v>
      </c>
      <c r="BK105" s="209"/>
      <c r="BL105" s="209"/>
      <c r="BM105" s="209"/>
    </row>
    <row r="106" s="2" customFormat="1" ht="18" customHeight="1">
      <c r="A106" s="39"/>
      <c r="B106" s="40"/>
      <c r="C106" s="41"/>
      <c r="D106" s="205" t="s">
        <v>229</v>
      </c>
      <c r="E106" s="206"/>
      <c r="F106" s="206"/>
      <c r="G106" s="41"/>
      <c r="H106" s="41"/>
      <c r="I106" s="41"/>
      <c r="J106" s="207">
        <v>0</v>
      </c>
      <c r="K106" s="41"/>
      <c r="L106" s="208"/>
      <c r="M106" s="209"/>
      <c r="N106" s="210" t="s">
        <v>41</v>
      </c>
      <c r="O106" s="209"/>
      <c r="P106" s="209"/>
      <c r="Q106" s="209"/>
      <c r="R106" s="209"/>
      <c r="S106" s="211"/>
      <c r="T106" s="211"/>
      <c r="U106" s="21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/>
      <c r="AF106" s="209"/>
      <c r="AG106" s="209"/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12" t="s">
        <v>144</v>
      </c>
      <c r="AZ106" s="209"/>
      <c r="BA106" s="209"/>
      <c r="BB106" s="209"/>
      <c r="BC106" s="209"/>
      <c r="BD106" s="209"/>
      <c r="BE106" s="213">
        <f>IF(N106="základní",J106,0)</f>
        <v>0</v>
      </c>
      <c r="BF106" s="213">
        <f>IF(N106="snížená",J106,0)</f>
        <v>0</v>
      </c>
      <c r="BG106" s="213">
        <f>IF(N106="zákl. přenesená",J106,0)</f>
        <v>0</v>
      </c>
      <c r="BH106" s="213">
        <f>IF(N106="sníž. přenesená",J106,0)</f>
        <v>0</v>
      </c>
      <c r="BI106" s="213">
        <f>IF(N106="nulová",J106,0)</f>
        <v>0</v>
      </c>
      <c r="BJ106" s="212" t="s">
        <v>84</v>
      </c>
      <c r="BK106" s="209"/>
      <c r="BL106" s="209"/>
      <c r="BM106" s="209"/>
    </row>
    <row r="107" s="2" customFormat="1" ht="18" customHeight="1">
      <c r="A107" s="39"/>
      <c r="B107" s="40"/>
      <c r="C107" s="41"/>
      <c r="D107" s="205" t="s">
        <v>230</v>
      </c>
      <c r="E107" s="206"/>
      <c r="F107" s="206"/>
      <c r="G107" s="41"/>
      <c r="H107" s="41"/>
      <c r="I107" s="41"/>
      <c r="J107" s="207">
        <v>0</v>
      </c>
      <c r="K107" s="41"/>
      <c r="L107" s="208"/>
      <c r="M107" s="209"/>
      <c r="N107" s="210" t="s">
        <v>41</v>
      </c>
      <c r="O107" s="209"/>
      <c r="P107" s="209"/>
      <c r="Q107" s="209"/>
      <c r="R107" s="209"/>
      <c r="S107" s="211"/>
      <c r="T107" s="211"/>
      <c r="U107" s="211"/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/>
      <c r="AF107" s="209"/>
      <c r="AG107" s="209"/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12" t="s">
        <v>144</v>
      </c>
      <c r="AZ107" s="209"/>
      <c r="BA107" s="209"/>
      <c r="BB107" s="209"/>
      <c r="BC107" s="209"/>
      <c r="BD107" s="209"/>
      <c r="BE107" s="213">
        <f>IF(N107="základní",J107,0)</f>
        <v>0</v>
      </c>
      <c r="BF107" s="213">
        <f>IF(N107="snížená",J107,0)</f>
        <v>0</v>
      </c>
      <c r="BG107" s="213">
        <f>IF(N107="zákl. přenesená",J107,0)</f>
        <v>0</v>
      </c>
      <c r="BH107" s="213">
        <f>IF(N107="sníž. přenesená",J107,0)</f>
        <v>0</v>
      </c>
      <c r="BI107" s="213">
        <f>IF(N107="nulová",J107,0)</f>
        <v>0</v>
      </c>
      <c r="BJ107" s="212" t="s">
        <v>84</v>
      </c>
      <c r="BK107" s="209"/>
      <c r="BL107" s="209"/>
      <c r="BM107" s="209"/>
    </row>
    <row r="108" s="2" customFormat="1" ht="18" customHeight="1">
      <c r="A108" s="39"/>
      <c r="B108" s="40"/>
      <c r="C108" s="41"/>
      <c r="D108" s="205" t="s">
        <v>231</v>
      </c>
      <c r="E108" s="206"/>
      <c r="F108" s="206"/>
      <c r="G108" s="41"/>
      <c r="H108" s="41"/>
      <c r="I108" s="41"/>
      <c r="J108" s="207">
        <v>0</v>
      </c>
      <c r="K108" s="41"/>
      <c r="L108" s="208"/>
      <c r="M108" s="209"/>
      <c r="N108" s="210" t="s">
        <v>41</v>
      </c>
      <c r="O108" s="209"/>
      <c r="P108" s="209"/>
      <c r="Q108" s="209"/>
      <c r="R108" s="209"/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/>
      <c r="AC108" s="211"/>
      <c r="AD108" s="211"/>
      <c r="AE108" s="211"/>
      <c r="AF108" s="209"/>
      <c r="AG108" s="209"/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12" t="s">
        <v>144</v>
      </c>
      <c r="AZ108" s="209"/>
      <c r="BA108" s="209"/>
      <c r="BB108" s="209"/>
      <c r="BC108" s="209"/>
      <c r="BD108" s="209"/>
      <c r="BE108" s="213">
        <f>IF(N108="základní",J108,0)</f>
        <v>0</v>
      </c>
      <c r="BF108" s="213">
        <f>IF(N108="snížená",J108,0)</f>
        <v>0</v>
      </c>
      <c r="BG108" s="213">
        <f>IF(N108="zákl. přenesená",J108,0)</f>
        <v>0</v>
      </c>
      <c r="BH108" s="213">
        <f>IF(N108="sníž. přenesená",J108,0)</f>
        <v>0</v>
      </c>
      <c r="BI108" s="213">
        <f>IF(N108="nulová",J108,0)</f>
        <v>0</v>
      </c>
      <c r="BJ108" s="212" t="s">
        <v>84</v>
      </c>
      <c r="BK108" s="209"/>
      <c r="BL108" s="209"/>
      <c r="BM108" s="209"/>
    </row>
    <row r="109" s="2" customFormat="1" ht="18" customHeight="1">
      <c r="A109" s="39"/>
      <c r="B109" s="40"/>
      <c r="C109" s="41"/>
      <c r="D109" s="205" t="s">
        <v>232</v>
      </c>
      <c r="E109" s="206"/>
      <c r="F109" s="206"/>
      <c r="G109" s="41"/>
      <c r="H109" s="41"/>
      <c r="I109" s="41"/>
      <c r="J109" s="207">
        <v>0</v>
      </c>
      <c r="K109" s="41"/>
      <c r="L109" s="208"/>
      <c r="M109" s="209"/>
      <c r="N109" s="210" t="s">
        <v>41</v>
      </c>
      <c r="O109" s="209"/>
      <c r="P109" s="209"/>
      <c r="Q109" s="209"/>
      <c r="R109" s="209"/>
      <c r="S109" s="211"/>
      <c r="T109" s="211"/>
      <c r="U109" s="211"/>
      <c r="V109" s="211"/>
      <c r="W109" s="211"/>
      <c r="X109" s="211"/>
      <c r="Y109" s="211"/>
      <c r="Z109" s="211"/>
      <c r="AA109" s="211"/>
      <c r="AB109" s="211"/>
      <c r="AC109" s="211"/>
      <c r="AD109" s="211"/>
      <c r="AE109" s="211"/>
      <c r="AF109" s="209"/>
      <c r="AG109" s="209"/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12" t="s">
        <v>144</v>
      </c>
      <c r="AZ109" s="209"/>
      <c r="BA109" s="209"/>
      <c r="BB109" s="209"/>
      <c r="BC109" s="209"/>
      <c r="BD109" s="209"/>
      <c r="BE109" s="213">
        <f>IF(N109="základní",J109,0)</f>
        <v>0</v>
      </c>
      <c r="BF109" s="213">
        <f>IF(N109="snížená",J109,0)</f>
        <v>0</v>
      </c>
      <c r="BG109" s="213">
        <f>IF(N109="zákl. přenesená",J109,0)</f>
        <v>0</v>
      </c>
      <c r="BH109" s="213">
        <f>IF(N109="sníž. přenesená",J109,0)</f>
        <v>0</v>
      </c>
      <c r="BI109" s="213">
        <f>IF(N109="nulová",J109,0)</f>
        <v>0</v>
      </c>
      <c r="BJ109" s="212" t="s">
        <v>84</v>
      </c>
      <c r="BK109" s="209"/>
      <c r="BL109" s="209"/>
      <c r="BM109" s="209"/>
    </row>
    <row r="110" s="2" customFormat="1" ht="18" customHeight="1">
      <c r="A110" s="39"/>
      <c r="B110" s="40"/>
      <c r="C110" s="41"/>
      <c r="D110" s="206" t="s">
        <v>233</v>
      </c>
      <c r="E110" s="41"/>
      <c r="F110" s="41"/>
      <c r="G110" s="41"/>
      <c r="H110" s="41"/>
      <c r="I110" s="41"/>
      <c r="J110" s="207">
        <f>ROUND(J32*T110,2)</f>
        <v>0</v>
      </c>
      <c r="K110" s="41"/>
      <c r="L110" s="208"/>
      <c r="M110" s="209"/>
      <c r="N110" s="210" t="s">
        <v>41</v>
      </c>
      <c r="O110" s="209"/>
      <c r="P110" s="209"/>
      <c r="Q110" s="209"/>
      <c r="R110" s="209"/>
      <c r="S110" s="211"/>
      <c r="T110" s="211"/>
      <c r="U110" s="211"/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/>
      <c r="AF110" s="209"/>
      <c r="AG110" s="209"/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12" t="s">
        <v>234</v>
      </c>
      <c r="AZ110" s="209"/>
      <c r="BA110" s="209"/>
      <c r="BB110" s="209"/>
      <c r="BC110" s="209"/>
      <c r="BD110" s="209"/>
      <c r="BE110" s="213">
        <f>IF(N110="základní",J110,0)</f>
        <v>0</v>
      </c>
      <c r="BF110" s="213">
        <f>IF(N110="snížená",J110,0)</f>
        <v>0</v>
      </c>
      <c r="BG110" s="213">
        <f>IF(N110="zákl. přenesená",J110,0)</f>
        <v>0</v>
      </c>
      <c r="BH110" s="213">
        <f>IF(N110="sníž. přenesená",J110,0)</f>
        <v>0</v>
      </c>
      <c r="BI110" s="213">
        <f>IF(N110="nulová",J110,0)</f>
        <v>0</v>
      </c>
      <c r="BJ110" s="212" t="s">
        <v>84</v>
      </c>
      <c r="BK110" s="209"/>
      <c r="BL110" s="209"/>
      <c r="BM110" s="209"/>
    </row>
    <row r="111" s="2" customForma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9.28" customHeight="1">
      <c r="A112" s="39"/>
      <c r="B112" s="40"/>
      <c r="C112" s="214" t="s">
        <v>235</v>
      </c>
      <c r="D112" s="189"/>
      <c r="E112" s="189"/>
      <c r="F112" s="189"/>
      <c r="G112" s="189"/>
      <c r="H112" s="189"/>
      <c r="I112" s="189"/>
      <c r="J112" s="215">
        <f>ROUND(J98+J104,2)</f>
        <v>0</v>
      </c>
      <c r="K112" s="189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236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15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4.4" customHeight="1">
      <c r="A121" s="39"/>
      <c r="B121" s="40"/>
      <c r="C121" s="41"/>
      <c r="D121" s="41"/>
      <c r="E121" s="187" t="str">
        <f>E7</f>
        <v>Modernizace střediska praktického vyučování ISŠTE Sokolov, SO-703</v>
      </c>
      <c r="F121" s="33"/>
      <c r="G121" s="33"/>
      <c r="H121" s="33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" customFormat="1" ht="12" customHeight="1">
      <c r="B122" s="22"/>
      <c r="C122" s="33" t="s">
        <v>167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2" customFormat="1" ht="14.4" customHeight="1">
      <c r="A123" s="39"/>
      <c r="B123" s="40"/>
      <c r="C123" s="41"/>
      <c r="D123" s="41"/>
      <c r="E123" s="187" t="s">
        <v>4152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3108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6" customHeight="1">
      <c r="A125" s="39"/>
      <c r="B125" s="40"/>
      <c r="C125" s="41"/>
      <c r="D125" s="41"/>
      <c r="E125" s="77" t="str">
        <f>E11</f>
        <v>D.1.4.f.3 - Mechatronický zámkový systém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19</v>
      </c>
      <c r="D127" s="41"/>
      <c r="E127" s="41"/>
      <c r="F127" s="28" t="str">
        <f>F14</f>
        <v>Sokolov</v>
      </c>
      <c r="G127" s="41"/>
      <c r="H127" s="41"/>
      <c r="I127" s="33" t="s">
        <v>21</v>
      </c>
      <c r="J127" s="80" t="str">
        <f>IF(J14="","",J14)</f>
        <v>2. 4. 2025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6" customHeight="1">
      <c r="A129" s="39"/>
      <c r="B129" s="40"/>
      <c r="C129" s="33" t="s">
        <v>23</v>
      </c>
      <c r="D129" s="41"/>
      <c r="E129" s="41"/>
      <c r="F129" s="28" t="str">
        <f>E17</f>
        <v>ISŠTE Sokolov, p.s.</v>
      </c>
      <c r="G129" s="41"/>
      <c r="H129" s="41"/>
      <c r="I129" s="33" t="s">
        <v>29</v>
      </c>
      <c r="J129" s="37" t="str">
        <f>E23</f>
        <v xml:space="preserve">DPT projekty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6" customHeight="1">
      <c r="A130" s="39"/>
      <c r="B130" s="40"/>
      <c r="C130" s="33" t="s">
        <v>27</v>
      </c>
      <c r="D130" s="41"/>
      <c r="E130" s="41"/>
      <c r="F130" s="28" t="str">
        <f>IF(E20="","",E20)</f>
        <v>Vyplň údaj</v>
      </c>
      <c r="G130" s="41"/>
      <c r="H130" s="41"/>
      <c r="I130" s="33" t="s">
        <v>32</v>
      </c>
      <c r="J130" s="37" t="str">
        <f>E26</f>
        <v xml:space="preserve"> 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16"/>
      <c r="B132" s="217"/>
      <c r="C132" s="218" t="s">
        <v>237</v>
      </c>
      <c r="D132" s="219" t="s">
        <v>61</v>
      </c>
      <c r="E132" s="219" t="s">
        <v>57</v>
      </c>
      <c r="F132" s="219" t="s">
        <v>58</v>
      </c>
      <c r="G132" s="219" t="s">
        <v>238</v>
      </c>
      <c r="H132" s="219" t="s">
        <v>239</v>
      </c>
      <c r="I132" s="219" t="s">
        <v>240</v>
      </c>
      <c r="J132" s="219" t="s">
        <v>194</v>
      </c>
      <c r="K132" s="220" t="s">
        <v>241</v>
      </c>
      <c r="L132" s="221"/>
      <c r="M132" s="101" t="s">
        <v>1</v>
      </c>
      <c r="N132" s="102" t="s">
        <v>40</v>
      </c>
      <c r="O132" s="102" t="s">
        <v>242</v>
      </c>
      <c r="P132" s="102" t="s">
        <v>243</v>
      </c>
      <c r="Q132" s="102" t="s">
        <v>244</v>
      </c>
      <c r="R132" s="102" t="s">
        <v>245</v>
      </c>
      <c r="S132" s="102" t="s">
        <v>246</v>
      </c>
      <c r="T132" s="103" t="s">
        <v>247</v>
      </c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</row>
    <row r="133" s="2" customFormat="1" ht="22.8" customHeight="1">
      <c r="A133" s="39"/>
      <c r="B133" s="40"/>
      <c r="C133" s="108" t="s">
        <v>248</v>
      </c>
      <c r="D133" s="41"/>
      <c r="E133" s="41"/>
      <c r="F133" s="41"/>
      <c r="G133" s="41"/>
      <c r="H133" s="41"/>
      <c r="I133" s="41"/>
      <c r="J133" s="222">
        <f>BK133</f>
        <v>0</v>
      </c>
      <c r="K133" s="41"/>
      <c r="L133" s="45"/>
      <c r="M133" s="104"/>
      <c r="N133" s="223"/>
      <c r="O133" s="105"/>
      <c r="P133" s="224">
        <f>P134</f>
        <v>0</v>
      </c>
      <c r="Q133" s="105"/>
      <c r="R133" s="224">
        <f>R134</f>
        <v>0</v>
      </c>
      <c r="S133" s="105"/>
      <c r="T133" s="225">
        <f>T134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75</v>
      </c>
      <c r="AU133" s="18" t="s">
        <v>196</v>
      </c>
      <c r="BK133" s="226">
        <f>BK134</f>
        <v>0</v>
      </c>
    </row>
    <row r="134" s="12" customFormat="1" ht="25.92" customHeight="1">
      <c r="A134" s="12"/>
      <c r="B134" s="227"/>
      <c r="C134" s="228"/>
      <c r="D134" s="229" t="s">
        <v>75</v>
      </c>
      <c r="E134" s="230" t="s">
        <v>4063</v>
      </c>
      <c r="F134" s="230" t="s">
        <v>4064</v>
      </c>
      <c r="G134" s="228"/>
      <c r="H134" s="228"/>
      <c r="I134" s="231"/>
      <c r="J134" s="232">
        <f>BK134</f>
        <v>0</v>
      </c>
      <c r="K134" s="228"/>
      <c r="L134" s="233"/>
      <c r="M134" s="234"/>
      <c r="N134" s="235"/>
      <c r="O134" s="235"/>
      <c r="P134" s="236">
        <f>P135+P153</f>
        <v>0</v>
      </c>
      <c r="Q134" s="235"/>
      <c r="R134" s="236">
        <f>R135+R153</f>
        <v>0</v>
      </c>
      <c r="S134" s="235"/>
      <c r="T134" s="237">
        <f>T135+T153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8" t="s">
        <v>86</v>
      </c>
      <c r="AT134" s="239" t="s">
        <v>75</v>
      </c>
      <c r="AU134" s="239" t="s">
        <v>76</v>
      </c>
      <c r="AY134" s="238" t="s">
        <v>251</v>
      </c>
      <c r="BK134" s="240">
        <f>BK135+BK153</f>
        <v>0</v>
      </c>
    </row>
    <row r="135" s="12" customFormat="1" ht="22.8" customHeight="1">
      <c r="A135" s="12"/>
      <c r="B135" s="227"/>
      <c r="C135" s="228"/>
      <c r="D135" s="229" t="s">
        <v>75</v>
      </c>
      <c r="E135" s="241" t="s">
        <v>4679</v>
      </c>
      <c r="F135" s="241" t="s">
        <v>4680</v>
      </c>
      <c r="G135" s="228"/>
      <c r="H135" s="228"/>
      <c r="I135" s="231"/>
      <c r="J135" s="242">
        <f>BK135</f>
        <v>0</v>
      </c>
      <c r="K135" s="228"/>
      <c r="L135" s="233"/>
      <c r="M135" s="234"/>
      <c r="N135" s="235"/>
      <c r="O135" s="235"/>
      <c r="P135" s="236">
        <f>SUM(P136:P152)</f>
        <v>0</v>
      </c>
      <c r="Q135" s="235"/>
      <c r="R135" s="236">
        <f>SUM(R136:R152)</f>
        <v>0</v>
      </c>
      <c r="S135" s="235"/>
      <c r="T135" s="237">
        <f>SUM(T136:T152)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8" t="s">
        <v>84</v>
      </c>
      <c r="AT135" s="239" t="s">
        <v>75</v>
      </c>
      <c r="AU135" s="239" t="s">
        <v>84</v>
      </c>
      <c r="AY135" s="238" t="s">
        <v>251</v>
      </c>
      <c r="BK135" s="240">
        <f>SUM(BK136:BK152)</f>
        <v>0</v>
      </c>
    </row>
    <row r="136" s="2" customFormat="1" ht="14.4" customHeight="1">
      <c r="A136" s="39"/>
      <c r="B136" s="40"/>
      <c r="C136" s="288" t="s">
        <v>84</v>
      </c>
      <c r="D136" s="288" t="s">
        <v>295</v>
      </c>
      <c r="E136" s="289" t="s">
        <v>4681</v>
      </c>
      <c r="F136" s="290" t="s">
        <v>4682</v>
      </c>
      <c r="G136" s="291" t="s">
        <v>369</v>
      </c>
      <c r="H136" s="292">
        <v>71</v>
      </c>
      <c r="I136" s="293"/>
      <c r="J136" s="292">
        <f>ROUND(I136*H136,2)</f>
        <v>0</v>
      </c>
      <c r="K136" s="290" t="s">
        <v>4683</v>
      </c>
      <c r="L136" s="294"/>
      <c r="M136" s="295" t="s">
        <v>1</v>
      </c>
      <c r="N136" s="296" t="s">
        <v>41</v>
      </c>
      <c r="O136" s="92"/>
      <c r="P136" s="251">
        <f>O136*H136</f>
        <v>0</v>
      </c>
      <c r="Q136" s="251">
        <v>0</v>
      </c>
      <c r="R136" s="251">
        <f>Q136*H136</f>
        <v>0</v>
      </c>
      <c r="S136" s="251">
        <v>0</v>
      </c>
      <c r="T136" s="252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3" t="s">
        <v>298</v>
      </c>
      <c r="AT136" s="253" t="s">
        <v>295</v>
      </c>
      <c r="AU136" s="253" t="s">
        <v>86</v>
      </c>
      <c r="AY136" s="18" t="s">
        <v>251</v>
      </c>
      <c r="BE136" s="254">
        <f>IF(N136="základní",J136,0)</f>
        <v>0</v>
      </c>
      <c r="BF136" s="254">
        <f>IF(N136="snížená",J136,0)</f>
        <v>0</v>
      </c>
      <c r="BG136" s="254">
        <f>IF(N136="zákl. přenesená",J136,0)</f>
        <v>0</v>
      </c>
      <c r="BH136" s="254">
        <f>IF(N136="sníž. přenesená",J136,0)</f>
        <v>0</v>
      </c>
      <c r="BI136" s="254">
        <f>IF(N136="nulová",J136,0)</f>
        <v>0</v>
      </c>
      <c r="BJ136" s="18" t="s">
        <v>84</v>
      </c>
      <c r="BK136" s="254">
        <f>ROUND(I136*H136,2)</f>
        <v>0</v>
      </c>
      <c r="BL136" s="18" t="s">
        <v>258</v>
      </c>
      <c r="BM136" s="253" t="s">
        <v>86</v>
      </c>
    </row>
    <row r="137" s="2" customFormat="1">
      <c r="A137" s="39"/>
      <c r="B137" s="40"/>
      <c r="C137" s="41"/>
      <c r="D137" s="257" t="s">
        <v>863</v>
      </c>
      <c r="E137" s="41"/>
      <c r="F137" s="308" t="s">
        <v>4684</v>
      </c>
      <c r="G137" s="41"/>
      <c r="H137" s="41"/>
      <c r="I137" s="211"/>
      <c r="J137" s="41"/>
      <c r="K137" s="41"/>
      <c r="L137" s="45"/>
      <c r="M137" s="309"/>
      <c r="N137" s="310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863</v>
      </c>
      <c r="AU137" s="18" t="s">
        <v>86</v>
      </c>
    </row>
    <row r="138" s="2" customFormat="1" ht="14.4" customHeight="1">
      <c r="A138" s="39"/>
      <c r="B138" s="40"/>
      <c r="C138" s="288" t="s">
        <v>86</v>
      </c>
      <c r="D138" s="288" t="s">
        <v>295</v>
      </c>
      <c r="E138" s="289" t="s">
        <v>4685</v>
      </c>
      <c r="F138" s="290" t="s">
        <v>4686</v>
      </c>
      <c r="G138" s="291" t="s">
        <v>369</v>
      </c>
      <c r="H138" s="292">
        <v>8</v>
      </c>
      <c r="I138" s="293"/>
      <c r="J138" s="292">
        <f>ROUND(I138*H138,2)</f>
        <v>0</v>
      </c>
      <c r="K138" s="290" t="s">
        <v>4683</v>
      </c>
      <c r="L138" s="294"/>
      <c r="M138" s="295" t="s">
        <v>1</v>
      </c>
      <c r="N138" s="296" t="s">
        <v>41</v>
      </c>
      <c r="O138" s="92"/>
      <c r="P138" s="251">
        <f>O138*H138</f>
        <v>0</v>
      </c>
      <c r="Q138" s="251">
        <v>0</v>
      </c>
      <c r="R138" s="251">
        <f>Q138*H138</f>
        <v>0</v>
      </c>
      <c r="S138" s="251">
        <v>0</v>
      </c>
      <c r="T138" s="252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3" t="s">
        <v>298</v>
      </c>
      <c r="AT138" s="253" t="s">
        <v>295</v>
      </c>
      <c r="AU138" s="253" t="s">
        <v>86</v>
      </c>
      <c r="AY138" s="18" t="s">
        <v>251</v>
      </c>
      <c r="BE138" s="254">
        <f>IF(N138="základní",J138,0)</f>
        <v>0</v>
      </c>
      <c r="BF138" s="254">
        <f>IF(N138="snížená",J138,0)</f>
        <v>0</v>
      </c>
      <c r="BG138" s="254">
        <f>IF(N138="zákl. přenesená",J138,0)</f>
        <v>0</v>
      </c>
      <c r="BH138" s="254">
        <f>IF(N138="sníž. přenesená",J138,0)</f>
        <v>0</v>
      </c>
      <c r="BI138" s="254">
        <f>IF(N138="nulová",J138,0)</f>
        <v>0</v>
      </c>
      <c r="BJ138" s="18" t="s">
        <v>84</v>
      </c>
      <c r="BK138" s="254">
        <f>ROUND(I138*H138,2)</f>
        <v>0</v>
      </c>
      <c r="BL138" s="18" t="s">
        <v>258</v>
      </c>
      <c r="BM138" s="253" t="s">
        <v>258</v>
      </c>
    </row>
    <row r="139" s="2" customFormat="1">
      <c r="A139" s="39"/>
      <c r="B139" s="40"/>
      <c r="C139" s="41"/>
      <c r="D139" s="257" t="s">
        <v>863</v>
      </c>
      <c r="E139" s="41"/>
      <c r="F139" s="308" t="s">
        <v>4684</v>
      </c>
      <c r="G139" s="41"/>
      <c r="H139" s="41"/>
      <c r="I139" s="211"/>
      <c r="J139" s="41"/>
      <c r="K139" s="41"/>
      <c r="L139" s="45"/>
      <c r="M139" s="309"/>
      <c r="N139" s="310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863</v>
      </c>
      <c r="AU139" s="18" t="s">
        <v>86</v>
      </c>
    </row>
    <row r="140" s="2" customFormat="1" ht="14.4" customHeight="1">
      <c r="A140" s="39"/>
      <c r="B140" s="40"/>
      <c r="C140" s="288" t="s">
        <v>271</v>
      </c>
      <c r="D140" s="288" t="s">
        <v>295</v>
      </c>
      <c r="E140" s="289" t="s">
        <v>4687</v>
      </c>
      <c r="F140" s="290" t="s">
        <v>4688</v>
      </c>
      <c r="G140" s="291" t="s">
        <v>369</v>
      </c>
      <c r="H140" s="292">
        <v>100</v>
      </c>
      <c r="I140" s="293"/>
      <c r="J140" s="292">
        <f>ROUND(I140*H140,2)</f>
        <v>0</v>
      </c>
      <c r="K140" s="290" t="s">
        <v>4683</v>
      </c>
      <c r="L140" s="294"/>
      <c r="M140" s="295" t="s">
        <v>1</v>
      </c>
      <c r="N140" s="296" t="s">
        <v>41</v>
      </c>
      <c r="O140" s="92"/>
      <c r="P140" s="251">
        <f>O140*H140</f>
        <v>0</v>
      </c>
      <c r="Q140" s="251">
        <v>0</v>
      </c>
      <c r="R140" s="251">
        <f>Q140*H140</f>
        <v>0</v>
      </c>
      <c r="S140" s="251">
        <v>0</v>
      </c>
      <c r="T140" s="252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3" t="s">
        <v>298</v>
      </c>
      <c r="AT140" s="253" t="s">
        <v>295</v>
      </c>
      <c r="AU140" s="253" t="s">
        <v>86</v>
      </c>
      <c r="AY140" s="18" t="s">
        <v>251</v>
      </c>
      <c r="BE140" s="254">
        <f>IF(N140="základní",J140,0)</f>
        <v>0</v>
      </c>
      <c r="BF140" s="254">
        <f>IF(N140="snížená",J140,0)</f>
        <v>0</v>
      </c>
      <c r="BG140" s="254">
        <f>IF(N140="zákl. přenesená",J140,0)</f>
        <v>0</v>
      </c>
      <c r="BH140" s="254">
        <f>IF(N140="sníž. přenesená",J140,0)</f>
        <v>0</v>
      </c>
      <c r="BI140" s="254">
        <f>IF(N140="nulová",J140,0)</f>
        <v>0</v>
      </c>
      <c r="BJ140" s="18" t="s">
        <v>84</v>
      </c>
      <c r="BK140" s="254">
        <f>ROUND(I140*H140,2)</f>
        <v>0</v>
      </c>
      <c r="BL140" s="18" t="s">
        <v>258</v>
      </c>
      <c r="BM140" s="253" t="s">
        <v>287</v>
      </c>
    </row>
    <row r="141" s="2" customFormat="1">
      <c r="A141" s="39"/>
      <c r="B141" s="40"/>
      <c r="C141" s="41"/>
      <c r="D141" s="257" t="s">
        <v>863</v>
      </c>
      <c r="E141" s="41"/>
      <c r="F141" s="308" t="s">
        <v>4689</v>
      </c>
      <c r="G141" s="41"/>
      <c r="H141" s="41"/>
      <c r="I141" s="211"/>
      <c r="J141" s="41"/>
      <c r="K141" s="41"/>
      <c r="L141" s="45"/>
      <c r="M141" s="309"/>
      <c r="N141" s="310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863</v>
      </c>
      <c r="AU141" s="18" t="s">
        <v>86</v>
      </c>
    </row>
    <row r="142" s="2" customFormat="1" ht="14.4" customHeight="1">
      <c r="A142" s="39"/>
      <c r="B142" s="40"/>
      <c r="C142" s="288" t="s">
        <v>258</v>
      </c>
      <c r="D142" s="288" t="s">
        <v>295</v>
      </c>
      <c r="E142" s="289" t="s">
        <v>4690</v>
      </c>
      <c r="F142" s="290" t="s">
        <v>4691</v>
      </c>
      <c r="G142" s="291" t="s">
        <v>369</v>
      </c>
      <c r="H142" s="292">
        <v>1</v>
      </c>
      <c r="I142" s="293"/>
      <c r="J142" s="292">
        <f>ROUND(I142*H142,2)</f>
        <v>0</v>
      </c>
      <c r="K142" s="290" t="s">
        <v>4683</v>
      </c>
      <c r="L142" s="294"/>
      <c r="M142" s="295" t="s">
        <v>1</v>
      </c>
      <c r="N142" s="296" t="s">
        <v>41</v>
      </c>
      <c r="O142" s="92"/>
      <c r="P142" s="251">
        <f>O142*H142</f>
        <v>0</v>
      </c>
      <c r="Q142" s="251">
        <v>0</v>
      </c>
      <c r="R142" s="251">
        <f>Q142*H142</f>
        <v>0</v>
      </c>
      <c r="S142" s="251">
        <v>0</v>
      </c>
      <c r="T142" s="252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3" t="s">
        <v>298</v>
      </c>
      <c r="AT142" s="253" t="s">
        <v>295</v>
      </c>
      <c r="AU142" s="253" t="s">
        <v>86</v>
      </c>
      <c r="AY142" s="18" t="s">
        <v>251</v>
      </c>
      <c r="BE142" s="254">
        <f>IF(N142="základní",J142,0)</f>
        <v>0</v>
      </c>
      <c r="BF142" s="254">
        <f>IF(N142="snížená",J142,0)</f>
        <v>0</v>
      </c>
      <c r="BG142" s="254">
        <f>IF(N142="zákl. přenesená",J142,0)</f>
        <v>0</v>
      </c>
      <c r="BH142" s="254">
        <f>IF(N142="sníž. přenesená",J142,0)</f>
        <v>0</v>
      </c>
      <c r="BI142" s="254">
        <f>IF(N142="nulová",J142,0)</f>
        <v>0</v>
      </c>
      <c r="BJ142" s="18" t="s">
        <v>84</v>
      </c>
      <c r="BK142" s="254">
        <f>ROUND(I142*H142,2)</f>
        <v>0</v>
      </c>
      <c r="BL142" s="18" t="s">
        <v>258</v>
      </c>
      <c r="BM142" s="253" t="s">
        <v>298</v>
      </c>
    </row>
    <row r="143" s="2" customFormat="1">
      <c r="A143" s="39"/>
      <c r="B143" s="40"/>
      <c r="C143" s="41"/>
      <c r="D143" s="257" t="s">
        <v>863</v>
      </c>
      <c r="E143" s="41"/>
      <c r="F143" s="308" t="s">
        <v>4692</v>
      </c>
      <c r="G143" s="41"/>
      <c r="H143" s="41"/>
      <c r="I143" s="211"/>
      <c r="J143" s="41"/>
      <c r="K143" s="41"/>
      <c r="L143" s="45"/>
      <c r="M143" s="309"/>
      <c r="N143" s="310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863</v>
      </c>
      <c r="AU143" s="18" t="s">
        <v>86</v>
      </c>
    </row>
    <row r="144" s="2" customFormat="1" ht="14.4" customHeight="1">
      <c r="A144" s="39"/>
      <c r="B144" s="40"/>
      <c r="C144" s="288" t="s">
        <v>280</v>
      </c>
      <c r="D144" s="288" t="s">
        <v>295</v>
      </c>
      <c r="E144" s="289" t="s">
        <v>4693</v>
      </c>
      <c r="F144" s="290" t="s">
        <v>4694</v>
      </c>
      <c r="G144" s="291" t="s">
        <v>369</v>
      </c>
      <c r="H144" s="292">
        <v>1</v>
      </c>
      <c r="I144" s="293"/>
      <c r="J144" s="292">
        <f>ROUND(I144*H144,2)</f>
        <v>0</v>
      </c>
      <c r="K144" s="290" t="s">
        <v>4683</v>
      </c>
      <c r="L144" s="294"/>
      <c r="M144" s="295" t="s">
        <v>1</v>
      </c>
      <c r="N144" s="296" t="s">
        <v>41</v>
      </c>
      <c r="O144" s="92"/>
      <c r="P144" s="251">
        <f>O144*H144</f>
        <v>0</v>
      </c>
      <c r="Q144" s="251">
        <v>0</v>
      </c>
      <c r="R144" s="251">
        <f>Q144*H144</f>
        <v>0</v>
      </c>
      <c r="S144" s="251">
        <v>0</v>
      </c>
      <c r="T144" s="252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3" t="s">
        <v>298</v>
      </c>
      <c r="AT144" s="253" t="s">
        <v>295</v>
      </c>
      <c r="AU144" s="253" t="s">
        <v>86</v>
      </c>
      <c r="AY144" s="18" t="s">
        <v>251</v>
      </c>
      <c r="BE144" s="254">
        <f>IF(N144="základní",J144,0)</f>
        <v>0</v>
      </c>
      <c r="BF144" s="254">
        <f>IF(N144="snížená",J144,0)</f>
        <v>0</v>
      </c>
      <c r="BG144" s="254">
        <f>IF(N144="zákl. přenesená",J144,0)</f>
        <v>0</v>
      </c>
      <c r="BH144" s="254">
        <f>IF(N144="sníž. přenesená",J144,0)</f>
        <v>0</v>
      </c>
      <c r="BI144" s="254">
        <f>IF(N144="nulová",J144,0)</f>
        <v>0</v>
      </c>
      <c r="BJ144" s="18" t="s">
        <v>84</v>
      </c>
      <c r="BK144" s="254">
        <f>ROUND(I144*H144,2)</f>
        <v>0</v>
      </c>
      <c r="BL144" s="18" t="s">
        <v>258</v>
      </c>
      <c r="BM144" s="253" t="s">
        <v>312</v>
      </c>
    </row>
    <row r="145" s="2" customFormat="1" ht="14.4" customHeight="1">
      <c r="A145" s="39"/>
      <c r="B145" s="40"/>
      <c r="C145" s="288" t="s">
        <v>287</v>
      </c>
      <c r="D145" s="288" t="s">
        <v>295</v>
      </c>
      <c r="E145" s="289" t="s">
        <v>4695</v>
      </c>
      <c r="F145" s="290" t="s">
        <v>4696</v>
      </c>
      <c r="G145" s="291" t="s">
        <v>369</v>
      </c>
      <c r="H145" s="292">
        <v>1</v>
      </c>
      <c r="I145" s="293"/>
      <c r="J145" s="292">
        <f>ROUND(I145*H145,2)</f>
        <v>0</v>
      </c>
      <c r="K145" s="290" t="s">
        <v>4683</v>
      </c>
      <c r="L145" s="294"/>
      <c r="M145" s="295" t="s">
        <v>1</v>
      </c>
      <c r="N145" s="296" t="s">
        <v>41</v>
      </c>
      <c r="O145" s="92"/>
      <c r="P145" s="251">
        <f>O145*H145</f>
        <v>0</v>
      </c>
      <c r="Q145" s="251">
        <v>0</v>
      </c>
      <c r="R145" s="251">
        <f>Q145*H145</f>
        <v>0</v>
      </c>
      <c r="S145" s="251">
        <v>0</v>
      </c>
      <c r="T145" s="252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3" t="s">
        <v>298</v>
      </c>
      <c r="AT145" s="253" t="s">
        <v>295</v>
      </c>
      <c r="AU145" s="253" t="s">
        <v>86</v>
      </c>
      <c r="AY145" s="18" t="s">
        <v>251</v>
      </c>
      <c r="BE145" s="254">
        <f>IF(N145="základní",J145,0)</f>
        <v>0</v>
      </c>
      <c r="BF145" s="254">
        <f>IF(N145="snížená",J145,0)</f>
        <v>0</v>
      </c>
      <c r="BG145" s="254">
        <f>IF(N145="zákl. přenesená",J145,0)</f>
        <v>0</v>
      </c>
      <c r="BH145" s="254">
        <f>IF(N145="sníž. přenesená",J145,0)</f>
        <v>0</v>
      </c>
      <c r="BI145" s="254">
        <f>IF(N145="nulová",J145,0)</f>
        <v>0</v>
      </c>
      <c r="BJ145" s="18" t="s">
        <v>84</v>
      </c>
      <c r="BK145" s="254">
        <f>ROUND(I145*H145,2)</f>
        <v>0</v>
      </c>
      <c r="BL145" s="18" t="s">
        <v>258</v>
      </c>
      <c r="BM145" s="253" t="s">
        <v>8</v>
      </c>
    </row>
    <row r="146" s="2" customFormat="1">
      <c r="A146" s="39"/>
      <c r="B146" s="40"/>
      <c r="C146" s="41"/>
      <c r="D146" s="257" t="s">
        <v>863</v>
      </c>
      <c r="E146" s="41"/>
      <c r="F146" s="308" t="s">
        <v>4697</v>
      </c>
      <c r="G146" s="41"/>
      <c r="H146" s="41"/>
      <c r="I146" s="211"/>
      <c r="J146" s="41"/>
      <c r="K146" s="41"/>
      <c r="L146" s="45"/>
      <c r="M146" s="309"/>
      <c r="N146" s="310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863</v>
      </c>
      <c r="AU146" s="18" t="s">
        <v>86</v>
      </c>
    </row>
    <row r="147" s="2" customFormat="1" ht="14.4" customHeight="1">
      <c r="A147" s="39"/>
      <c r="B147" s="40"/>
      <c r="C147" s="288" t="s">
        <v>294</v>
      </c>
      <c r="D147" s="288" t="s">
        <v>295</v>
      </c>
      <c r="E147" s="289" t="s">
        <v>4698</v>
      </c>
      <c r="F147" s="290" t="s">
        <v>4699</v>
      </c>
      <c r="G147" s="291" t="s">
        <v>369</v>
      </c>
      <c r="H147" s="292">
        <v>1</v>
      </c>
      <c r="I147" s="293"/>
      <c r="J147" s="292">
        <f>ROUND(I147*H147,2)</f>
        <v>0</v>
      </c>
      <c r="K147" s="290" t="s">
        <v>4683</v>
      </c>
      <c r="L147" s="294"/>
      <c r="M147" s="295" t="s">
        <v>1</v>
      </c>
      <c r="N147" s="296" t="s">
        <v>41</v>
      </c>
      <c r="O147" s="92"/>
      <c r="P147" s="251">
        <f>O147*H147</f>
        <v>0</v>
      </c>
      <c r="Q147" s="251">
        <v>0</v>
      </c>
      <c r="R147" s="251">
        <f>Q147*H147</f>
        <v>0</v>
      </c>
      <c r="S147" s="251">
        <v>0</v>
      </c>
      <c r="T147" s="252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3" t="s">
        <v>298</v>
      </c>
      <c r="AT147" s="253" t="s">
        <v>295</v>
      </c>
      <c r="AU147" s="253" t="s">
        <v>86</v>
      </c>
      <c r="AY147" s="18" t="s">
        <v>251</v>
      </c>
      <c r="BE147" s="254">
        <f>IF(N147="základní",J147,0)</f>
        <v>0</v>
      </c>
      <c r="BF147" s="254">
        <f>IF(N147="snížená",J147,0)</f>
        <v>0</v>
      </c>
      <c r="BG147" s="254">
        <f>IF(N147="zákl. přenesená",J147,0)</f>
        <v>0</v>
      </c>
      <c r="BH147" s="254">
        <f>IF(N147="sníž. přenesená",J147,0)</f>
        <v>0</v>
      </c>
      <c r="BI147" s="254">
        <f>IF(N147="nulová",J147,0)</f>
        <v>0</v>
      </c>
      <c r="BJ147" s="18" t="s">
        <v>84</v>
      </c>
      <c r="BK147" s="254">
        <f>ROUND(I147*H147,2)</f>
        <v>0</v>
      </c>
      <c r="BL147" s="18" t="s">
        <v>258</v>
      </c>
      <c r="BM147" s="253" t="s">
        <v>334</v>
      </c>
    </row>
    <row r="148" s="2" customFormat="1">
      <c r="A148" s="39"/>
      <c r="B148" s="40"/>
      <c r="C148" s="41"/>
      <c r="D148" s="257" t="s">
        <v>863</v>
      </c>
      <c r="E148" s="41"/>
      <c r="F148" s="308" t="s">
        <v>4700</v>
      </c>
      <c r="G148" s="41"/>
      <c r="H148" s="41"/>
      <c r="I148" s="211"/>
      <c r="J148" s="41"/>
      <c r="K148" s="41"/>
      <c r="L148" s="45"/>
      <c r="M148" s="309"/>
      <c r="N148" s="310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863</v>
      </c>
      <c r="AU148" s="18" t="s">
        <v>86</v>
      </c>
    </row>
    <row r="149" s="2" customFormat="1" ht="14.4" customHeight="1">
      <c r="A149" s="39"/>
      <c r="B149" s="40"/>
      <c r="C149" s="288" t="s">
        <v>298</v>
      </c>
      <c r="D149" s="288" t="s">
        <v>295</v>
      </c>
      <c r="E149" s="289" t="s">
        <v>4701</v>
      </c>
      <c r="F149" s="290" t="s">
        <v>4702</v>
      </c>
      <c r="G149" s="291" t="s">
        <v>369</v>
      </c>
      <c r="H149" s="292">
        <v>1</v>
      </c>
      <c r="I149" s="293"/>
      <c r="J149" s="292">
        <f>ROUND(I149*H149,2)</f>
        <v>0</v>
      </c>
      <c r="K149" s="290" t="s">
        <v>4683</v>
      </c>
      <c r="L149" s="294"/>
      <c r="M149" s="295" t="s">
        <v>1</v>
      </c>
      <c r="N149" s="296" t="s">
        <v>41</v>
      </c>
      <c r="O149" s="92"/>
      <c r="P149" s="251">
        <f>O149*H149</f>
        <v>0</v>
      </c>
      <c r="Q149" s="251">
        <v>0</v>
      </c>
      <c r="R149" s="251">
        <f>Q149*H149</f>
        <v>0</v>
      </c>
      <c r="S149" s="251">
        <v>0</v>
      </c>
      <c r="T149" s="252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3" t="s">
        <v>298</v>
      </c>
      <c r="AT149" s="253" t="s">
        <v>295</v>
      </c>
      <c r="AU149" s="253" t="s">
        <v>86</v>
      </c>
      <c r="AY149" s="18" t="s">
        <v>251</v>
      </c>
      <c r="BE149" s="254">
        <f>IF(N149="základní",J149,0)</f>
        <v>0</v>
      </c>
      <c r="BF149" s="254">
        <f>IF(N149="snížená",J149,0)</f>
        <v>0</v>
      </c>
      <c r="BG149" s="254">
        <f>IF(N149="zákl. přenesená",J149,0)</f>
        <v>0</v>
      </c>
      <c r="BH149" s="254">
        <f>IF(N149="sníž. přenesená",J149,0)</f>
        <v>0</v>
      </c>
      <c r="BI149" s="254">
        <f>IF(N149="nulová",J149,0)</f>
        <v>0</v>
      </c>
      <c r="BJ149" s="18" t="s">
        <v>84</v>
      </c>
      <c r="BK149" s="254">
        <f>ROUND(I149*H149,2)</f>
        <v>0</v>
      </c>
      <c r="BL149" s="18" t="s">
        <v>258</v>
      </c>
      <c r="BM149" s="253" t="s">
        <v>344</v>
      </c>
    </row>
    <row r="150" s="2" customFormat="1">
      <c r="A150" s="39"/>
      <c r="B150" s="40"/>
      <c r="C150" s="41"/>
      <c r="D150" s="257" t="s">
        <v>863</v>
      </c>
      <c r="E150" s="41"/>
      <c r="F150" s="308" t="s">
        <v>4703</v>
      </c>
      <c r="G150" s="41"/>
      <c r="H150" s="41"/>
      <c r="I150" s="211"/>
      <c r="J150" s="41"/>
      <c r="K150" s="41"/>
      <c r="L150" s="45"/>
      <c r="M150" s="309"/>
      <c r="N150" s="310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863</v>
      </c>
      <c r="AU150" s="18" t="s">
        <v>86</v>
      </c>
    </row>
    <row r="151" s="2" customFormat="1" ht="14.4" customHeight="1">
      <c r="A151" s="39"/>
      <c r="B151" s="40"/>
      <c r="C151" s="288" t="s">
        <v>305</v>
      </c>
      <c r="D151" s="288" t="s">
        <v>295</v>
      </c>
      <c r="E151" s="289" t="s">
        <v>4704</v>
      </c>
      <c r="F151" s="290" t="s">
        <v>4705</v>
      </c>
      <c r="G151" s="291" t="s">
        <v>369</v>
      </c>
      <c r="H151" s="292">
        <v>1</v>
      </c>
      <c r="I151" s="293"/>
      <c r="J151" s="292">
        <f>ROUND(I151*H151,2)</f>
        <v>0</v>
      </c>
      <c r="K151" s="290" t="s">
        <v>4683</v>
      </c>
      <c r="L151" s="294"/>
      <c r="M151" s="295" t="s">
        <v>1</v>
      </c>
      <c r="N151" s="296" t="s">
        <v>41</v>
      </c>
      <c r="O151" s="92"/>
      <c r="P151" s="251">
        <f>O151*H151</f>
        <v>0</v>
      </c>
      <c r="Q151" s="251">
        <v>0</v>
      </c>
      <c r="R151" s="251">
        <f>Q151*H151</f>
        <v>0</v>
      </c>
      <c r="S151" s="251">
        <v>0</v>
      </c>
      <c r="T151" s="252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3" t="s">
        <v>298</v>
      </c>
      <c r="AT151" s="253" t="s">
        <v>295</v>
      </c>
      <c r="AU151" s="253" t="s">
        <v>86</v>
      </c>
      <c r="AY151" s="18" t="s">
        <v>251</v>
      </c>
      <c r="BE151" s="254">
        <f>IF(N151="základní",J151,0)</f>
        <v>0</v>
      </c>
      <c r="BF151" s="254">
        <f>IF(N151="snížená",J151,0)</f>
        <v>0</v>
      </c>
      <c r="BG151" s="254">
        <f>IF(N151="zákl. přenesená",J151,0)</f>
        <v>0</v>
      </c>
      <c r="BH151" s="254">
        <f>IF(N151="sníž. přenesená",J151,0)</f>
        <v>0</v>
      </c>
      <c r="BI151" s="254">
        <f>IF(N151="nulová",J151,0)</f>
        <v>0</v>
      </c>
      <c r="BJ151" s="18" t="s">
        <v>84</v>
      </c>
      <c r="BK151" s="254">
        <f>ROUND(I151*H151,2)</f>
        <v>0</v>
      </c>
      <c r="BL151" s="18" t="s">
        <v>258</v>
      </c>
      <c r="BM151" s="253" t="s">
        <v>354</v>
      </c>
    </row>
    <row r="152" s="2" customFormat="1">
      <c r="A152" s="39"/>
      <c r="B152" s="40"/>
      <c r="C152" s="41"/>
      <c r="D152" s="257" t="s">
        <v>863</v>
      </c>
      <c r="E152" s="41"/>
      <c r="F152" s="308" t="s">
        <v>4706</v>
      </c>
      <c r="G152" s="41"/>
      <c r="H152" s="41"/>
      <c r="I152" s="211"/>
      <c r="J152" s="41"/>
      <c r="K152" s="41"/>
      <c r="L152" s="45"/>
      <c r="M152" s="309"/>
      <c r="N152" s="310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863</v>
      </c>
      <c r="AU152" s="18" t="s">
        <v>86</v>
      </c>
    </row>
    <row r="153" s="12" customFormat="1" ht="22.8" customHeight="1">
      <c r="A153" s="12"/>
      <c r="B153" s="227"/>
      <c r="C153" s="228"/>
      <c r="D153" s="229" t="s">
        <v>75</v>
      </c>
      <c r="E153" s="241" t="s">
        <v>4707</v>
      </c>
      <c r="F153" s="241" t="s">
        <v>4708</v>
      </c>
      <c r="G153" s="228"/>
      <c r="H153" s="228"/>
      <c r="I153" s="231"/>
      <c r="J153" s="242">
        <f>BK153</f>
        <v>0</v>
      </c>
      <c r="K153" s="228"/>
      <c r="L153" s="233"/>
      <c r="M153" s="234"/>
      <c r="N153" s="235"/>
      <c r="O153" s="235"/>
      <c r="P153" s="236">
        <f>SUM(P154:P160)</f>
        <v>0</v>
      </c>
      <c r="Q153" s="235"/>
      <c r="R153" s="236">
        <f>SUM(R154:R160)</f>
        <v>0</v>
      </c>
      <c r="S153" s="235"/>
      <c r="T153" s="237">
        <f>SUM(T154:T160)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38" t="s">
        <v>84</v>
      </c>
      <c r="AT153" s="239" t="s">
        <v>75</v>
      </c>
      <c r="AU153" s="239" t="s">
        <v>84</v>
      </c>
      <c r="AY153" s="238" t="s">
        <v>251</v>
      </c>
      <c r="BK153" s="240">
        <f>SUM(BK154:BK160)</f>
        <v>0</v>
      </c>
    </row>
    <row r="154" s="2" customFormat="1" ht="14.4" customHeight="1">
      <c r="A154" s="39"/>
      <c r="B154" s="40"/>
      <c r="C154" s="243" t="s">
        <v>312</v>
      </c>
      <c r="D154" s="243" t="s">
        <v>253</v>
      </c>
      <c r="E154" s="244" t="s">
        <v>4709</v>
      </c>
      <c r="F154" s="245" t="s">
        <v>4710</v>
      </c>
      <c r="G154" s="246" t="s">
        <v>369</v>
      </c>
      <c r="H154" s="247">
        <v>1</v>
      </c>
      <c r="I154" s="248"/>
      <c r="J154" s="247">
        <f>ROUND(I154*H154,2)</f>
        <v>0</v>
      </c>
      <c r="K154" s="245" t="s">
        <v>4711</v>
      </c>
      <c r="L154" s="45"/>
      <c r="M154" s="249" t="s">
        <v>1</v>
      </c>
      <c r="N154" s="250" t="s">
        <v>41</v>
      </c>
      <c r="O154" s="92"/>
      <c r="P154" s="251">
        <f>O154*H154</f>
        <v>0</v>
      </c>
      <c r="Q154" s="251">
        <v>0</v>
      </c>
      <c r="R154" s="251">
        <f>Q154*H154</f>
        <v>0</v>
      </c>
      <c r="S154" s="251">
        <v>0</v>
      </c>
      <c r="T154" s="252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3" t="s">
        <v>258</v>
      </c>
      <c r="AT154" s="253" t="s">
        <v>253</v>
      </c>
      <c r="AU154" s="253" t="s">
        <v>86</v>
      </c>
      <c r="AY154" s="18" t="s">
        <v>251</v>
      </c>
      <c r="BE154" s="254">
        <f>IF(N154="základní",J154,0)</f>
        <v>0</v>
      </c>
      <c r="BF154" s="254">
        <f>IF(N154="snížená",J154,0)</f>
        <v>0</v>
      </c>
      <c r="BG154" s="254">
        <f>IF(N154="zákl. přenesená",J154,0)</f>
        <v>0</v>
      </c>
      <c r="BH154" s="254">
        <f>IF(N154="sníž. přenesená",J154,0)</f>
        <v>0</v>
      </c>
      <c r="BI154" s="254">
        <f>IF(N154="nulová",J154,0)</f>
        <v>0</v>
      </c>
      <c r="BJ154" s="18" t="s">
        <v>84</v>
      </c>
      <c r="BK154" s="254">
        <f>ROUND(I154*H154,2)</f>
        <v>0</v>
      </c>
      <c r="BL154" s="18" t="s">
        <v>258</v>
      </c>
      <c r="BM154" s="253" t="s">
        <v>366</v>
      </c>
    </row>
    <row r="155" s="2" customFormat="1" ht="14.4" customHeight="1">
      <c r="A155" s="39"/>
      <c r="B155" s="40"/>
      <c r="C155" s="243" t="s">
        <v>317</v>
      </c>
      <c r="D155" s="243" t="s">
        <v>253</v>
      </c>
      <c r="E155" s="244" t="s">
        <v>4712</v>
      </c>
      <c r="F155" s="245" t="s">
        <v>4713</v>
      </c>
      <c r="G155" s="246" t="s">
        <v>369</v>
      </c>
      <c r="H155" s="247">
        <v>79</v>
      </c>
      <c r="I155" s="248"/>
      <c r="J155" s="247">
        <f>ROUND(I155*H155,2)</f>
        <v>0</v>
      </c>
      <c r="K155" s="245" t="s">
        <v>4711</v>
      </c>
      <c r="L155" s="45"/>
      <c r="M155" s="249" t="s">
        <v>1</v>
      </c>
      <c r="N155" s="250" t="s">
        <v>41</v>
      </c>
      <c r="O155" s="92"/>
      <c r="P155" s="251">
        <f>O155*H155</f>
        <v>0</v>
      </c>
      <c r="Q155" s="251">
        <v>0</v>
      </c>
      <c r="R155" s="251">
        <f>Q155*H155</f>
        <v>0</v>
      </c>
      <c r="S155" s="251">
        <v>0</v>
      </c>
      <c r="T155" s="252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3" t="s">
        <v>258</v>
      </c>
      <c r="AT155" s="253" t="s">
        <v>253</v>
      </c>
      <c r="AU155" s="253" t="s">
        <v>86</v>
      </c>
      <c r="AY155" s="18" t="s">
        <v>251</v>
      </c>
      <c r="BE155" s="254">
        <f>IF(N155="základní",J155,0)</f>
        <v>0</v>
      </c>
      <c r="BF155" s="254">
        <f>IF(N155="snížená",J155,0)</f>
        <v>0</v>
      </c>
      <c r="BG155" s="254">
        <f>IF(N155="zákl. přenesená",J155,0)</f>
        <v>0</v>
      </c>
      <c r="BH155" s="254">
        <f>IF(N155="sníž. přenesená",J155,0)</f>
        <v>0</v>
      </c>
      <c r="BI155" s="254">
        <f>IF(N155="nulová",J155,0)</f>
        <v>0</v>
      </c>
      <c r="BJ155" s="18" t="s">
        <v>84</v>
      </c>
      <c r="BK155" s="254">
        <f>ROUND(I155*H155,2)</f>
        <v>0</v>
      </c>
      <c r="BL155" s="18" t="s">
        <v>258</v>
      </c>
      <c r="BM155" s="253" t="s">
        <v>374</v>
      </c>
    </row>
    <row r="156" s="2" customFormat="1" ht="14.4" customHeight="1">
      <c r="A156" s="39"/>
      <c r="B156" s="40"/>
      <c r="C156" s="243" t="s">
        <v>8</v>
      </c>
      <c r="D156" s="243" t="s">
        <v>253</v>
      </c>
      <c r="E156" s="244" t="s">
        <v>4714</v>
      </c>
      <c r="F156" s="245" t="s">
        <v>4715</v>
      </c>
      <c r="G156" s="246" t="s">
        <v>369</v>
      </c>
      <c r="H156" s="247">
        <v>1</v>
      </c>
      <c r="I156" s="248"/>
      <c r="J156" s="247">
        <f>ROUND(I156*H156,2)</f>
        <v>0</v>
      </c>
      <c r="K156" s="245" t="s">
        <v>4711</v>
      </c>
      <c r="L156" s="45"/>
      <c r="M156" s="249" t="s">
        <v>1</v>
      </c>
      <c r="N156" s="250" t="s">
        <v>41</v>
      </c>
      <c r="O156" s="92"/>
      <c r="P156" s="251">
        <f>O156*H156</f>
        <v>0</v>
      </c>
      <c r="Q156" s="251">
        <v>0</v>
      </c>
      <c r="R156" s="251">
        <f>Q156*H156</f>
        <v>0</v>
      </c>
      <c r="S156" s="251">
        <v>0</v>
      </c>
      <c r="T156" s="252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3" t="s">
        <v>258</v>
      </c>
      <c r="AT156" s="253" t="s">
        <v>253</v>
      </c>
      <c r="AU156" s="253" t="s">
        <v>86</v>
      </c>
      <c r="AY156" s="18" t="s">
        <v>251</v>
      </c>
      <c r="BE156" s="254">
        <f>IF(N156="základní",J156,0)</f>
        <v>0</v>
      </c>
      <c r="BF156" s="254">
        <f>IF(N156="snížená",J156,0)</f>
        <v>0</v>
      </c>
      <c r="BG156" s="254">
        <f>IF(N156="zákl. přenesená",J156,0)</f>
        <v>0</v>
      </c>
      <c r="BH156" s="254">
        <f>IF(N156="sníž. přenesená",J156,0)</f>
        <v>0</v>
      </c>
      <c r="BI156" s="254">
        <f>IF(N156="nulová",J156,0)</f>
        <v>0</v>
      </c>
      <c r="BJ156" s="18" t="s">
        <v>84</v>
      </c>
      <c r="BK156" s="254">
        <f>ROUND(I156*H156,2)</f>
        <v>0</v>
      </c>
      <c r="BL156" s="18" t="s">
        <v>258</v>
      </c>
      <c r="BM156" s="253" t="s">
        <v>382</v>
      </c>
    </row>
    <row r="157" s="2" customFormat="1" ht="14.4" customHeight="1">
      <c r="A157" s="39"/>
      <c r="B157" s="40"/>
      <c r="C157" s="243" t="s">
        <v>330</v>
      </c>
      <c r="D157" s="243" t="s">
        <v>253</v>
      </c>
      <c r="E157" s="244" t="s">
        <v>4716</v>
      </c>
      <c r="F157" s="245" t="s">
        <v>4717</v>
      </c>
      <c r="G157" s="246" t="s">
        <v>369</v>
      </c>
      <c r="H157" s="247">
        <v>1</v>
      </c>
      <c r="I157" s="248"/>
      <c r="J157" s="247">
        <f>ROUND(I157*H157,2)</f>
        <v>0</v>
      </c>
      <c r="K157" s="245" t="s">
        <v>4711</v>
      </c>
      <c r="L157" s="45"/>
      <c r="M157" s="249" t="s">
        <v>1</v>
      </c>
      <c r="N157" s="250" t="s">
        <v>41</v>
      </c>
      <c r="O157" s="92"/>
      <c r="P157" s="251">
        <f>O157*H157</f>
        <v>0</v>
      </c>
      <c r="Q157" s="251">
        <v>0</v>
      </c>
      <c r="R157" s="251">
        <f>Q157*H157</f>
        <v>0</v>
      </c>
      <c r="S157" s="251">
        <v>0</v>
      </c>
      <c r="T157" s="252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3" t="s">
        <v>258</v>
      </c>
      <c r="AT157" s="253" t="s">
        <v>253</v>
      </c>
      <c r="AU157" s="253" t="s">
        <v>86</v>
      </c>
      <c r="AY157" s="18" t="s">
        <v>251</v>
      </c>
      <c r="BE157" s="254">
        <f>IF(N157="základní",J157,0)</f>
        <v>0</v>
      </c>
      <c r="BF157" s="254">
        <f>IF(N157="snížená",J157,0)</f>
        <v>0</v>
      </c>
      <c r="BG157" s="254">
        <f>IF(N157="zákl. přenesená",J157,0)</f>
        <v>0</v>
      </c>
      <c r="BH157" s="254">
        <f>IF(N157="sníž. přenesená",J157,0)</f>
        <v>0</v>
      </c>
      <c r="BI157" s="254">
        <f>IF(N157="nulová",J157,0)</f>
        <v>0</v>
      </c>
      <c r="BJ157" s="18" t="s">
        <v>84</v>
      </c>
      <c r="BK157" s="254">
        <f>ROUND(I157*H157,2)</f>
        <v>0</v>
      </c>
      <c r="BL157" s="18" t="s">
        <v>258</v>
      </c>
      <c r="BM157" s="253" t="s">
        <v>403</v>
      </c>
    </row>
    <row r="158" s="2" customFormat="1" ht="14.4" customHeight="1">
      <c r="A158" s="39"/>
      <c r="B158" s="40"/>
      <c r="C158" s="243" t="s">
        <v>334</v>
      </c>
      <c r="D158" s="243" t="s">
        <v>253</v>
      </c>
      <c r="E158" s="244" t="s">
        <v>4718</v>
      </c>
      <c r="F158" s="245" t="s">
        <v>4719</v>
      </c>
      <c r="G158" s="246" t="s">
        <v>369</v>
      </c>
      <c r="H158" s="247">
        <v>79</v>
      </c>
      <c r="I158" s="248"/>
      <c r="J158" s="247">
        <f>ROUND(I158*H158,2)</f>
        <v>0</v>
      </c>
      <c r="K158" s="245" t="s">
        <v>4711</v>
      </c>
      <c r="L158" s="45"/>
      <c r="M158" s="249" t="s">
        <v>1</v>
      </c>
      <c r="N158" s="250" t="s">
        <v>41</v>
      </c>
      <c r="O158" s="92"/>
      <c r="P158" s="251">
        <f>O158*H158</f>
        <v>0</v>
      </c>
      <c r="Q158" s="251">
        <v>0</v>
      </c>
      <c r="R158" s="251">
        <f>Q158*H158</f>
        <v>0</v>
      </c>
      <c r="S158" s="251">
        <v>0</v>
      </c>
      <c r="T158" s="252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3" t="s">
        <v>258</v>
      </c>
      <c r="AT158" s="253" t="s">
        <v>253</v>
      </c>
      <c r="AU158" s="253" t="s">
        <v>86</v>
      </c>
      <c r="AY158" s="18" t="s">
        <v>251</v>
      </c>
      <c r="BE158" s="254">
        <f>IF(N158="základní",J158,0)</f>
        <v>0</v>
      </c>
      <c r="BF158" s="254">
        <f>IF(N158="snížená",J158,0)</f>
        <v>0</v>
      </c>
      <c r="BG158" s="254">
        <f>IF(N158="zákl. přenesená",J158,0)</f>
        <v>0</v>
      </c>
      <c r="BH158" s="254">
        <f>IF(N158="sníž. přenesená",J158,0)</f>
        <v>0</v>
      </c>
      <c r="BI158" s="254">
        <f>IF(N158="nulová",J158,0)</f>
        <v>0</v>
      </c>
      <c r="BJ158" s="18" t="s">
        <v>84</v>
      </c>
      <c r="BK158" s="254">
        <f>ROUND(I158*H158,2)</f>
        <v>0</v>
      </c>
      <c r="BL158" s="18" t="s">
        <v>258</v>
      </c>
      <c r="BM158" s="253" t="s">
        <v>421</v>
      </c>
    </row>
    <row r="159" s="2" customFormat="1" ht="14.4" customHeight="1">
      <c r="A159" s="39"/>
      <c r="B159" s="40"/>
      <c r="C159" s="243" t="s">
        <v>339</v>
      </c>
      <c r="D159" s="243" t="s">
        <v>253</v>
      </c>
      <c r="E159" s="244" t="s">
        <v>4720</v>
      </c>
      <c r="F159" s="245" t="s">
        <v>4721</v>
      </c>
      <c r="G159" s="246" t="s">
        <v>369</v>
      </c>
      <c r="H159" s="247">
        <v>1</v>
      </c>
      <c r="I159" s="248"/>
      <c r="J159" s="247">
        <f>ROUND(I159*H159,2)</f>
        <v>0</v>
      </c>
      <c r="K159" s="245" t="s">
        <v>4711</v>
      </c>
      <c r="L159" s="45"/>
      <c r="M159" s="249" t="s">
        <v>1</v>
      </c>
      <c r="N159" s="250" t="s">
        <v>41</v>
      </c>
      <c r="O159" s="92"/>
      <c r="P159" s="251">
        <f>O159*H159</f>
        <v>0</v>
      </c>
      <c r="Q159" s="251">
        <v>0</v>
      </c>
      <c r="R159" s="251">
        <f>Q159*H159</f>
        <v>0</v>
      </c>
      <c r="S159" s="251">
        <v>0</v>
      </c>
      <c r="T159" s="252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3" t="s">
        <v>258</v>
      </c>
      <c r="AT159" s="253" t="s">
        <v>253</v>
      </c>
      <c r="AU159" s="253" t="s">
        <v>86</v>
      </c>
      <c r="AY159" s="18" t="s">
        <v>251</v>
      </c>
      <c r="BE159" s="254">
        <f>IF(N159="základní",J159,0)</f>
        <v>0</v>
      </c>
      <c r="BF159" s="254">
        <f>IF(N159="snížená",J159,0)</f>
        <v>0</v>
      </c>
      <c r="BG159" s="254">
        <f>IF(N159="zákl. přenesená",J159,0)</f>
        <v>0</v>
      </c>
      <c r="BH159" s="254">
        <f>IF(N159="sníž. přenesená",J159,0)</f>
        <v>0</v>
      </c>
      <c r="BI159" s="254">
        <f>IF(N159="nulová",J159,0)</f>
        <v>0</v>
      </c>
      <c r="BJ159" s="18" t="s">
        <v>84</v>
      </c>
      <c r="BK159" s="254">
        <f>ROUND(I159*H159,2)</f>
        <v>0</v>
      </c>
      <c r="BL159" s="18" t="s">
        <v>258</v>
      </c>
      <c r="BM159" s="253" t="s">
        <v>434</v>
      </c>
    </row>
    <row r="160" s="2" customFormat="1" ht="14.4" customHeight="1">
      <c r="A160" s="39"/>
      <c r="B160" s="40"/>
      <c r="C160" s="243" t="s">
        <v>344</v>
      </c>
      <c r="D160" s="243" t="s">
        <v>253</v>
      </c>
      <c r="E160" s="244" t="s">
        <v>4722</v>
      </c>
      <c r="F160" s="245" t="s">
        <v>4723</v>
      </c>
      <c r="G160" s="246" t="s">
        <v>369</v>
      </c>
      <c r="H160" s="247">
        <v>1</v>
      </c>
      <c r="I160" s="248"/>
      <c r="J160" s="247">
        <f>ROUND(I160*H160,2)</f>
        <v>0</v>
      </c>
      <c r="K160" s="245" t="s">
        <v>4711</v>
      </c>
      <c r="L160" s="45"/>
      <c r="M160" s="311" t="s">
        <v>1</v>
      </c>
      <c r="N160" s="312" t="s">
        <v>41</v>
      </c>
      <c r="O160" s="313"/>
      <c r="P160" s="314">
        <f>O160*H160</f>
        <v>0</v>
      </c>
      <c r="Q160" s="314">
        <v>0</v>
      </c>
      <c r="R160" s="314">
        <f>Q160*H160</f>
        <v>0</v>
      </c>
      <c r="S160" s="314">
        <v>0</v>
      </c>
      <c r="T160" s="3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3" t="s">
        <v>258</v>
      </c>
      <c r="AT160" s="253" t="s">
        <v>253</v>
      </c>
      <c r="AU160" s="253" t="s">
        <v>86</v>
      </c>
      <c r="AY160" s="18" t="s">
        <v>251</v>
      </c>
      <c r="BE160" s="254">
        <f>IF(N160="základní",J160,0)</f>
        <v>0</v>
      </c>
      <c r="BF160" s="254">
        <f>IF(N160="snížená",J160,0)</f>
        <v>0</v>
      </c>
      <c r="BG160" s="254">
        <f>IF(N160="zákl. přenesená",J160,0)</f>
        <v>0</v>
      </c>
      <c r="BH160" s="254">
        <f>IF(N160="sníž. přenesená",J160,0)</f>
        <v>0</v>
      </c>
      <c r="BI160" s="254">
        <f>IF(N160="nulová",J160,0)</f>
        <v>0</v>
      </c>
      <c r="BJ160" s="18" t="s">
        <v>84</v>
      </c>
      <c r="BK160" s="254">
        <f>ROUND(I160*H160,2)</f>
        <v>0</v>
      </c>
      <c r="BL160" s="18" t="s">
        <v>258</v>
      </c>
      <c r="BM160" s="253" t="s">
        <v>447</v>
      </c>
    </row>
    <row r="161" s="2" customFormat="1" ht="6.96" customHeight="1">
      <c r="A161" s="39"/>
      <c r="B161" s="67"/>
      <c r="C161" s="68"/>
      <c r="D161" s="68"/>
      <c r="E161" s="68"/>
      <c r="F161" s="68"/>
      <c r="G161" s="68"/>
      <c r="H161" s="68"/>
      <c r="I161" s="68"/>
      <c r="J161" s="68"/>
      <c r="K161" s="68"/>
      <c r="L161" s="45"/>
      <c r="M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</sheetData>
  <sheetProtection sheet="1" autoFilter="0" formatColumns="0" formatRows="0" objects="1" scenarios="1" spinCount="100000" saltValue="gzQL8MCczq+7tciQVHCYetFG0B+fJBJ9YFPyy5eeSM4hJLhb0EMN6PbYDEpfjSiTwKLqRIc9rkRICMRNZDZuxA==" hashValue="KkZOBnCej1QVR1BP1dLfYtfBsQUqs8qe2KpUFM45q+du9krYl0f5xWOvkJEOnEOboB6/vqagfvYlXEPUy9bIvA==" algorithmName="SHA-512" password="CC35"/>
  <autoFilter ref="C132:K160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5:F105"/>
    <mergeCell ref="D106:F106"/>
    <mergeCell ref="D107:F107"/>
    <mergeCell ref="D108:F108"/>
    <mergeCell ref="D109:F109"/>
    <mergeCell ref="E121:H121"/>
    <mergeCell ref="E123:H123"/>
    <mergeCell ref="E125:H12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154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15</v>
      </c>
      <c r="L6" s="21"/>
    </row>
    <row r="7" s="1" customFormat="1" ht="14.4" customHeight="1">
      <c r="B7" s="21"/>
      <c r="E7" s="153" t="str">
        <f>'Rekapitulace stavby'!K6</f>
        <v>Modernizace střediska praktického vyučování ISŠTE Sokolov, SO-703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167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5"/>
      <c r="C9" s="39"/>
      <c r="D9" s="39"/>
      <c r="E9" s="154" t="s">
        <v>4724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17</v>
      </c>
      <c r="E11" s="39"/>
      <c r="F11" s="142" t="s">
        <v>1</v>
      </c>
      <c r="G11" s="39"/>
      <c r="H11" s="39"/>
      <c r="I11" s="152" t="s">
        <v>18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19</v>
      </c>
      <c r="E12" s="39"/>
      <c r="F12" s="142" t="s">
        <v>20</v>
      </c>
      <c r="G12" s="39"/>
      <c r="H12" s="39"/>
      <c r="I12" s="152" t="s">
        <v>21</v>
      </c>
      <c r="J12" s="155" t="str">
        <f>'Rekapitulace stavby'!AN8</f>
        <v>2. 4. 2025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23</v>
      </c>
      <c r="E14" s="39"/>
      <c r="F14" s="39"/>
      <c r="G14" s="39"/>
      <c r="H14" s="39"/>
      <c r="I14" s="152" t="s">
        <v>24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25</v>
      </c>
      <c r="F15" s="39"/>
      <c r="G15" s="39"/>
      <c r="H15" s="39"/>
      <c r="I15" s="152" t="s">
        <v>26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27</v>
      </c>
      <c r="E17" s="39"/>
      <c r="F17" s="39"/>
      <c r="G17" s="39"/>
      <c r="H17" s="39"/>
      <c r="I17" s="152" t="s">
        <v>24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29</v>
      </c>
      <c r="E20" s="39"/>
      <c r="F20" s="39"/>
      <c r="G20" s="39"/>
      <c r="H20" s="39"/>
      <c r="I20" s="152" t="s">
        <v>24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30</v>
      </c>
      <c r="F21" s="39"/>
      <c r="G21" s="39"/>
      <c r="H21" s="39"/>
      <c r="I21" s="152" t="s">
        <v>26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32</v>
      </c>
      <c r="E23" s="39"/>
      <c r="F23" s="39"/>
      <c r="G23" s="39"/>
      <c r="H23" s="39"/>
      <c r="I23" s="152" t="s">
        <v>24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2" t="s">
        <v>26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8" customHeight="1">
      <c r="A27" s="156"/>
      <c r="B27" s="157"/>
      <c r="C27" s="156"/>
      <c r="D27" s="156"/>
      <c r="E27" s="158" t="s">
        <v>35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2" t="s">
        <v>190</v>
      </c>
      <c r="E30" s="39"/>
      <c r="F30" s="39"/>
      <c r="G30" s="39"/>
      <c r="H30" s="39"/>
      <c r="I30" s="39"/>
      <c r="J30" s="16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62" t="s">
        <v>191</v>
      </c>
      <c r="E31" s="39"/>
      <c r="F31" s="39"/>
      <c r="G31" s="39"/>
      <c r="H31" s="39"/>
      <c r="I31" s="39"/>
      <c r="J31" s="161">
        <f>J101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3" t="s">
        <v>36</v>
      </c>
      <c r="E32" s="39"/>
      <c r="F32" s="39"/>
      <c r="G32" s="39"/>
      <c r="H32" s="39"/>
      <c r="I32" s="39"/>
      <c r="J32" s="16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5" t="s">
        <v>38</v>
      </c>
      <c r="G34" s="39"/>
      <c r="H34" s="39"/>
      <c r="I34" s="165" t="s">
        <v>37</v>
      </c>
      <c r="J34" s="16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6" t="s">
        <v>40</v>
      </c>
      <c r="E35" s="152" t="s">
        <v>41</v>
      </c>
      <c r="F35" s="167">
        <f>ROUND((SUM(BE101:BE108) + SUM(BE128:BE159)),  2)</f>
        <v>0</v>
      </c>
      <c r="G35" s="39"/>
      <c r="H35" s="39"/>
      <c r="I35" s="168">
        <v>0.20999999999999999</v>
      </c>
      <c r="J35" s="167">
        <f>ROUND(((SUM(BE101:BE108) + SUM(BE128:BE159))*I35),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7">
        <f>ROUND((SUM(BF101:BF108) + SUM(BF128:BF159)),  2)</f>
        <v>0</v>
      </c>
      <c r="G36" s="39"/>
      <c r="H36" s="39"/>
      <c r="I36" s="168">
        <v>0.12</v>
      </c>
      <c r="J36" s="167">
        <f>ROUND(((SUM(BF101:BF108) + SUM(BF128:BF159))*I36),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7">
        <f>ROUND((SUM(BG101:BG108) + SUM(BG128:BG159)),  2)</f>
        <v>0</v>
      </c>
      <c r="G37" s="39"/>
      <c r="H37" s="39"/>
      <c r="I37" s="168">
        <v>0.20999999999999999</v>
      </c>
      <c r="J37" s="16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7">
        <f>ROUND((SUM(BH101:BH108) + SUM(BH128:BH159)),  2)</f>
        <v>0</v>
      </c>
      <c r="G38" s="39"/>
      <c r="H38" s="39"/>
      <c r="I38" s="168">
        <v>0.12</v>
      </c>
      <c r="J38" s="16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7">
        <f>ROUND((SUM(BI101:BI108) + SUM(BI128:BI159)),  2)</f>
        <v>0</v>
      </c>
      <c r="G39" s="39"/>
      <c r="H39" s="39"/>
      <c r="I39" s="168">
        <v>0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9"/>
      <c r="D41" s="170" t="s">
        <v>46</v>
      </c>
      <c r="E41" s="171"/>
      <c r="F41" s="171"/>
      <c r="G41" s="172" t="s">
        <v>47</v>
      </c>
      <c r="H41" s="173" t="s">
        <v>48</v>
      </c>
      <c r="I41" s="171"/>
      <c r="J41" s="174">
        <f>SUM(J32:J39)</f>
        <v>0</v>
      </c>
      <c r="K41" s="17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4.4" customHeight="1">
      <c r="A85" s="39"/>
      <c r="B85" s="40"/>
      <c r="C85" s="41"/>
      <c r="D85" s="41"/>
      <c r="E85" s="187" t="str">
        <f>E7</f>
        <v>Modernizace střediska praktického vyučování ISŠTE Sokolov, SO-703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6" customHeight="1">
      <c r="A87" s="39"/>
      <c r="B87" s="40"/>
      <c r="C87" s="41"/>
      <c r="D87" s="41"/>
      <c r="E87" s="77" t="str">
        <f>E9</f>
        <v>D.1.4.h - Kompresorovna a rozvody stlašeného vzduchu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>Sokolov</v>
      </c>
      <c r="G89" s="41"/>
      <c r="H89" s="41"/>
      <c r="I89" s="33" t="s">
        <v>21</v>
      </c>
      <c r="J89" s="80" t="str">
        <f>IF(J12="","",J12)</f>
        <v>2. 4. 2025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6" customHeight="1">
      <c r="A91" s="39"/>
      <c r="B91" s="40"/>
      <c r="C91" s="33" t="s">
        <v>23</v>
      </c>
      <c r="D91" s="41"/>
      <c r="E91" s="41"/>
      <c r="F91" s="28" t="str">
        <f>E15</f>
        <v>ISŠTE Sokolov, p.s.</v>
      </c>
      <c r="G91" s="41"/>
      <c r="H91" s="41"/>
      <c r="I91" s="33" t="s">
        <v>29</v>
      </c>
      <c r="J91" s="37" t="str">
        <f>E21</f>
        <v xml:space="preserve">DPT projekty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6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8" t="s">
        <v>193</v>
      </c>
      <c r="D94" s="189"/>
      <c r="E94" s="189"/>
      <c r="F94" s="189"/>
      <c r="G94" s="189"/>
      <c r="H94" s="189"/>
      <c r="I94" s="189"/>
      <c r="J94" s="190" t="s">
        <v>194</v>
      </c>
      <c r="K94" s="18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1" t="s">
        <v>195</v>
      </c>
      <c r="D96" s="41"/>
      <c r="E96" s="41"/>
      <c r="F96" s="41"/>
      <c r="G96" s="41"/>
      <c r="H96" s="41"/>
      <c r="I96" s="41"/>
      <c r="J96" s="111">
        <f>J128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196</v>
      </c>
    </row>
    <row r="97" s="9" customFormat="1" ht="24.96" customHeight="1">
      <c r="A97" s="9"/>
      <c r="B97" s="192"/>
      <c r="C97" s="193"/>
      <c r="D97" s="194" t="s">
        <v>197</v>
      </c>
      <c r="E97" s="195"/>
      <c r="F97" s="195"/>
      <c r="G97" s="195"/>
      <c r="H97" s="195"/>
      <c r="I97" s="195"/>
      <c r="J97" s="196">
        <f>J129</f>
        <v>0</v>
      </c>
      <c r="K97" s="193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8"/>
      <c r="C98" s="134"/>
      <c r="D98" s="199" t="s">
        <v>4725</v>
      </c>
      <c r="E98" s="200"/>
      <c r="F98" s="200"/>
      <c r="G98" s="200"/>
      <c r="H98" s="200"/>
      <c r="I98" s="200"/>
      <c r="J98" s="201">
        <f>J130</f>
        <v>0</v>
      </c>
      <c r="K98" s="134"/>
      <c r="L98" s="20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29.28" customHeight="1">
      <c r="A101" s="39"/>
      <c r="B101" s="40"/>
      <c r="C101" s="191" t="s">
        <v>227</v>
      </c>
      <c r="D101" s="41"/>
      <c r="E101" s="41"/>
      <c r="F101" s="41"/>
      <c r="G101" s="41"/>
      <c r="H101" s="41"/>
      <c r="I101" s="41"/>
      <c r="J101" s="203">
        <f>ROUND(J102 + J103 + J104 + J105 + J106 + J107,2)</f>
        <v>0</v>
      </c>
      <c r="K101" s="41"/>
      <c r="L101" s="64"/>
      <c r="N101" s="204" t="s">
        <v>40</v>
      </c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18" customHeight="1">
      <c r="A102" s="39"/>
      <c r="B102" s="40"/>
      <c r="C102" s="41"/>
      <c r="D102" s="205" t="s">
        <v>228</v>
      </c>
      <c r="E102" s="206"/>
      <c r="F102" s="206"/>
      <c r="G102" s="41"/>
      <c r="H102" s="41"/>
      <c r="I102" s="41"/>
      <c r="J102" s="207">
        <v>0</v>
      </c>
      <c r="K102" s="41"/>
      <c r="L102" s="208"/>
      <c r="M102" s="209"/>
      <c r="N102" s="210" t="s">
        <v>41</v>
      </c>
      <c r="O102" s="209"/>
      <c r="P102" s="209"/>
      <c r="Q102" s="209"/>
      <c r="R102" s="209"/>
      <c r="S102" s="211"/>
      <c r="T102" s="211"/>
      <c r="U102" s="211"/>
      <c r="V102" s="211"/>
      <c r="W102" s="211"/>
      <c r="X102" s="211"/>
      <c r="Y102" s="211"/>
      <c r="Z102" s="211"/>
      <c r="AA102" s="211"/>
      <c r="AB102" s="211"/>
      <c r="AC102" s="211"/>
      <c r="AD102" s="211"/>
      <c r="AE102" s="211"/>
      <c r="AF102" s="209"/>
      <c r="AG102" s="209"/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12" t="s">
        <v>144</v>
      </c>
      <c r="AZ102" s="209"/>
      <c r="BA102" s="209"/>
      <c r="BB102" s="209"/>
      <c r="BC102" s="209"/>
      <c r="BD102" s="209"/>
      <c r="BE102" s="213">
        <f>IF(N102="základní",J102,0)</f>
        <v>0</v>
      </c>
      <c r="BF102" s="213">
        <f>IF(N102="snížená",J102,0)</f>
        <v>0</v>
      </c>
      <c r="BG102" s="213">
        <f>IF(N102="zákl. přenesená",J102,0)</f>
        <v>0</v>
      </c>
      <c r="BH102" s="213">
        <f>IF(N102="sníž. přenesená",J102,0)</f>
        <v>0</v>
      </c>
      <c r="BI102" s="213">
        <f>IF(N102="nulová",J102,0)</f>
        <v>0</v>
      </c>
      <c r="BJ102" s="212" t="s">
        <v>84</v>
      </c>
      <c r="BK102" s="209"/>
      <c r="BL102" s="209"/>
      <c r="BM102" s="209"/>
    </row>
    <row r="103" s="2" customFormat="1" ht="18" customHeight="1">
      <c r="A103" s="39"/>
      <c r="B103" s="40"/>
      <c r="C103" s="41"/>
      <c r="D103" s="205" t="s">
        <v>229</v>
      </c>
      <c r="E103" s="206"/>
      <c r="F103" s="206"/>
      <c r="G103" s="41"/>
      <c r="H103" s="41"/>
      <c r="I103" s="41"/>
      <c r="J103" s="207">
        <v>0</v>
      </c>
      <c r="K103" s="41"/>
      <c r="L103" s="208"/>
      <c r="M103" s="209"/>
      <c r="N103" s="210" t="s">
        <v>41</v>
      </c>
      <c r="O103" s="209"/>
      <c r="P103" s="209"/>
      <c r="Q103" s="209"/>
      <c r="R103" s="209"/>
      <c r="S103" s="211"/>
      <c r="T103" s="211"/>
      <c r="U103" s="211"/>
      <c r="V103" s="211"/>
      <c r="W103" s="211"/>
      <c r="X103" s="211"/>
      <c r="Y103" s="211"/>
      <c r="Z103" s="211"/>
      <c r="AA103" s="211"/>
      <c r="AB103" s="211"/>
      <c r="AC103" s="211"/>
      <c r="AD103" s="211"/>
      <c r="AE103" s="211"/>
      <c r="AF103" s="209"/>
      <c r="AG103" s="209"/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12" t="s">
        <v>144</v>
      </c>
      <c r="AZ103" s="209"/>
      <c r="BA103" s="209"/>
      <c r="BB103" s="209"/>
      <c r="BC103" s="209"/>
      <c r="BD103" s="209"/>
      <c r="BE103" s="213">
        <f>IF(N103="základní",J103,0)</f>
        <v>0</v>
      </c>
      <c r="BF103" s="213">
        <f>IF(N103="snížená",J103,0)</f>
        <v>0</v>
      </c>
      <c r="BG103" s="213">
        <f>IF(N103="zákl. přenesená",J103,0)</f>
        <v>0</v>
      </c>
      <c r="BH103" s="213">
        <f>IF(N103="sníž. přenesená",J103,0)</f>
        <v>0</v>
      </c>
      <c r="BI103" s="213">
        <f>IF(N103="nulová",J103,0)</f>
        <v>0</v>
      </c>
      <c r="BJ103" s="212" t="s">
        <v>84</v>
      </c>
      <c r="BK103" s="209"/>
      <c r="BL103" s="209"/>
      <c r="BM103" s="209"/>
    </row>
    <row r="104" s="2" customFormat="1" ht="18" customHeight="1">
      <c r="A104" s="39"/>
      <c r="B104" s="40"/>
      <c r="C104" s="41"/>
      <c r="D104" s="205" t="s">
        <v>230</v>
      </c>
      <c r="E104" s="206"/>
      <c r="F104" s="206"/>
      <c r="G104" s="41"/>
      <c r="H104" s="41"/>
      <c r="I104" s="41"/>
      <c r="J104" s="207">
        <v>0</v>
      </c>
      <c r="K104" s="41"/>
      <c r="L104" s="208"/>
      <c r="M104" s="209"/>
      <c r="N104" s="210" t="s">
        <v>41</v>
      </c>
      <c r="O104" s="209"/>
      <c r="P104" s="209"/>
      <c r="Q104" s="209"/>
      <c r="R104" s="209"/>
      <c r="S104" s="211"/>
      <c r="T104" s="211"/>
      <c r="U104" s="211"/>
      <c r="V104" s="211"/>
      <c r="W104" s="211"/>
      <c r="X104" s="211"/>
      <c r="Y104" s="211"/>
      <c r="Z104" s="211"/>
      <c r="AA104" s="211"/>
      <c r="AB104" s="211"/>
      <c r="AC104" s="211"/>
      <c r="AD104" s="211"/>
      <c r="AE104" s="211"/>
      <c r="AF104" s="209"/>
      <c r="AG104" s="209"/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12" t="s">
        <v>144</v>
      </c>
      <c r="AZ104" s="209"/>
      <c r="BA104" s="209"/>
      <c r="BB104" s="209"/>
      <c r="BC104" s="209"/>
      <c r="BD104" s="209"/>
      <c r="BE104" s="213">
        <f>IF(N104="základní",J104,0)</f>
        <v>0</v>
      </c>
      <c r="BF104" s="213">
        <f>IF(N104="snížená",J104,0)</f>
        <v>0</v>
      </c>
      <c r="BG104" s="213">
        <f>IF(N104="zákl. přenesená",J104,0)</f>
        <v>0</v>
      </c>
      <c r="BH104" s="213">
        <f>IF(N104="sníž. přenesená",J104,0)</f>
        <v>0</v>
      </c>
      <c r="BI104" s="213">
        <f>IF(N104="nulová",J104,0)</f>
        <v>0</v>
      </c>
      <c r="BJ104" s="212" t="s">
        <v>84</v>
      </c>
      <c r="BK104" s="209"/>
      <c r="BL104" s="209"/>
      <c r="BM104" s="209"/>
    </row>
    <row r="105" s="2" customFormat="1" ht="18" customHeight="1">
      <c r="A105" s="39"/>
      <c r="B105" s="40"/>
      <c r="C105" s="41"/>
      <c r="D105" s="205" t="s">
        <v>231</v>
      </c>
      <c r="E105" s="206"/>
      <c r="F105" s="206"/>
      <c r="G105" s="41"/>
      <c r="H105" s="41"/>
      <c r="I105" s="41"/>
      <c r="J105" s="207">
        <v>0</v>
      </c>
      <c r="K105" s="41"/>
      <c r="L105" s="208"/>
      <c r="M105" s="209"/>
      <c r="N105" s="210" t="s">
        <v>41</v>
      </c>
      <c r="O105" s="209"/>
      <c r="P105" s="209"/>
      <c r="Q105" s="209"/>
      <c r="R105" s="209"/>
      <c r="S105" s="211"/>
      <c r="T105" s="211"/>
      <c r="U105" s="211"/>
      <c r="V105" s="211"/>
      <c r="W105" s="211"/>
      <c r="X105" s="211"/>
      <c r="Y105" s="211"/>
      <c r="Z105" s="211"/>
      <c r="AA105" s="211"/>
      <c r="AB105" s="211"/>
      <c r="AC105" s="211"/>
      <c r="AD105" s="211"/>
      <c r="AE105" s="211"/>
      <c r="AF105" s="209"/>
      <c r="AG105" s="209"/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12" t="s">
        <v>144</v>
      </c>
      <c r="AZ105" s="209"/>
      <c r="BA105" s="209"/>
      <c r="BB105" s="209"/>
      <c r="BC105" s="209"/>
      <c r="BD105" s="209"/>
      <c r="BE105" s="213">
        <f>IF(N105="základní",J105,0)</f>
        <v>0</v>
      </c>
      <c r="BF105" s="213">
        <f>IF(N105="snížená",J105,0)</f>
        <v>0</v>
      </c>
      <c r="BG105" s="213">
        <f>IF(N105="zákl. přenesená",J105,0)</f>
        <v>0</v>
      </c>
      <c r="BH105" s="213">
        <f>IF(N105="sníž. přenesená",J105,0)</f>
        <v>0</v>
      </c>
      <c r="BI105" s="213">
        <f>IF(N105="nulová",J105,0)</f>
        <v>0</v>
      </c>
      <c r="BJ105" s="212" t="s">
        <v>84</v>
      </c>
      <c r="BK105" s="209"/>
      <c r="BL105" s="209"/>
      <c r="BM105" s="209"/>
    </row>
    <row r="106" s="2" customFormat="1" ht="18" customHeight="1">
      <c r="A106" s="39"/>
      <c r="B106" s="40"/>
      <c r="C106" s="41"/>
      <c r="D106" s="205" t="s">
        <v>232</v>
      </c>
      <c r="E106" s="206"/>
      <c r="F106" s="206"/>
      <c r="G106" s="41"/>
      <c r="H106" s="41"/>
      <c r="I106" s="41"/>
      <c r="J106" s="207">
        <v>0</v>
      </c>
      <c r="K106" s="41"/>
      <c r="L106" s="208"/>
      <c r="M106" s="209"/>
      <c r="N106" s="210" t="s">
        <v>41</v>
      </c>
      <c r="O106" s="209"/>
      <c r="P106" s="209"/>
      <c r="Q106" s="209"/>
      <c r="R106" s="209"/>
      <c r="S106" s="211"/>
      <c r="T106" s="211"/>
      <c r="U106" s="21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/>
      <c r="AF106" s="209"/>
      <c r="AG106" s="209"/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12" t="s">
        <v>144</v>
      </c>
      <c r="AZ106" s="209"/>
      <c r="BA106" s="209"/>
      <c r="BB106" s="209"/>
      <c r="BC106" s="209"/>
      <c r="BD106" s="209"/>
      <c r="BE106" s="213">
        <f>IF(N106="základní",J106,0)</f>
        <v>0</v>
      </c>
      <c r="BF106" s="213">
        <f>IF(N106="snížená",J106,0)</f>
        <v>0</v>
      </c>
      <c r="BG106" s="213">
        <f>IF(N106="zákl. přenesená",J106,0)</f>
        <v>0</v>
      </c>
      <c r="BH106" s="213">
        <f>IF(N106="sníž. přenesená",J106,0)</f>
        <v>0</v>
      </c>
      <c r="BI106" s="213">
        <f>IF(N106="nulová",J106,0)</f>
        <v>0</v>
      </c>
      <c r="BJ106" s="212" t="s">
        <v>84</v>
      </c>
      <c r="BK106" s="209"/>
      <c r="BL106" s="209"/>
      <c r="BM106" s="209"/>
    </row>
    <row r="107" s="2" customFormat="1" ht="18" customHeight="1">
      <c r="A107" s="39"/>
      <c r="B107" s="40"/>
      <c r="C107" s="41"/>
      <c r="D107" s="206" t="s">
        <v>233</v>
      </c>
      <c r="E107" s="41"/>
      <c r="F107" s="41"/>
      <c r="G107" s="41"/>
      <c r="H107" s="41"/>
      <c r="I107" s="41"/>
      <c r="J107" s="207">
        <f>ROUND(J30*T107,2)</f>
        <v>0</v>
      </c>
      <c r="K107" s="41"/>
      <c r="L107" s="208"/>
      <c r="M107" s="209"/>
      <c r="N107" s="210" t="s">
        <v>41</v>
      </c>
      <c r="O107" s="209"/>
      <c r="P107" s="209"/>
      <c r="Q107" s="209"/>
      <c r="R107" s="209"/>
      <c r="S107" s="211"/>
      <c r="T107" s="211"/>
      <c r="U107" s="211"/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/>
      <c r="AF107" s="209"/>
      <c r="AG107" s="209"/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12" t="s">
        <v>234</v>
      </c>
      <c r="AZ107" s="209"/>
      <c r="BA107" s="209"/>
      <c r="BB107" s="209"/>
      <c r="BC107" s="209"/>
      <c r="BD107" s="209"/>
      <c r="BE107" s="213">
        <f>IF(N107="základní",J107,0)</f>
        <v>0</v>
      </c>
      <c r="BF107" s="213">
        <f>IF(N107="snížená",J107,0)</f>
        <v>0</v>
      </c>
      <c r="BG107" s="213">
        <f>IF(N107="zákl. přenesená",J107,0)</f>
        <v>0</v>
      </c>
      <c r="BH107" s="213">
        <f>IF(N107="sníž. přenesená",J107,0)</f>
        <v>0</v>
      </c>
      <c r="BI107" s="213">
        <f>IF(N107="nulová",J107,0)</f>
        <v>0</v>
      </c>
      <c r="BJ107" s="212" t="s">
        <v>84</v>
      </c>
      <c r="BK107" s="209"/>
      <c r="BL107" s="209"/>
      <c r="BM107" s="209"/>
    </row>
    <row r="108" s="2" customForma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9.28" customHeight="1">
      <c r="A109" s="39"/>
      <c r="B109" s="40"/>
      <c r="C109" s="214" t="s">
        <v>235</v>
      </c>
      <c r="D109" s="189"/>
      <c r="E109" s="189"/>
      <c r="F109" s="189"/>
      <c r="G109" s="189"/>
      <c r="H109" s="189"/>
      <c r="I109" s="189"/>
      <c r="J109" s="215">
        <f>ROUND(J96+J101,2)</f>
        <v>0</v>
      </c>
      <c r="K109" s="189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236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15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4.4" customHeight="1">
      <c r="A118" s="39"/>
      <c r="B118" s="40"/>
      <c r="C118" s="41"/>
      <c r="D118" s="41"/>
      <c r="E118" s="187" t="str">
        <f>E7</f>
        <v>Modernizace střediska praktického vyučování ISŠTE Sokolov, SO-703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167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6" customHeight="1">
      <c r="A120" s="39"/>
      <c r="B120" s="40"/>
      <c r="C120" s="41"/>
      <c r="D120" s="41"/>
      <c r="E120" s="77" t="str">
        <f>E9</f>
        <v>D.1.4.h - Kompresorovna a rozvody stlašeného vzduchu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19</v>
      </c>
      <c r="D122" s="41"/>
      <c r="E122" s="41"/>
      <c r="F122" s="28" t="str">
        <f>F12</f>
        <v>Sokolov</v>
      </c>
      <c r="G122" s="41"/>
      <c r="H122" s="41"/>
      <c r="I122" s="33" t="s">
        <v>21</v>
      </c>
      <c r="J122" s="80" t="str">
        <f>IF(J12="","",J12)</f>
        <v>2. 4. 2025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6" customHeight="1">
      <c r="A124" s="39"/>
      <c r="B124" s="40"/>
      <c r="C124" s="33" t="s">
        <v>23</v>
      </c>
      <c r="D124" s="41"/>
      <c r="E124" s="41"/>
      <c r="F124" s="28" t="str">
        <f>E15</f>
        <v>ISŠTE Sokolov, p.s.</v>
      </c>
      <c r="G124" s="41"/>
      <c r="H124" s="41"/>
      <c r="I124" s="33" t="s">
        <v>29</v>
      </c>
      <c r="J124" s="37" t="str">
        <f>E21</f>
        <v xml:space="preserve">DPT projekty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6" customHeight="1">
      <c r="A125" s="39"/>
      <c r="B125" s="40"/>
      <c r="C125" s="33" t="s">
        <v>27</v>
      </c>
      <c r="D125" s="41"/>
      <c r="E125" s="41"/>
      <c r="F125" s="28" t="str">
        <f>IF(E18="","",E18)</f>
        <v>Vyplň údaj</v>
      </c>
      <c r="G125" s="41"/>
      <c r="H125" s="41"/>
      <c r="I125" s="33" t="s">
        <v>32</v>
      </c>
      <c r="J125" s="37" t="str">
        <f>E24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16"/>
      <c r="B127" s="217"/>
      <c r="C127" s="218" t="s">
        <v>237</v>
      </c>
      <c r="D127" s="219" t="s">
        <v>61</v>
      </c>
      <c r="E127" s="219" t="s">
        <v>57</v>
      </c>
      <c r="F127" s="219" t="s">
        <v>58</v>
      </c>
      <c r="G127" s="219" t="s">
        <v>238</v>
      </c>
      <c r="H127" s="219" t="s">
        <v>239</v>
      </c>
      <c r="I127" s="219" t="s">
        <v>240</v>
      </c>
      <c r="J127" s="219" t="s">
        <v>194</v>
      </c>
      <c r="K127" s="220" t="s">
        <v>241</v>
      </c>
      <c r="L127" s="221"/>
      <c r="M127" s="101" t="s">
        <v>1</v>
      </c>
      <c r="N127" s="102" t="s">
        <v>40</v>
      </c>
      <c r="O127" s="102" t="s">
        <v>242</v>
      </c>
      <c r="P127" s="102" t="s">
        <v>243</v>
      </c>
      <c r="Q127" s="102" t="s">
        <v>244</v>
      </c>
      <c r="R127" s="102" t="s">
        <v>245</v>
      </c>
      <c r="S127" s="102" t="s">
        <v>246</v>
      </c>
      <c r="T127" s="103" t="s">
        <v>247</v>
      </c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</row>
    <row r="128" s="2" customFormat="1" ht="22.8" customHeight="1">
      <c r="A128" s="39"/>
      <c r="B128" s="40"/>
      <c r="C128" s="108" t="s">
        <v>248</v>
      </c>
      <c r="D128" s="41"/>
      <c r="E128" s="41"/>
      <c r="F128" s="41"/>
      <c r="G128" s="41"/>
      <c r="H128" s="41"/>
      <c r="I128" s="41"/>
      <c r="J128" s="222">
        <f>BK128</f>
        <v>0</v>
      </c>
      <c r="K128" s="41"/>
      <c r="L128" s="45"/>
      <c r="M128" s="104"/>
      <c r="N128" s="223"/>
      <c r="O128" s="105"/>
      <c r="P128" s="224">
        <f>P129</f>
        <v>0</v>
      </c>
      <c r="Q128" s="105"/>
      <c r="R128" s="224">
        <f>R129</f>
        <v>0</v>
      </c>
      <c r="S128" s="105"/>
      <c r="T128" s="225">
        <f>T129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196</v>
      </c>
      <c r="BK128" s="226">
        <f>BK129</f>
        <v>0</v>
      </c>
    </row>
    <row r="129" s="12" customFormat="1" ht="25.92" customHeight="1">
      <c r="A129" s="12"/>
      <c r="B129" s="227"/>
      <c r="C129" s="228"/>
      <c r="D129" s="229" t="s">
        <v>75</v>
      </c>
      <c r="E129" s="230" t="s">
        <v>249</v>
      </c>
      <c r="F129" s="230" t="s">
        <v>250</v>
      </c>
      <c r="G129" s="228"/>
      <c r="H129" s="228"/>
      <c r="I129" s="231"/>
      <c r="J129" s="232">
        <f>BK129</f>
        <v>0</v>
      </c>
      <c r="K129" s="228"/>
      <c r="L129" s="233"/>
      <c r="M129" s="234"/>
      <c r="N129" s="235"/>
      <c r="O129" s="235"/>
      <c r="P129" s="236">
        <f>P130</f>
        <v>0</v>
      </c>
      <c r="Q129" s="235"/>
      <c r="R129" s="236">
        <f>R130</f>
        <v>0</v>
      </c>
      <c r="S129" s="235"/>
      <c r="T129" s="237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8" t="s">
        <v>84</v>
      </c>
      <c r="AT129" s="239" t="s">
        <v>75</v>
      </c>
      <c r="AU129" s="239" t="s">
        <v>76</v>
      </c>
      <c r="AY129" s="238" t="s">
        <v>251</v>
      </c>
      <c r="BK129" s="240">
        <f>BK130</f>
        <v>0</v>
      </c>
    </row>
    <row r="130" s="12" customFormat="1" ht="22.8" customHeight="1">
      <c r="A130" s="12"/>
      <c r="B130" s="227"/>
      <c r="C130" s="228"/>
      <c r="D130" s="229" t="s">
        <v>75</v>
      </c>
      <c r="E130" s="241" t="s">
        <v>4726</v>
      </c>
      <c r="F130" s="241" t="s">
        <v>4727</v>
      </c>
      <c r="G130" s="228"/>
      <c r="H130" s="228"/>
      <c r="I130" s="231"/>
      <c r="J130" s="242">
        <f>BK130</f>
        <v>0</v>
      </c>
      <c r="K130" s="228"/>
      <c r="L130" s="233"/>
      <c r="M130" s="234"/>
      <c r="N130" s="235"/>
      <c r="O130" s="235"/>
      <c r="P130" s="236">
        <f>SUM(P131:P159)</f>
        <v>0</v>
      </c>
      <c r="Q130" s="235"/>
      <c r="R130" s="236">
        <f>SUM(R131:R159)</f>
        <v>0</v>
      </c>
      <c r="S130" s="235"/>
      <c r="T130" s="237">
        <f>SUM(T131:T159)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8" t="s">
        <v>84</v>
      </c>
      <c r="AT130" s="239" t="s">
        <v>75</v>
      </c>
      <c r="AU130" s="239" t="s">
        <v>84</v>
      </c>
      <c r="AY130" s="238" t="s">
        <v>251</v>
      </c>
      <c r="BK130" s="240">
        <f>SUM(BK131:BK159)</f>
        <v>0</v>
      </c>
    </row>
    <row r="131" s="2" customFormat="1" ht="34.8" customHeight="1">
      <c r="A131" s="39"/>
      <c r="B131" s="40"/>
      <c r="C131" s="243" t="s">
        <v>84</v>
      </c>
      <c r="D131" s="243" t="s">
        <v>253</v>
      </c>
      <c r="E131" s="244" t="s">
        <v>4728</v>
      </c>
      <c r="F131" s="245" t="s">
        <v>4729</v>
      </c>
      <c r="G131" s="246" t="s">
        <v>2425</v>
      </c>
      <c r="H131" s="247">
        <v>1</v>
      </c>
      <c r="I131" s="248"/>
      <c r="J131" s="247">
        <f>ROUND(I131*H131,2)</f>
        <v>0</v>
      </c>
      <c r="K131" s="245" t="s">
        <v>1</v>
      </c>
      <c r="L131" s="45"/>
      <c r="M131" s="249" t="s">
        <v>1</v>
      </c>
      <c r="N131" s="250" t="s">
        <v>41</v>
      </c>
      <c r="O131" s="92"/>
      <c r="P131" s="251">
        <f>O131*H131</f>
        <v>0</v>
      </c>
      <c r="Q131" s="251">
        <v>0</v>
      </c>
      <c r="R131" s="251">
        <f>Q131*H131</f>
        <v>0</v>
      </c>
      <c r="S131" s="251">
        <v>0</v>
      </c>
      <c r="T131" s="252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3" t="s">
        <v>258</v>
      </c>
      <c r="AT131" s="253" t="s">
        <v>253</v>
      </c>
      <c r="AU131" s="253" t="s">
        <v>86</v>
      </c>
      <c r="AY131" s="18" t="s">
        <v>251</v>
      </c>
      <c r="BE131" s="254">
        <f>IF(N131="základní",J131,0)</f>
        <v>0</v>
      </c>
      <c r="BF131" s="254">
        <f>IF(N131="snížená",J131,0)</f>
        <v>0</v>
      </c>
      <c r="BG131" s="254">
        <f>IF(N131="zákl. přenesená",J131,0)</f>
        <v>0</v>
      </c>
      <c r="BH131" s="254">
        <f>IF(N131="sníž. přenesená",J131,0)</f>
        <v>0</v>
      </c>
      <c r="BI131" s="254">
        <f>IF(N131="nulová",J131,0)</f>
        <v>0</v>
      </c>
      <c r="BJ131" s="18" t="s">
        <v>84</v>
      </c>
      <c r="BK131" s="254">
        <f>ROUND(I131*H131,2)</f>
        <v>0</v>
      </c>
      <c r="BL131" s="18" t="s">
        <v>258</v>
      </c>
      <c r="BM131" s="253" t="s">
        <v>4730</v>
      </c>
    </row>
    <row r="132" s="2" customFormat="1" ht="14.4" customHeight="1">
      <c r="A132" s="39"/>
      <c r="B132" s="40"/>
      <c r="C132" s="243" t="s">
        <v>86</v>
      </c>
      <c r="D132" s="243" t="s">
        <v>253</v>
      </c>
      <c r="E132" s="244" t="s">
        <v>4731</v>
      </c>
      <c r="F132" s="245" t="s">
        <v>4732</v>
      </c>
      <c r="G132" s="246" t="s">
        <v>1453</v>
      </c>
      <c r="H132" s="247">
        <v>1</v>
      </c>
      <c r="I132" s="248"/>
      <c r="J132" s="247">
        <f>ROUND(I132*H132,2)</f>
        <v>0</v>
      </c>
      <c r="K132" s="245" t="s">
        <v>1</v>
      </c>
      <c r="L132" s="45"/>
      <c r="M132" s="249" t="s">
        <v>1</v>
      </c>
      <c r="N132" s="250" t="s">
        <v>41</v>
      </c>
      <c r="O132" s="92"/>
      <c r="P132" s="251">
        <f>O132*H132</f>
        <v>0</v>
      </c>
      <c r="Q132" s="251">
        <v>0</v>
      </c>
      <c r="R132" s="251">
        <f>Q132*H132</f>
        <v>0</v>
      </c>
      <c r="S132" s="251">
        <v>0</v>
      </c>
      <c r="T132" s="252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3" t="s">
        <v>258</v>
      </c>
      <c r="AT132" s="253" t="s">
        <v>253</v>
      </c>
      <c r="AU132" s="253" t="s">
        <v>86</v>
      </c>
      <c r="AY132" s="18" t="s">
        <v>251</v>
      </c>
      <c r="BE132" s="254">
        <f>IF(N132="základní",J132,0)</f>
        <v>0</v>
      </c>
      <c r="BF132" s="254">
        <f>IF(N132="snížená",J132,0)</f>
        <v>0</v>
      </c>
      <c r="BG132" s="254">
        <f>IF(N132="zákl. přenesená",J132,0)</f>
        <v>0</v>
      </c>
      <c r="BH132" s="254">
        <f>IF(N132="sníž. přenesená",J132,0)</f>
        <v>0</v>
      </c>
      <c r="BI132" s="254">
        <f>IF(N132="nulová",J132,0)</f>
        <v>0</v>
      </c>
      <c r="BJ132" s="18" t="s">
        <v>84</v>
      </c>
      <c r="BK132" s="254">
        <f>ROUND(I132*H132,2)</f>
        <v>0</v>
      </c>
      <c r="BL132" s="18" t="s">
        <v>258</v>
      </c>
      <c r="BM132" s="253" t="s">
        <v>4733</v>
      </c>
    </row>
    <row r="133" s="2" customFormat="1" ht="19.8" customHeight="1">
      <c r="A133" s="39"/>
      <c r="B133" s="40"/>
      <c r="C133" s="243" t="s">
        <v>271</v>
      </c>
      <c r="D133" s="243" t="s">
        <v>253</v>
      </c>
      <c r="E133" s="244" t="s">
        <v>4734</v>
      </c>
      <c r="F133" s="245" t="s">
        <v>4735</v>
      </c>
      <c r="G133" s="246" t="s">
        <v>2425</v>
      </c>
      <c r="H133" s="247">
        <v>1</v>
      </c>
      <c r="I133" s="248"/>
      <c r="J133" s="247">
        <f>ROUND(I133*H133,2)</f>
        <v>0</v>
      </c>
      <c r="K133" s="245" t="s">
        <v>1</v>
      </c>
      <c r="L133" s="45"/>
      <c r="M133" s="249" t="s">
        <v>1</v>
      </c>
      <c r="N133" s="250" t="s">
        <v>41</v>
      </c>
      <c r="O133" s="92"/>
      <c r="P133" s="251">
        <f>O133*H133</f>
        <v>0</v>
      </c>
      <c r="Q133" s="251">
        <v>0</v>
      </c>
      <c r="R133" s="251">
        <f>Q133*H133</f>
        <v>0</v>
      </c>
      <c r="S133" s="251">
        <v>0</v>
      </c>
      <c r="T133" s="252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3" t="s">
        <v>258</v>
      </c>
      <c r="AT133" s="253" t="s">
        <v>253</v>
      </c>
      <c r="AU133" s="253" t="s">
        <v>86</v>
      </c>
      <c r="AY133" s="18" t="s">
        <v>251</v>
      </c>
      <c r="BE133" s="254">
        <f>IF(N133="základní",J133,0)</f>
        <v>0</v>
      </c>
      <c r="BF133" s="254">
        <f>IF(N133="snížená",J133,0)</f>
        <v>0</v>
      </c>
      <c r="BG133" s="254">
        <f>IF(N133="zákl. přenesená",J133,0)</f>
        <v>0</v>
      </c>
      <c r="BH133" s="254">
        <f>IF(N133="sníž. přenesená",J133,0)</f>
        <v>0</v>
      </c>
      <c r="BI133" s="254">
        <f>IF(N133="nulová",J133,0)</f>
        <v>0</v>
      </c>
      <c r="BJ133" s="18" t="s">
        <v>84</v>
      </c>
      <c r="BK133" s="254">
        <f>ROUND(I133*H133,2)</f>
        <v>0</v>
      </c>
      <c r="BL133" s="18" t="s">
        <v>258</v>
      </c>
      <c r="BM133" s="253" t="s">
        <v>4736</v>
      </c>
    </row>
    <row r="134" s="2" customFormat="1" ht="19.8" customHeight="1">
      <c r="A134" s="39"/>
      <c r="B134" s="40"/>
      <c r="C134" s="243" t="s">
        <v>258</v>
      </c>
      <c r="D134" s="243" t="s">
        <v>253</v>
      </c>
      <c r="E134" s="244" t="s">
        <v>4737</v>
      </c>
      <c r="F134" s="245" t="s">
        <v>4738</v>
      </c>
      <c r="G134" s="246" t="s">
        <v>2425</v>
      </c>
      <c r="H134" s="247">
        <v>1</v>
      </c>
      <c r="I134" s="248"/>
      <c r="J134" s="247">
        <f>ROUND(I134*H134,2)</f>
        <v>0</v>
      </c>
      <c r="K134" s="245" t="s">
        <v>1</v>
      </c>
      <c r="L134" s="45"/>
      <c r="M134" s="249" t="s">
        <v>1</v>
      </c>
      <c r="N134" s="250" t="s">
        <v>41</v>
      </c>
      <c r="O134" s="92"/>
      <c r="P134" s="251">
        <f>O134*H134</f>
        <v>0</v>
      </c>
      <c r="Q134" s="251">
        <v>0</v>
      </c>
      <c r="R134" s="251">
        <f>Q134*H134</f>
        <v>0</v>
      </c>
      <c r="S134" s="251">
        <v>0</v>
      </c>
      <c r="T134" s="252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3" t="s">
        <v>258</v>
      </c>
      <c r="AT134" s="253" t="s">
        <v>253</v>
      </c>
      <c r="AU134" s="253" t="s">
        <v>86</v>
      </c>
      <c r="AY134" s="18" t="s">
        <v>251</v>
      </c>
      <c r="BE134" s="254">
        <f>IF(N134="základní",J134,0)</f>
        <v>0</v>
      </c>
      <c r="BF134" s="254">
        <f>IF(N134="snížená",J134,0)</f>
        <v>0</v>
      </c>
      <c r="BG134" s="254">
        <f>IF(N134="zákl. přenesená",J134,0)</f>
        <v>0</v>
      </c>
      <c r="BH134" s="254">
        <f>IF(N134="sníž. přenesená",J134,0)</f>
        <v>0</v>
      </c>
      <c r="BI134" s="254">
        <f>IF(N134="nulová",J134,0)</f>
        <v>0</v>
      </c>
      <c r="BJ134" s="18" t="s">
        <v>84</v>
      </c>
      <c r="BK134" s="254">
        <f>ROUND(I134*H134,2)</f>
        <v>0</v>
      </c>
      <c r="BL134" s="18" t="s">
        <v>258</v>
      </c>
      <c r="BM134" s="253" t="s">
        <v>4739</v>
      </c>
    </row>
    <row r="135" s="2" customFormat="1" ht="19.8" customHeight="1">
      <c r="A135" s="39"/>
      <c r="B135" s="40"/>
      <c r="C135" s="243" t="s">
        <v>280</v>
      </c>
      <c r="D135" s="243" t="s">
        <v>253</v>
      </c>
      <c r="E135" s="244" t="s">
        <v>4740</v>
      </c>
      <c r="F135" s="245" t="s">
        <v>4741</v>
      </c>
      <c r="G135" s="246" t="s">
        <v>2425</v>
      </c>
      <c r="H135" s="247">
        <v>1</v>
      </c>
      <c r="I135" s="248"/>
      <c r="J135" s="247">
        <f>ROUND(I135*H135,2)</f>
        <v>0</v>
      </c>
      <c r="K135" s="245" t="s">
        <v>1</v>
      </c>
      <c r="L135" s="45"/>
      <c r="M135" s="249" t="s">
        <v>1</v>
      </c>
      <c r="N135" s="250" t="s">
        <v>41</v>
      </c>
      <c r="O135" s="92"/>
      <c r="P135" s="251">
        <f>O135*H135</f>
        <v>0</v>
      </c>
      <c r="Q135" s="251">
        <v>0</v>
      </c>
      <c r="R135" s="251">
        <f>Q135*H135</f>
        <v>0</v>
      </c>
      <c r="S135" s="251">
        <v>0</v>
      </c>
      <c r="T135" s="252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3" t="s">
        <v>258</v>
      </c>
      <c r="AT135" s="253" t="s">
        <v>253</v>
      </c>
      <c r="AU135" s="253" t="s">
        <v>86</v>
      </c>
      <c r="AY135" s="18" t="s">
        <v>251</v>
      </c>
      <c r="BE135" s="254">
        <f>IF(N135="základní",J135,0)</f>
        <v>0</v>
      </c>
      <c r="BF135" s="254">
        <f>IF(N135="snížená",J135,0)</f>
        <v>0</v>
      </c>
      <c r="BG135" s="254">
        <f>IF(N135="zákl. přenesená",J135,0)</f>
        <v>0</v>
      </c>
      <c r="BH135" s="254">
        <f>IF(N135="sníž. přenesená",J135,0)</f>
        <v>0</v>
      </c>
      <c r="BI135" s="254">
        <f>IF(N135="nulová",J135,0)</f>
        <v>0</v>
      </c>
      <c r="BJ135" s="18" t="s">
        <v>84</v>
      </c>
      <c r="BK135" s="254">
        <f>ROUND(I135*H135,2)</f>
        <v>0</v>
      </c>
      <c r="BL135" s="18" t="s">
        <v>258</v>
      </c>
      <c r="BM135" s="253" t="s">
        <v>4742</v>
      </c>
    </row>
    <row r="136" s="2" customFormat="1" ht="22.2" customHeight="1">
      <c r="A136" s="39"/>
      <c r="B136" s="40"/>
      <c r="C136" s="243" t="s">
        <v>287</v>
      </c>
      <c r="D136" s="243" t="s">
        <v>253</v>
      </c>
      <c r="E136" s="244" t="s">
        <v>4743</v>
      </c>
      <c r="F136" s="245" t="s">
        <v>4744</v>
      </c>
      <c r="G136" s="246" t="s">
        <v>1453</v>
      </c>
      <c r="H136" s="247">
        <v>1</v>
      </c>
      <c r="I136" s="248"/>
      <c r="J136" s="247">
        <f>ROUND(I136*H136,2)</f>
        <v>0</v>
      </c>
      <c r="K136" s="245" t="s">
        <v>1</v>
      </c>
      <c r="L136" s="45"/>
      <c r="M136" s="249" t="s">
        <v>1</v>
      </c>
      <c r="N136" s="250" t="s">
        <v>41</v>
      </c>
      <c r="O136" s="92"/>
      <c r="P136" s="251">
        <f>O136*H136</f>
        <v>0</v>
      </c>
      <c r="Q136" s="251">
        <v>0</v>
      </c>
      <c r="R136" s="251">
        <f>Q136*H136</f>
        <v>0</v>
      </c>
      <c r="S136" s="251">
        <v>0</v>
      </c>
      <c r="T136" s="252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3" t="s">
        <v>258</v>
      </c>
      <c r="AT136" s="253" t="s">
        <v>253</v>
      </c>
      <c r="AU136" s="253" t="s">
        <v>86</v>
      </c>
      <c r="AY136" s="18" t="s">
        <v>251</v>
      </c>
      <c r="BE136" s="254">
        <f>IF(N136="základní",J136,0)</f>
        <v>0</v>
      </c>
      <c r="BF136" s="254">
        <f>IF(N136="snížená",J136,0)</f>
        <v>0</v>
      </c>
      <c r="BG136" s="254">
        <f>IF(N136="zákl. přenesená",J136,0)</f>
        <v>0</v>
      </c>
      <c r="BH136" s="254">
        <f>IF(N136="sníž. přenesená",J136,0)</f>
        <v>0</v>
      </c>
      <c r="BI136" s="254">
        <f>IF(N136="nulová",J136,0)</f>
        <v>0</v>
      </c>
      <c r="BJ136" s="18" t="s">
        <v>84</v>
      </c>
      <c r="BK136" s="254">
        <f>ROUND(I136*H136,2)</f>
        <v>0</v>
      </c>
      <c r="BL136" s="18" t="s">
        <v>258</v>
      </c>
      <c r="BM136" s="253" t="s">
        <v>4745</v>
      </c>
    </row>
    <row r="137" s="2" customFormat="1" ht="22.2" customHeight="1">
      <c r="A137" s="39"/>
      <c r="B137" s="40"/>
      <c r="C137" s="243" t="s">
        <v>294</v>
      </c>
      <c r="D137" s="243" t="s">
        <v>253</v>
      </c>
      <c r="E137" s="244" t="s">
        <v>4746</v>
      </c>
      <c r="F137" s="245" t="s">
        <v>4747</v>
      </c>
      <c r="G137" s="246" t="s">
        <v>1453</v>
      </c>
      <c r="H137" s="247">
        <v>1</v>
      </c>
      <c r="I137" s="248"/>
      <c r="J137" s="247">
        <f>ROUND(I137*H137,2)</f>
        <v>0</v>
      </c>
      <c r="K137" s="245" t="s">
        <v>1</v>
      </c>
      <c r="L137" s="45"/>
      <c r="M137" s="249" t="s">
        <v>1</v>
      </c>
      <c r="N137" s="250" t="s">
        <v>41</v>
      </c>
      <c r="O137" s="92"/>
      <c r="P137" s="251">
        <f>O137*H137</f>
        <v>0</v>
      </c>
      <c r="Q137" s="251">
        <v>0</v>
      </c>
      <c r="R137" s="251">
        <f>Q137*H137</f>
        <v>0</v>
      </c>
      <c r="S137" s="251">
        <v>0</v>
      </c>
      <c r="T137" s="252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3" t="s">
        <v>258</v>
      </c>
      <c r="AT137" s="253" t="s">
        <v>253</v>
      </c>
      <c r="AU137" s="253" t="s">
        <v>86</v>
      </c>
      <c r="AY137" s="18" t="s">
        <v>251</v>
      </c>
      <c r="BE137" s="254">
        <f>IF(N137="základní",J137,0)</f>
        <v>0</v>
      </c>
      <c r="BF137" s="254">
        <f>IF(N137="snížená",J137,0)</f>
        <v>0</v>
      </c>
      <c r="BG137" s="254">
        <f>IF(N137="zákl. přenesená",J137,0)</f>
        <v>0</v>
      </c>
      <c r="BH137" s="254">
        <f>IF(N137="sníž. přenesená",J137,0)</f>
        <v>0</v>
      </c>
      <c r="BI137" s="254">
        <f>IF(N137="nulová",J137,0)</f>
        <v>0</v>
      </c>
      <c r="BJ137" s="18" t="s">
        <v>84</v>
      </c>
      <c r="BK137" s="254">
        <f>ROUND(I137*H137,2)</f>
        <v>0</v>
      </c>
      <c r="BL137" s="18" t="s">
        <v>258</v>
      </c>
      <c r="BM137" s="253" t="s">
        <v>4748</v>
      </c>
    </row>
    <row r="138" s="2" customFormat="1" ht="22.2" customHeight="1">
      <c r="A138" s="39"/>
      <c r="B138" s="40"/>
      <c r="C138" s="243" t="s">
        <v>298</v>
      </c>
      <c r="D138" s="243" t="s">
        <v>253</v>
      </c>
      <c r="E138" s="244" t="s">
        <v>4749</v>
      </c>
      <c r="F138" s="245" t="s">
        <v>4750</v>
      </c>
      <c r="G138" s="246" t="s">
        <v>2425</v>
      </c>
      <c r="H138" s="247">
        <v>1</v>
      </c>
      <c r="I138" s="248"/>
      <c r="J138" s="247">
        <f>ROUND(I138*H138,2)</f>
        <v>0</v>
      </c>
      <c r="K138" s="245" t="s">
        <v>1</v>
      </c>
      <c r="L138" s="45"/>
      <c r="M138" s="249" t="s">
        <v>1</v>
      </c>
      <c r="N138" s="250" t="s">
        <v>41</v>
      </c>
      <c r="O138" s="92"/>
      <c r="P138" s="251">
        <f>O138*H138</f>
        <v>0</v>
      </c>
      <c r="Q138" s="251">
        <v>0</v>
      </c>
      <c r="R138" s="251">
        <f>Q138*H138</f>
        <v>0</v>
      </c>
      <c r="S138" s="251">
        <v>0</v>
      </c>
      <c r="T138" s="252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3" t="s">
        <v>258</v>
      </c>
      <c r="AT138" s="253" t="s">
        <v>253</v>
      </c>
      <c r="AU138" s="253" t="s">
        <v>86</v>
      </c>
      <c r="AY138" s="18" t="s">
        <v>251</v>
      </c>
      <c r="BE138" s="254">
        <f>IF(N138="základní",J138,0)</f>
        <v>0</v>
      </c>
      <c r="BF138" s="254">
        <f>IF(N138="snížená",J138,0)</f>
        <v>0</v>
      </c>
      <c r="BG138" s="254">
        <f>IF(N138="zákl. přenesená",J138,0)</f>
        <v>0</v>
      </c>
      <c r="BH138" s="254">
        <f>IF(N138="sníž. přenesená",J138,0)</f>
        <v>0</v>
      </c>
      <c r="BI138" s="254">
        <f>IF(N138="nulová",J138,0)</f>
        <v>0</v>
      </c>
      <c r="BJ138" s="18" t="s">
        <v>84</v>
      </c>
      <c r="BK138" s="254">
        <f>ROUND(I138*H138,2)</f>
        <v>0</v>
      </c>
      <c r="BL138" s="18" t="s">
        <v>258</v>
      </c>
      <c r="BM138" s="253" t="s">
        <v>4751</v>
      </c>
    </row>
    <row r="139" s="2" customFormat="1" ht="14.4" customHeight="1">
      <c r="A139" s="39"/>
      <c r="B139" s="40"/>
      <c r="C139" s="243" t="s">
        <v>305</v>
      </c>
      <c r="D139" s="243" t="s">
        <v>253</v>
      </c>
      <c r="E139" s="244" t="s">
        <v>4752</v>
      </c>
      <c r="F139" s="245" t="s">
        <v>4753</v>
      </c>
      <c r="G139" s="246" t="s">
        <v>2425</v>
      </c>
      <c r="H139" s="247">
        <v>1</v>
      </c>
      <c r="I139" s="248"/>
      <c r="J139" s="247">
        <f>ROUND(I139*H139,2)</f>
        <v>0</v>
      </c>
      <c r="K139" s="245" t="s">
        <v>1</v>
      </c>
      <c r="L139" s="45"/>
      <c r="M139" s="249" t="s">
        <v>1</v>
      </c>
      <c r="N139" s="250" t="s">
        <v>41</v>
      </c>
      <c r="O139" s="92"/>
      <c r="P139" s="251">
        <f>O139*H139</f>
        <v>0</v>
      </c>
      <c r="Q139" s="251">
        <v>0</v>
      </c>
      <c r="R139" s="251">
        <f>Q139*H139</f>
        <v>0</v>
      </c>
      <c r="S139" s="251">
        <v>0</v>
      </c>
      <c r="T139" s="252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3" t="s">
        <v>258</v>
      </c>
      <c r="AT139" s="253" t="s">
        <v>253</v>
      </c>
      <c r="AU139" s="253" t="s">
        <v>86</v>
      </c>
      <c r="AY139" s="18" t="s">
        <v>251</v>
      </c>
      <c r="BE139" s="254">
        <f>IF(N139="základní",J139,0)</f>
        <v>0</v>
      </c>
      <c r="BF139" s="254">
        <f>IF(N139="snížená",J139,0)</f>
        <v>0</v>
      </c>
      <c r="BG139" s="254">
        <f>IF(N139="zákl. přenesená",J139,0)</f>
        <v>0</v>
      </c>
      <c r="BH139" s="254">
        <f>IF(N139="sníž. přenesená",J139,0)</f>
        <v>0</v>
      </c>
      <c r="BI139" s="254">
        <f>IF(N139="nulová",J139,0)</f>
        <v>0</v>
      </c>
      <c r="BJ139" s="18" t="s">
        <v>84</v>
      </c>
      <c r="BK139" s="254">
        <f>ROUND(I139*H139,2)</f>
        <v>0</v>
      </c>
      <c r="BL139" s="18" t="s">
        <v>258</v>
      </c>
      <c r="BM139" s="253" t="s">
        <v>4754</v>
      </c>
    </row>
    <row r="140" s="2" customFormat="1" ht="34.8" customHeight="1">
      <c r="A140" s="39"/>
      <c r="B140" s="40"/>
      <c r="C140" s="243" t="s">
        <v>312</v>
      </c>
      <c r="D140" s="243" t="s">
        <v>253</v>
      </c>
      <c r="E140" s="244" t="s">
        <v>4755</v>
      </c>
      <c r="F140" s="245" t="s">
        <v>4756</v>
      </c>
      <c r="G140" s="246" t="s">
        <v>2425</v>
      </c>
      <c r="H140" s="247">
        <v>1</v>
      </c>
      <c r="I140" s="248"/>
      <c r="J140" s="247">
        <f>ROUND(I140*H140,2)</f>
        <v>0</v>
      </c>
      <c r="K140" s="245" t="s">
        <v>1</v>
      </c>
      <c r="L140" s="45"/>
      <c r="M140" s="249" t="s">
        <v>1</v>
      </c>
      <c r="N140" s="250" t="s">
        <v>41</v>
      </c>
      <c r="O140" s="92"/>
      <c r="P140" s="251">
        <f>O140*H140</f>
        <v>0</v>
      </c>
      <c r="Q140" s="251">
        <v>0</v>
      </c>
      <c r="R140" s="251">
        <f>Q140*H140</f>
        <v>0</v>
      </c>
      <c r="S140" s="251">
        <v>0</v>
      </c>
      <c r="T140" s="252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3" t="s">
        <v>258</v>
      </c>
      <c r="AT140" s="253" t="s">
        <v>253</v>
      </c>
      <c r="AU140" s="253" t="s">
        <v>86</v>
      </c>
      <c r="AY140" s="18" t="s">
        <v>251</v>
      </c>
      <c r="BE140" s="254">
        <f>IF(N140="základní",J140,0)</f>
        <v>0</v>
      </c>
      <c r="BF140" s="254">
        <f>IF(N140="snížená",J140,0)</f>
        <v>0</v>
      </c>
      <c r="BG140" s="254">
        <f>IF(N140="zákl. přenesená",J140,0)</f>
        <v>0</v>
      </c>
      <c r="BH140" s="254">
        <f>IF(N140="sníž. přenesená",J140,0)</f>
        <v>0</v>
      </c>
      <c r="BI140" s="254">
        <f>IF(N140="nulová",J140,0)</f>
        <v>0</v>
      </c>
      <c r="BJ140" s="18" t="s">
        <v>84</v>
      </c>
      <c r="BK140" s="254">
        <f>ROUND(I140*H140,2)</f>
        <v>0</v>
      </c>
      <c r="BL140" s="18" t="s">
        <v>258</v>
      </c>
      <c r="BM140" s="253" t="s">
        <v>4757</v>
      </c>
    </row>
    <row r="141" s="2" customFormat="1" ht="22.2" customHeight="1">
      <c r="A141" s="39"/>
      <c r="B141" s="40"/>
      <c r="C141" s="243" t="s">
        <v>317</v>
      </c>
      <c r="D141" s="243" t="s">
        <v>253</v>
      </c>
      <c r="E141" s="244" t="s">
        <v>4758</v>
      </c>
      <c r="F141" s="245" t="s">
        <v>4759</v>
      </c>
      <c r="G141" s="246" t="s">
        <v>4760</v>
      </c>
      <c r="H141" s="247">
        <v>102</v>
      </c>
      <c r="I141" s="248"/>
      <c r="J141" s="247">
        <f>ROUND(I141*H141,2)</f>
        <v>0</v>
      </c>
      <c r="K141" s="245" t="s">
        <v>1</v>
      </c>
      <c r="L141" s="45"/>
      <c r="M141" s="249" t="s">
        <v>1</v>
      </c>
      <c r="N141" s="250" t="s">
        <v>41</v>
      </c>
      <c r="O141" s="92"/>
      <c r="P141" s="251">
        <f>O141*H141</f>
        <v>0</v>
      </c>
      <c r="Q141" s="251">
        <v>0</v>
      </c>
      <c r="R141" s="251">
        <f>Q141*H141</f>
        <v>0</v>
      </c>
      <c r="S141" s="251">
        <v>0</v>
      </c>
      <c r="T141" s="252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3" t="s">
        <v>258</v>
      </c>
      <c r="AT141" s="253" t="s">
        <v>253</v>
      </c>
      <c r="AU141" s="253" t="s">
        <v>86</v>
      </c>
      <c r="AY141" s="18" t="s">
        <v>251</v>
      </c>
      <c r="BE141" s="254">
        <f>IF(N141="základní",J141,0)</f>
        <v>0</v>
      </c>
      <c r="BF141" s="254">
        <f>IF(N141="snížená",J141,0)</f>
        <v>0</v>
      </c>
      <c r="BG141" s="254">
        <f>IF(N141="zákl. přenesená",J141,0)</f>
        <v>0</v>
      </c>
      <c r="BH141" s="254">
        <f>IF(N141="sníž. přenesená",J141,0)</f>
        <v>0</v>
      </c>
      <c r="BI141" s="254">
        <f>IF(N141="nulová",J141,0)</f>
        <v>0</v>
      </c>
      <c r="BJ141" s="18" t="s">
        <v>84</v>
      </c>
      <c r="BK141" s="254">
        <f>ROUND(I141*H141,2)</f>
        <v>0</v>
      </c>
      <c r="BL141" s="18" t="s">
        <v>258</v>
      </c>
      <c r="BM141" s="253" t="s">
        <v>4761</v>
      </c>
    </row>
    <row r="142" s="2" customFormat="1" ht="22.2" customHeight="1">
      <c r="A142" s="39"/>
      <c r="B142" s="40"/>
      <c r="C142" s="243" t="s">
        <v>8</v>
      </c>
      <c r="D142" s="243" t="s">
        <v>253</v>
      </c>
      <c r="E142" s="244" t="s">
        <v>4762</v>
      </c>
      <c r="F142" s="245" t="s">
        <v>4763</v>
      </c>
      <c r="G142" s="246" t="s">
        <v>4760</v>
      </c>
      <c r="H142" s="247">
        <v>145</v>
      </c>
      <c r="I142" s="248"/>
      <c r="J142" s="247">
        <f>ROUND(I142*H142,2)</f>
        <v>0</v>
      </c>
      <c r="K142" s="245" t="s">
        <v>1</v>
      </c>
      <c r="L142" s="45"/>
      <c r="M142" s="249" t="s">
        <v>1</v>
      </c>
      <c r="N142" s="250" t="s">
        <v>41</v>
      </c>
      <c r="O142" s="92"/>
      <c r="P142" s="251">
        <f>O142*H142</f>
        <v>0</v>
      </c>
      <c r="Q142" s="251">
        <v>0</v>
      </c>
      <c r="R142" s="251">
        <f>Q142*H142</f>
        <v>0</v>
      </c>
      <c r="S142" s="251">
        <v>0</v>
      </c>
      <c r="T142" s="252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3" t="s">
        <v>258</v>
      </c>
      <c r="AT142" s="253" t="s">
        <v>253</v>
      </c>
      <c r="AU142" s="253" t="s">
        <v>86</v>
      </c>
      <c r="AY142" s="18" t="s">
        <v>251</v>
      </c>
      <c r="BE142" s="254">
        <f>IF(N142="základní",J142,0)</f>
        <v>0</v>
      </c>
      <c r="BF142" s="254">
        <f>IF(N142="snížená",J142,0)</f>
        <v>0</v>
      </c>
      <c r="BG142" s="254">
        <f>IF(N142="zákl. přenesená",J142,0)</f>
        <v>0</v>
      </c>
      <c r="BH142" s="254">
        <f>IF(N142="sníž. přenesená",J142,0)</f>
        <v>0</v>
      </c>
      <c r="BI142" s="254">
        <f>IF(N142="nulová",J142,0)</f>
        <v>0</v>
      </c>
      <c r="BJ142" s="18" t="s">
        <v>84</v>
      </c>
      <c r="BK142" s="254">
        <f>ROUND(I142*H142,2)</f>
        <v>0</v>
      </c>
      <c r="BL142" s="18" t="s">
        <v>258</v>
      </c>
      <c r="BM142" s="253" t="s">
        <v>4764</v>
      </c>
    </row>
    <row r="143" s="2" customFormat="1" ht="14.4" customHeight="1">
      <c r="A143" s="39"/>
      <c r="B143" s="40"/>
      <c r="C143" s="243" t="s">
        <v>330</v>
      </c>
      <c r="D143" s="243" t="s">
        <v>253</v>
      </c>
      <c r="E143" s="244" t="s">
        <v>4765</v>
      </c>
      <c r="F143" s="245" t="s">
        <v>4766</v>
      </c>
      <c r="G143" s="246" t="s">
        <v>4760</v>
      </c>
      <c r="H143" s="247">
        <v>1</v>
      </c>
      <c r="I143" s="248"/>
      <c r="J143" s="247">
        <f>ROUND(I143*H143,2)</f>
        <v>0</v>
      </c>
      <c r="K143" s="245" t="s">
        <v>1</v>
      </c>
      <c r="L143" s="45"/>
      <c r="M143" s="249" t="s">
        <v>1</v>
      </c>
      <c r="N143" s="250" t="s">
        <v>41</v>
      </c>
      <c r="O143" s="92"/>
      <c r="P143" s="251">
        <f>O143*H143</f>
        <v>0</v>
      </c>
      <c r="Q143" s="251">
        <v>0</v>
      </c>
      <c r="R143" s="251">
        <f>Q143*H143</f>
        <v>0</v>
      </c>
      <c r="S143" s="251">
        <v>0</v>
      </c>
      <c r="T143" s="252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3" t="s">
        <v>258</v>
      </c>
      <c r="AT143" s="253" t="s">
        <v>253</v>
      </c>
      <c r="AU143" s="253" t="s">
        <v>86</v>
      </c>
      <c r="AY143" s="18" t="s">
        <v>251</v>
      </c>
      <c r="BE143" s="254">
        <f>IF(N143="základní",J143,0)</f>
        <v>0</v>
      </c>
      <c r="BF143" s="254">
        <f>IF(N143="snížená",J143,0)</f>
        <v>0</v>
      </c>
      <c r="BG143" s="254">
        <f>IF(N143="zákl. přenesená",J143,0)</f>
        <v>0</v>
      </c>
      <c r="BH143" s="254">
        <f>IF(N143="sníž. přenesená",J143,0)</f>
        <v>0</v>
      </c>
      <c r="BI143" s="254">
        <f>IF(N143="nulová",J143,0)</f>
        <v>0</v>
      </c>
      <c r="BJ143" s="18" t="s">
        <v>84</v>
      </c>
      <c r="BK143" s="254">
        <f>ROUND(I143*H143,2)</f>
        <v>0</v>
      </c>
      <c r="BL143" s="18" t="s">
        <v>258</v>
      </c>
      <c r="BM143" s="253" t="s">
        <v>4767</v>
      </c>
    </row>
    <row r="144" s="2" customFormat="1" ht="14.4" customHeight="1">
      <c r="A144" s="39"/>
      <c r="B144" s="40"/>
      <c r="C144" s="243" t="s">
        <v>334</v>
      </c>
      <c r="D144" s="243" t="s">
        <v>253</v>
      </c>
      <c r="E144" s="244" t="s">
        <v>4768</v>
      </c>
      <c r="F144" s="245" t="s">
        <v>4769</v>
      </c>
      <c r="G144" s="246" t="s">
        <v>4760</v>
      </c>
      <c r="H144" s="247">
        <v>1</v>
      </c>
      <c r="I144" s="248"/>
      <c r="J144" s="247">
        <f>ROUND(I144*H144,2)</f>
        <v>0</v>
      </c>
      <c r="K144" s="245" t="s">
        <v>1</v>
      </c>
      <c r="L144" s="45"/>
      <c r="M144" s="249" t="s">
        <v>1</v>
      </c>
      <c r="N144" s="250" t="s">
        <v>41</v>
      </c>
      <c r="O144" s="92"/>
      <c r="P144" s="251">
        <f>O144*H144</f>
        <v>0</v>
      </c>
      <c r="Q144" s="251">
        <v>0</v>
      </c>
      <c r="R144" s="251">
        <f>Q144*H144</f>
        <v>0</v>
      </c>
      <c r="S144" s="251">
        <v>0</v>
      </c>
      <c r="T144" s="252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3" t="s">
        <v>258</v>
      </c>
      <c r="AT144" s="253" t="s">
        <v>253</v>
      </c>
      <c r="AU144" s="253" t="s">
        <v>86</v>
      </c>
      <c r="AY144" s="18" t="s">
        <v>251</v>
      </c>
      <c r="BE144" s="254">
        <f>IF(N144="základní",J144,0)</f>
        <v>0</v>
      </c>
      <c r="BF144" s="254">
        <f>IF(N144="snížená",J144,0)</f>
        <v>0</v>
      </c>
      <c r="BG144" s="254">
        <f>IF(N144="zákl. přenesená",J144,0)</f>
        <v>0</v>
      </c>
      <c r="BH144" s="254">
        <f>IF(N144="sníž. přenesená",J144,0)</f>
        <v>0</v>
      </c>
      <c r="BI144" s="254">
        <f>IF(N144="nulová",J144,0)</f>
        <v>0</v>
      </c>
      <c r="BJ144" s="18" t="s">
        <v>84</v>
      </c>
      <c r="BK144" s="254">
        <f>ROUND(I144*H144,2)</f>
        <v>0</v>
      </c>
      <c r="BL144" s="18" t="s">
        <v>258</v>
      </c>
      <c r="BM144" s="253" t="s">
        <v>4770</v>
      </c>
    </row>
    <row r="145" s="2" customFormat="1" ht="14.4" customHeight="1">
      <c r="A145" s="39"/>
      <c r="B145" s="40"/>
      <c r="C145" s="243" t="s">
        <v>339</v>
      </c>
      <c r="D145" s="243" t="s">
        <v>253</v>
      </c>
      <c r="E145" s="244" t="s">
        <v>4771</v>
      </c>
      <c r="F145" s="245" t="s">
        <v>4772</v>
      </c>
      <c r="G145" s="246" t="s">
        <v>2425</v>
      </c>
      <c r="H145" s="247">
        <v>1</v>
      </c>
      <c r="I145" s="248"/>
      <c r="J145" s="247">
        <f>ROUND(I145*H145,2)</f>
        <v>0</v>
      </c>
      <c r="K145" s="245" t="s">
        <v>1</v>
      </c>
      <c r="L145" s="45"/>
      <c r="M145" s="249" t="s">
        <v>1</v>
      </c>
      <c r="N145" s="250" t="s">
        <v>41</v>
      </c>
      <c r="O145" s="92"/>
      <c r="P145" s="251">
        <f>O145*H145</f>
        <v>0</v>
      </c>
      <c r="Q145" s="251">
        <v>0</v>
      </c>
      <c r="R145" s="251">
        <f>Q145*H145</f>
        <v>0</v>
      </c>
      <c r="S145" s="251">
        <v>0</v>
      </c>
      <c r="T145" s="252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3" t="s">
        <v>258</v>
      </c>
      <c r="AT145" s="253" t="s">
        <v>253</v>
      </c>
      <c r="AU145" s="253" t="s">
        <v>86</v>
      </c>
      <c r="AY145" s="18" t="s">
        <v>251</v>
      </c>
      <c r="BE145" s="254">
        <f>IF(N145="základní",J145,0)</f>
        <v>0</v>
      </c>
      <c r="BF145" s="254">
        <f>IF(N145="snížená",J145,0)</f>
        <v>0</v>
      </c>
      <c r="BG145" s="254">
        <f>IF(N145="zákl. přenesená",J145,0)</f>
        <v>0</v>
      </c>
      <c r="BH145" s="254">
        <f>IF(N145="sníž. přenesená",J145,0)</f>
        <v>0</v>
      </c>
      <c r="BI145" s="254">
        <f>IF(N145="nulová",J145,0)</f>
        <v>0</v>
      </c>
      <c r="BJ145" s="18" t="s">
        <v>84</v>
      </c>
      <c r="BK145" s="254">
        <f>ROUND(I145*H145,2)</f>
        <v>0</v>
      </c>
      <c r="BL145" s="18" t="s">
        <v>258</v>
      </c>
      <c r="BM145" s="253" t="s">
        <v>4773</v>
      </c>
    </row>
    <row r="146" s="2" customFormat="1" ht="14.4" customHeight="1">
      <c r="A146" s="39"/>
      <c r="B146" s="40"/>
      <c r="C146" s="243" t="s">
        <v>344</v>
      </c>
      <c r="D146" s="243" t="s">
        <v>253</v>
      </c>
      <c r="E146" s="244" t="s">
        <v>4774</v>
      </c>
      <c r="F146" s="245" t="s">
        <v>4775</v>
      </c>
      <c r="G146" s="246" t="s">
        <v>2425</v>
      </c>
      <c r="H146" s="247">
        <v>1</v>
      </c>
      <c r="I146" s="248"/>
      <c r="J146" s="247">
        <f>ROUND(I146*H146,2)</f>
        <v>0</v>
      </c>
      <c r="K146" s="245" t="s">
        <v>1</v>
      </c>
      <c r="L146" s="45"/>
      <c r="M146" s="249" t="s">
        <v>1</v>
      </c>
      <c r="N146" s="250" t="s">
        <v>41</v>
      </c>
      <c r="O146" s="92"/>
      <c r="P146" s="251">
        <f>O146*H146</f>
        <v>0</v>
      </c>
      <c r="Q146" s="251">
        <v>0</v>
      </c>
      <c r="R146" s="251">
        <f>Q146*H146</f>
        <v>0</v>
      </c>
      <c r="S146" s="251">
        <v>0</v>
      </c>
      <c r="T146" s="252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3" t="s">
        <v>258</v>
      </c>
      <c r="AT146" s="253" t="s">
        <v>253</v>
      </c>
      <c r="AU146" s="253" t="s">
        <v>86</v>
      </c>
      <c r="AY146" s="18" t="s">
        <v>251</v>
      </c>
      <c r="BE146" s="254">
        <f>IF(N146="základní",J146,0)</f>
        <v>0</v>
      </c>
      <c r="BF146" s="254">
        <f>IF(N146="snížená",J146,0)</f>
        <v>0</v>
      </c>
      <c r="BG146" s="254">
        <f>IF(N146="zákl. přenesená",J146,0)</f>
        <v>0</v>
      </c>
      <c r="BH146" s="254">
        <f>IF(N146="sníž. přenesená",J146,0)</f>
        <v>0</v>
      </c>
      <c r="BI146" s="254">
        <f>IF(N146="nulová",J146,0)</f>
        <v>0</v>
      </c>
      <c r="BJ146" s="18" t="s">
        <v>84</v>
      </c>
      <c r="BK146" s="254">
        <f>ROUND(I146*H146,2)</f>
        <v>0</v>
      </c>
      <c r="BL146" s="18" t="s">
        <v>258</v>
      </c>
      <c r="BM146" s="253" t="s">
        <v>4776</v>
      </c>
    </row>
    <row r="147" s="2" customFormat="1" ht="19.8" customHeight="1">
      <c r="A147" s="39"/>
      <c r="B147" s="40"/>
      <c r="C147" s="243" t="s">
        <v>349</v>
      </c>
      <c r="D147" s="243" t="s">
        <v>253</v>
      </c>
      <c r="E147" s="244" t="s">
        <v>4777</v>
      </c>
      <c r="F147" s="245" t="s">
        <v>4778</v>
      </c>
      <c r="G147" s="246" t="s">
        <v>1453</v>
      </c>
      <c r="H147" s="247">
        <v>6</v>
      </c>
      <c r="I147" s="248"/>
      <c r="J147" s="247">
        <f>ROUND(I147*H147,2)</f>
        <v>0</v>
      </c>
      <c r="K147" s="245" t="s">
        <v>1</v>
      </c>
      <c r="L147" s="45"/>
      <c r="M147" s="249" t="s">
        <v>1</v>
      </c>
      <c r="N147" s="250" t="s">
        <v>41</v>
      </c>
      <c r="O147" s="92"/>
      <c r="P147" s="251">
        <f>O147*H147</f>
        <v>0</v>
      </c>
      <c r="Q147" s="251">
        <v>0</v>
      </c>
      <c r="R147" s="251">
        <f>Q147*H147</f>
        <v>0</v>
      </c>
      <c r="S147" s="251">
        <v>0</v>
      </c>
      <c r="T147" s="252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3" t="s">
        <v>258</v>
      </c>
      <c r="AT147" s="253" t="s">
        <v>253</v>
      </c>
      <c r="AU147" s="253" t="s">
        <v>86</v>
      </c>
      <c r="AY147" s="18" t="s">
        <v>251</v>
      </c>
      <c r="BE147" s="254">
        <f>IF(N147="základní",J147,0)</f>
        <v>0</v>
      </c>
      <c r="BF147" s="254">
        <f>IF(N147="snížená",J147,0)</f>
        <v>0</v>
      </c>
      <c r="BG147" s="254">
        <f>IF(N147="zákl. přenesená",J147,0)</f>
        <v>0</v>
      </c>
      <c r="BH147" s="254">
        <f>IF(N147="sníž. přenesená",J147,0)</f>
        <v>0</v>
      </c>
      <c r="BI147" s="254">
        <f>IF(N147="nulová",J147,0)</f>
        <v>0</v>
      </c>
      <c r="BJ147" s="18" t="s">
        <v>84</v>
      </c>
      <c r="BK147" s="254">
        <f>ROUND(I147*H147,2)</f>
        <v>0</v>
      </c>
      <c r="BL147" s="18" t="s">
        <v>258</v>
      </c>
      <c r="BM147" s="253" t="s">
        <v>4779</v>
      </c>
    </row>
    <row r="148" s="2" customFormat="1" ht="19.8" customHeight="1">
      <c r="A148" s="39"/>
      <c r="B148" s="40"/>
      <c r="C148" s="243" t="s">
        <v>354</v>
      </c>
      <c r="D148" s="243" t="s">
        <v>253</v>
      </c>
      <c r="E148" s="244" t="s">
        <v>4780</v>
      </c>
      <c r="F148" s="245" t="s">
        <v>4781</v>
      </c>
      <c r="G148" s="246" t="s">
        <v>1453</v>
      </c>
      <c r="H148" s="247">
        <v>3</v>
      </c>
      <c r="I148" s="248"/>
      <c r="J148" s="247">
        <f>ROUND(I148*H148,2)</f>
        <v>0</v>
      </c>
      <c r="K148" s="245" t="s">
        <v>1</v>
      </c>
      <c r="L148" s="45"/>
      <c r="M148" s="249" t="s">
        <v>1</v>
      </c>
      <c r="N148" s="250" t="s">
        <v>41</v>
      </c>
      <c r="O148" s="92"/>
      <c r="P148" s="251">
        <f>O148*H148</f>
        <v>0</v>
      </c>
      <c r="Q148" s="251">
        <v>0</v>
      </c>
      <c r="R148" s="251">
        <f>Q148*H148</f>
        <v>0</v>
      </c>
      <c r="S148" s="251">
        <v>0</v>
      </c>
      <c r="T148" s="252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3" t="s">
        <v>258</v>
      </c>
      <c r="AT148" s="253" t="s">
        <v>253</v>
      </c>
      <c r="AU148" s="253" t="s">
        <v>86</v>
      </c>
      <c r="AY148" s="18" t="s">
        <v>251</v>
      </c>
      <c r="BE148" s="254">
        <f>IF(N148="základní",J148,0)</f>
        <v>0</v>
      </c>
      <c r="BF148" s="254">
        <f>IF(N148="snížená",J148,0)</f>
        <v>0</v>
      </c>
      <c r="BG148" s="254">
        <f>IF(N148="zákl. přenesená",J148,0)</f>
        <v>0</v>
      </c>
      <c r="BH148" s="254">
        <f>IF(N148="sníž. přenesená",J148,0)</f>
        <v>0</v>
      </c>
      <c r="BI148" s="254">
        <f>IF(N148="nulová",J148,0)</f>
        <v>0</v>
      </c>
      <c r="BJ148" s="18" t="s">
        <v>84</v>
      </c>
      <c r="BK148" s="254">
        <f>ROUND(I148*H148,2)</f>
        <v>0</v>
      </c>
      <c r="BL148" s="18" t="s">
        <v>258</v>
      </c>
      <c r="BM148" s="253" t="s">
        <v>4782</v>
      </c>
    </row>
    <row r="149" s="2" customFormat="1" ht="19.8" customHeight="1">
      <c r="A149" s="39"/>
      <c r="B149" s="40"/>
      <c r="C149" s="243" t="s">
        <v>358</v>
      </c>
      <c r="D149" s="243" t="s">
        <v>253</v>
      </c>
      <c r="E149" s="244" t="s">
        <v>4783</v>
      </c>
      <c r="F149" s="245" t="s">
        <v>4784</v>
      </c>
      <c r="G149" s="246" t="s">
        <v>1453</v>
      </c>
      <c r="H149" s="247">
        <v>27</v>
      </c>
      <c r="I149" s="248"/>
      <c r="J149" s="247">
        <f>ROUND(I149*H149,2)</f>
        <v>0</v>
      </c>
      <c r="K149" s="245" t="s">
        <v>1</v>
      </c>
      <c r="L149" s="45"/>
      <c r="M149" s="249" t="s">
        <v>1</v>
      </c>
      <c r="N149" s="250" t="s">
        <v>41</v>
      </c>
      <c r="O149" s="92"/>
      <c r="P149" s="251">
        <f>O149*H149</f>
        <v>0</v>
      </c>
      <c r="Q149" s="251">
        <v>0</v>
      </c>
      <c r="R149" s="251">
        <f>Q149*H149</f>
        <v>0</v>
      </c>
      <c r="S149" s="251">
        <v>0</v>
      </c>
      <c r="T149" s="252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3" t="s">
        <v>258</v>
      </c>
      <c r="AT149" s="253" t="s">
        <v>253</v>
      </c>
      <c r="AU149" s="253" t="s">
        <v>86</v>
      </c>
      <c r="AY149" s="18" t="s">
        <v>251</v>
      </c>
      <c r="BE149" s="254">
        <f>IF(N149="základní",J149,0)</f>
        <v>0</v>
      </c>
      <c r="BF149" s="254">
        <f>IF(N149="snížená",J149,0)</f>
        <v>0</v>
      </c>
      <c r="BG149" s="254">
        <f>IF(N149="zákl. přenesená",J149,0)</f>
        <v>0</v>
      </c>
      <c r="BH149" s="254">
        <f>IF(N149="sníž. přenesená",J149,0)</f>
        <v>0</v>
      </c>
      <c r="BI149" s="254">
        <f>IF(N149="nulová",J149,0)</f>
        <v>0</v>
      </c>
      <c r="BJ149" s="18" t="s">
        <v>84</v>
      </c>
      <c r="BK149" s="254">
        <f>ROUND(I149*H149,2)</f>
        <v>0</v>
      </c>
      <c r="BL149" s="18" t="s">
        <v>258</v>
      </c>
      <c r="BM149" s="253" t="s">
        <v>4785</v>
      </c>
    </row>
    <row r="150" s="2" customFormat="1" ht="30" customHeight="1">
      <c r="A150" s="39"/>
      <c r="B150" s="40"/>
      <c r="C150" s="243" t="s">
        <v>366</v>
      </c>
      <c r="D150" s="243" t="s">
        <v>253</v>
      </c>
      <c r="E150" s="244" t="s">
        <v>4786</v>
      </c>
      <c r="F150" s="245" t="s">
        <v>4787</v>
      </c>
      <c r="G150" s="246" t="s">
        <v>2425</v>
      </c>
      <c r="H150" s="247">
        <v>27</v>
      </c>
      <c r="I150" s="248"/>
      <c r="J150" s="247">
        <f>ROUND(I150*H150,2)</f>
        <v>0</v>
      </c>
      <c r="K150" s="245" t="s">
        <v>1</v>
      </c>
      <c r="L150" s="45"/>
      <c r="M150" s="249" t="s">
        <v>1</v>
      </c>
      <c r="N150" s="250" t="s">
        <v>41</v>
      </c>
      <c r="O150" s="92"/>
      <c r="P150" s="251">
        <f>O150*H150</f>
        <v>0</v>
      </c>
      <c r="Q150" s="251">
        <v>0</v>
      </c>
      <c r="R150" s="251">
        <f>Q150*H150</f>
        <v>0</v>
      </c>
      <c r="S150" s="251">
        <v>0</v>
      </c>
      <c r="T150" s="252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3" t="s">
        <v>258</v>
      </c>
      <c r="AT150" s="253" t="s">
        <v>253</v>
      </c>
      <c r="AU150" s="253" t="s">
        <v>86</v>
      </c>
      <c r="AY150" s="18" t="s">
        <v>251</v>
      </c>
      <c r="BE150" s="254">
        <f>IF(N150="základní",J150,0)</f>
        <v>0</v>
      </c>
      <c r="BF150" s="254">
        <f>IF(N150="snížená",J150,0)</f>
        <v>0</v>
      </c>
      <c r="BG150" s="254">
        <f>IF(N150="zákl. přenesená",J150,0)</f>
        <v>0</v>
      </c>
      <c r="BH150" s="254">
        <f>IF(N150="sníž. přenesená",J150,0)</f>
        <v>0</v>
      </c>
      <c r="BI150" s="254">
        <f>IF(N150="nulová",J150,0)</f>
        <v>0</v>
      </c>
      <c r="BJ150" s="18" t="s">
        <v>84</v>
      </c>
      <c r="BK150" s="254">
        <f>ROUND(I150*H150,2)</f>
        <v>0</v>
      </c>
      <c r="BL150" s="18" t="s">
        <v>258</v>
      </c>
      <c r="BM150" s="253" t="s">
        <v>4788</v>
      </c>
    </row>
    <row r="151" s="2" customFormat="1" ht="30" customHeight="1">
      <c r="A151" s="39"/>
      <c r="B151" s="40"/>
      <c r="C151" s="243" t="s">
        <v>7</v>
      </c>
      <c r="D151" s="243" t="s">
        <v>253</v>
      </c>
      <c r="E151" s="244" t="s">
        <v>4789</v>
      </c>
      <c r="F151" s="245" t="s">
        <v>4790</v>
      </c>
      <c r="G151" s="246" t="s">
        <v>2425</v>
      </c>
      <c r="H151" s="247">
        <v>5</v>
      </c>
      <c r="I151" s="248"/>
      <c r="J151" s="247">
        <f>ROUND(I151*H151,2)</f>
        <v>0</v>
      </c>
      <c r="K151" s="245" t="s">
        <v>1</v>
      </c>
      <c r="L151" s="45"/>
      <c r="M151" s="249" t="s">
        <v>1</v>
      </c>
      <c r="N151" s="250" t="s">
        <v>41</v>
      </c>
      <c r="O151" s="92"/>
      <c r="P151" s="251">
        <f>O151*H151</f>
        <v>0</v>
      </c>
      <c r="Q151" s="251">
        <v>0</v>
      </c>
      <c r="R151" s="251">
        <f>Q151*H151</f>
        <v>0</v>
      </c>
      <c r="S151" s="251">
        <v>0</v>
      </c>
      <c r="T151" s="252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3" t="s">
        <v>258</v>
      </c>
      <c r="AT151" s="253" t="s">
        <v>253</v>
      </c>
      <c r="AU151" s="253" t="s">
        <v>86</v>
      </c>
      <c r="AY151" s="18" t="s">
        <v>251</v>
      </c>
      <c r="BE151" s="254">
        <f>IF(N151="základní",J151,0)</f>
        <v>0</v>
      </c>
      <c r="BF151" s="254">
        <f>IF(N151="snížená",J151,0)</f>
        <v>0</v>
      </c>
      <c r="BG151" s="254">
        <f>IF(N151="zákl. přenesená",J151,0)</f>
        <v>0</v>
      </c>
      <c r="BH151" s="254">
        <f>IF(N151="sníž. přenesená",J151,0)</f>
        <v>0</v>
      </c>
      <c r="BI151" s="254">
        <f>IF(N151="nulová",J151,0)</f>
        <v>0</v>
      </c>
      <c r="BJ151" s="18" t="s">
        <v>84</v>
      </c>
      <c r="BK151" s="254">
        <f>ROUND(I151*H151,2)</f>
        <v>0</v>
      </c>
      <c r="BL151" s="18" t="s">
        <v>258</v>
      </c>
      <c r="BM151" s="253" t="s">
        <v>4791</v>
      </c>
    </row>
    <row r="152" s="2" customFormat="1" ht="14.4" customHeight="1">
      <c r="A152" s="39"/>
      <c r="B152" s="40"/>
      <c r="C152" s="243" t="s">
        <v>374</v>
      </c>
      <c r="D152" s="243" t="s">
        <v>253</v>
      </c>
      <c r="E152" s="244" t="s">
        <v>4792</v>
      </c>
      <c r="F152" s="245" t="s">
        <v>4793</v>
      </c>
      <c r="G152" s="246" t="s">
        <v>2425</v>
      </c>
      <c r="H152" s="247">
        <v>1</v>
      </c>
      <c r="I152" s="248"/>
      <c r="J152" s="247">
        <f>ROUND(I152*H152,2)</f>
        <v>0</v>
      </c>
      <c r="K152" s="245" t="s">
        <v>1</v>
      </c>
      <c r="L152" s="45"/>
      <c r="M152" s="249" t="s">
        <v>1</v>
      </c>
      <c r="N152" s="250" t="s">
        <v>41</v>
      </c>
      <c r="O152" s="92"/>
      <c r="P152" s="251">
        <f>O152*H152</f>
        <v>0</v>
      </c>
      <c r="Q152" s="251">
        <v>0</v>
      </c>
      <c r="R152" s="251">
        <f>Q152*H152</f>
        <v>0</v>
      </c>
      <c r="S152" s="251">
        <v>0</v>
      </c>
      <c r="T152" s="252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3" t="s">
        <v>258</v>
      </c>
      <c r="AT152" s="253" t="s">
        <v>253</v>
      </c>
      <c r="AU152" s="253" t="s">
        <v>86</v>
      </c>
      <c r="AY152" s="18" t="s">
        <v>251</v>
      </c>
      <c r="BE152" s="254">
        <f>IF(N152="základní",J152,0)</f>
        <v>0</v>
      </c>
      <c r="BF152" s="254">
        <f>IF(N152="snížená",J152,0)</f>
        <v>0</v>
      </c>
      <c r="BG152" s="254">
        <f>IF(N152="zákl. přenesená",J152,0)</f>
        <v>0</v>
      </c>
      <c r="BH152" s="254">
        <f>IF(N152="sníž. přenesená",J152,0)</f>
        <v>0</v>
      </c>
      <c r="BI152" s="254">
        <f>IF(N152="nulová",J152,0)</f>
        <v>0</v>
      </c>
      <c r="BJ152" s="18" t="s">
        <v>84</v>
      </c>
      <c r="BK152" s="254">
        <f>ROUND(I152*H152,2)</f>
        <v>0</v>
      </c>
      <c r="BL152" s="18" t="s">
        <v>258</v>
      </c>
      <c r="BM152" s="253" t="s">
        <v>4794</v>
      </c>
    </row>
    <row r="153" s="2" customFormat="1" ht="14.4" customHeight="1">
      <c r="A153" s="39"/>
      <c r="B153" s="40"/>
      <c r="C153" s="243" t="s">
        <v>378</v>
      </c>
      <c r="D153" s="243" t="s">
        <v>253</v>
      </c>
      <c r="E153" s="244" t="s">
        <v>4795</v>
      </c>
      <c r="F153" s="245" t="s">
        <v>4796</v>
      </c>
      <c r="G153" s="246" t="s">
        <v>2425</v>
      </c>
      <c r="H153" s="247">
        <v>1</v>
      </c>
      <c r="I153" s="248"/>
      <c r="J153" s="247">
        <f>ROUND(I153*H153,2)</f>
        <v>0</v>
      </c>
      <c r="K153" s="245" t="s">
        <v>1</v>
      </c>
      <c r="L153" s="45"/>
      <c r="M153" s="249" t="s">
        <v>1</v>
      </c>
      <c r="N153" s="250" t="s">
        <v>41</v>
      </c>
      <c r="O153" s="92"/>
      <c r="P153" s="251">
        <f>O153*H153</f>
        <v>0</v>
      </c>
      <c r="Q153" s="251">
        <v>0</v>
      </c>
      <c r="R153" s="251">
        <f>Q153*H153</f>
        <v>0</v>
      </c>
      <c r="S153" s="251">
        <v>0</v>
      </c>
      <c r="T153" s="252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3" t="s">
        <v>258</v>
      </c>
      <c r="AT153" s="253" t="s">
        <v>253</v>
      </c>
      <c r="AU153" s="253" t="s">
        <v>86</v>
      </c>
      <c r="AY153" s="18" t="s">
        <v>251</v>
      </c>
      <c r="BE153" s="254">
        <f>IF(N153="základní",J153,0)</f>
        <v>0</v>
      </c>
      <c r="BF153" s="254">
        <f>IF(N153="snížená",J153,0)</f>
        <v>0</v>
      </c>
      <c r="BG153" s="254">
        <f>IF(N153="zákl. přenesená",J153,0)</f>
        <v>0</v>
      </c>
      <c r="BH153" s="254">
        <f>IF(N153="sníž. přenesená",J153,0)</f>
        <v>0</v>
      </c>
      <c r="BI153" s="254">
        <f>IF(N153="nulová",J153,0)</f>
        <v>0</v>
      </c>
      <c r="BJ153" s="18" t="s">
        <v>84</v>
      </c>
      <c r="BK153" s="254">
        <f>ROUND(I153*H153,2)</f>
        <v>0</v>
      </c>
      <c r="BL153" s="18" t="s">
        <v>258</v>
      </c>
      <c r="BM153" s="253" t="s">
        <v>4797</v>
      </c>
    </row>
    <row r="154" s="2" customFormat="1" ht="14.4" customHeight="1">
      <c r="A154" s="39"/>
      <c r="B154" s="40"/>
      <c r="C154" s="243" t="s">
        <v>382</v>
      </c>
      <c r="D154" s="243" t="s">
        <v>253</v>
      </c>
      <c r="E154" s="244" t="s">
        <v>4798</v>
      </c>
      <c r="F154" s="245" t="s">
        <v>4799</v>
      </c>
      <c r="G154" s="246" t="s">
        <v>2425</v>
      </c>
      <c r="H154" s="247">
        <v>1</v>
      </c>
      <c r="I154" s="248"/>
      <c r="J154" s="247">
        <f>ROUND(I154*H154,2)</f>
        <v>0</v>
      </c>
      <c r="K154" s="245" t="s">
        <v>1</v>
      </c>
      <c r="L154" s="45"/>
      <c r="M154" s="249" t="s">
        <v>1</v>
      </c>
      <c r="N154" s="250" t="s">
        <v>41</v>
      </c>
      <c r="O154" s="92"/>
      <c r="P154" s="251">
        <f>O154*H154</f>
        <v>0</v>
      </c>
      <c r="Q154" s="251">
        <v>0</v>
      </c>
      <c r="R154" s="251">
        <f>Q154*H154</f>
        <v>0</v>
      </c>
      <c r="S154" s="251">
        <v>0</v>
      </c>
      <c r="T154" s="252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3" t="s">
        <v>258</v>
      </c>
      <c r="AT154" s="253" t="s">
        <v>253</v>
      </c>
      <c r="AU154" s="253" t="s">
        <v>86</v>
      </c>
      <c r="AY154" s="18" t="s">
        <v>251</v>
      </c>
      <c r="BE154" s="254">
        <f>IF(N154="základní",J154,0)</f>
        <v>0</v>
      </c>
      <c r="BF154" s="254">
        <f>IF(N154="snížená",J154,0)</f>
        <v>0</v>
      </c>
      <c r="BG154" s="254">
        <f>IF(N154="zákl. přenesená",J154,0)</f>
        <v>0</v>
      </c>
      <c r="BH154" s="254">
        <f>IF(N154="sníž. přenesená",J154,0)</f>
        <v>0</v>
      </c>
      <c r="BI154" s="254">
        <f>IF(N154="nulová",J154,0)</f>
        <v>0</v>
      </c>
      <c r="BJ154" s="18" t="s">
        <v>84</v>
      </c>
      <c r="BK154" s="254">
        <f>ROUND(I154*H154,2)</f>
        <v>0</v>
      </c>
      <c r="BL154" s="18" t="s">
        <v>258</v>
      </c>
      <c r="BM154" s="253" t="s">
        <v>4800</v>
      </c>
    </row>
    <row r="155" s="2" customFormat="1" ht="30" customHeight="1">
      <c r="A155" s="39"/>
      <c r="B155" s="40"/>
      <c r="C155" s="243" t="s">
        <v>392</v>
      </c>
      <c r="D155" s="243" t="s">
        <v>253</v>
      </c>
      <c r="E155" s="244" t="s">
        <v>4801</v>
      </c>
      <c r="F155" s="245" t="s">
        <v>4802</v>
      </c>
      <c r="G155" s="246" t="s">
        <v>2425</v>
      </c>
      <c r="H155" s="247">
        <v>1</v>
      </c>
      <c r="I155" s="248"/>
      <c r="J155" s="247">
        <f>ROUND(I155*H155,2)</f>
        <v>0</v>
      </c>
      <c r="K155" s="245" t="s">
        <v>1</v>
      </c>
      <c r="L155" s="45"/>
      <c r="M155" s="249" t="s">
        <v>1</v>
      </c>
      <c r="N155" s="250" t="s">
        <v>41</v>
      </c>
      <c r="O155" s="92"/>
      <c r="P155" s="251">
        <f>O155*H155</f>
        <v>0</v>
      </c>
      <c r="Q155" s="251">
        <v>0</v>
      </c>
      <c r="R155" s="251">
        <f>Q155*H155</f>
        <v>0</v>
      </c>
      <c r="S155" s="251">
        <v>0</v>
      </c>
      <c r="T155" s="252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3" t="s">
        <v>258</v>
      </c>
      <c r="AT155" s="253" t="s">
        <v>253</v>
      </c>
      <c r="AU155" s="253" t="s">
        <v>86</v>
      </c>
      <c r="AY155" s="18" t="s">
        <v>251</v>
      </c>
      <c r="BE155" s="254">
        <f>IF(N155="základní",J155,0)</f>
        <v>0</v>
      </c>
      <c r="BF155" s="254">
        <f>IF(N155="snížená",J155,0)</f>
        <v>0</v>
      </c>
      <c r="BG155" s="254">
        <f>IF(N155="zákl. přenesená",J155,0)</f>
        <v>0</v>
      </c>
      <c r="BH155" s="254">
        <f>IF(N155="sníž. přenesená",J155,0)</f>
        <v>0</v>
      </c>
      <c r="BI155" s="254">
        <f>IF(N155="nulová",J155,0)</f>
        <v>0</v>
      </c>
      <c r="BJ155" s="18" t="s">
        <v>84</v>
      </c>
      <c r="BK155" s="254">
        <f>ROUND(I155*H155,2)</f>
        <v>0</v>
      </c>
      <c r="BL155" s="18" t="s">
        <v>258</v>
      </c>
      <c r="BM155" s="253" t="s">
        <v>4803</v>
      </c>
    </row>
    <row r="156" s="2" customFormat="1" ht="14.4" customHeight="1">
      <c r="A156" s="39"/>
      <c r="B156" s="40"/>
      <c r="C156" s="243" t="s">
        <v>403</v>
      </c>
      <c r="D156" s="243" t="s">
        <v>253</v>
      </c>
      <c r="E156" s="244" t="s">
        <v>4804</v>
      </c>
      <c r="F156" s="245" t="s">
        <v>4805</v>
      </c>
      <c r="G156" s="246" t="s">
        <v>2425</v>
      </c>
      <c r="H156" s="247">
        <v>1</v>
      </c>
      <c r="I156" s="248"/>
      <c r="J156" s="247">
        <f>ROUND(I156*H156,2)</f>
        <v>0</v>
      </c>
      <c r="K156" s="245" t="s">
        <v>1</v>
      </c>
      <c r="L156" s="45"/>
      <c r="M156" s="249" t="s">
        <v>1</v>
      </c>
      <c r="N156" s="250" t="s">
        <v>41</v>
      </c>
      <c r="O156" s="92"/>
      <c r="P156" s="251">
        <f>O156*H156</f>
        <v>0</v>
      </c>
      <c r="Q156" s="251">
        <v>0</v>
      </c>
      <c r="R156" s="251">
        <f>Q156*H156</f>
        <v>0</v>
      </c>
      <c r="S156" s="251">
        <v>0</v>
      </c>
      <c r="T156" s="252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3" t="s">
        <v>258</v>
      </c>
      <c r="AT156" s="253" t="s">
        <v>253</v>
      </c>
      <c r="AU156" s="253" t="s">
        <v>86</v>
      </c>
      <c r="AY156" s="18" t="s">
        <v>251</v>
      </c>
      <c r="BE156" s="254">
        <f>IF(N156="základní",J156,0)</f>
        <v>0</v>
      </c>
      <c r="BF156" s="254">
        <f>IF(N156="snížená",J156,0)</f>
        <v>0</v>
      </c>
      <c r="BG156" s="254">
        <f>IF(N156="zákl. přenesená",J156,0)</f>
        <v>0</v>
      </c>
      <c r="BH156" s="254">
        <f>IF(N156="sníž. přenesená",J156,0)</f>
        <v>0</v>
      </c>
      <c r="BI156" s="254">
        <f>IF(N156="nulová",J156,0)</f>
        <v>0</v>
      </c>
      <c r="BJ156" s="18" t="s">
        <v>84</v>
      </c>
      <c r="BK156" s="254">
        <f>ROUND(I156*H156,2)</f>
        <v>0</v>
      </c>
      <c r="BL156" s="18" t="s">
        <v>258</v>
      </c>
      <c r="BM156" s="253" t="s">
        <v>4806</v>
      </c>
    </row>
    <row r="157" s="2" customFormat="1" ht="14.4" customHeight="1">
      <c r="A157" s="39"/>
      <c r="B157" s="40"/>
      <c r="C157" s="243" t="s">
        <v>415</v>
      </c>
      <c r="D157" s="243" t="s">
        <v>253</v>
      </c>
      <c r="E157" s="244" t="s">
        <v>4807</v>
      </c>
      <c r="F157" s="245" t="s">
        <v>4808</v>
      </c>
      <c r="G157" s="246" t="s">
        <v>2425</v>
      </c>
      <c r="H157" s="247">
        <v>1</v>
      </c>
      <c r="I157" s="248"/>
      <c r="J157" s="247">
        <f>ROUND(I157*H157,2)</f>
        <v>0</v>
      </c>
      <c r="K157" s="245" t="s">
        <v>1</v>
      </c>
      <c r="L157" s="45"/>
      <c r="M157" s="249" t="s">
        <v>1</v>
      </c>
      <c r="N157" s="250" t="s">
        <v>41</v>
      </c>
      <c r="O157" s="92"/>
      <c r="P157" s="251">
        <f>O157*H157</f>
        <v>0</v>
      </c>
      <c r="Q157" s="251">
        <v>0</v>
      </c>
      <c r="R157" s="251">
        <f>Q157*H157</f>
        <v>0</v>
      </c>
      <c r="S157" s="251">
        <v>0</v>
      </c>
      <c r="T157" s="252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3" t="s">
        <v>258</v>
      </c>
      <c r="AT157" s="253" t="s">
        <v>253</v>
      </c>
      <c r="AU157" s="253" t="s">
        <v>86</v>
      </c>
      <c r="AY157" s="18" t="s">
        <v>251</v>
      </c>
      <c r="BE157" s="254">
        <f>IF(N157="základní",J157,0)</f>
        <v>0</v>
      </c>
      <c r="BF157" s="254">
        <f>IF(N157="snížená",J157,0)</f>
        <v>0</v>
      </c>
      <c r="BG157" s="254">
        <f>IF(N157="zákl. přenesená",J157,0)</f>
        <v>0</v>
      </c>
      <c r="BH157" s="254">
        <f>IF(N157="sníž. přenesená",J157,0)</f>
        <v>0</v>
      </c>
      <c r="BI157" s="254">
        <f>IF(N157="nulová",J157,0)</f>
        <v>0</v>
      </c>
      <c r="BJ157" s="18" t="s">
        <v>84</v>
      </c>
      <c r="BK157" s="254">
        <f>ROUND(I157*H157,2)</f>
        <v>0</v>
      </c>
      <c r="BL157" s="18" t="s">
        <v>258</v>
      </c>
      <c r="BM157" s="253" t="s">
        <v>4809</v>
      </c>
    </row>
    <row r="158" s="2" customFormat="1" ht="14.4" customHeight="1">
      <c r="A158" s="39"/>
      <c r="B158" s="40"/>
      <c r="C158" s="243" t="s">
        <v>421</v>
      </c>
      <c r="D158" s="243" t="s">
        <v>253</v>
      </c>
      <c r="E158" s="244" t="s">
        <v>4810</v>
      </c>
      <c r="F158" s="245" t="s">
        <v>4811</v>
      </c>
      <c r="G158" s="246" t="s">
        <v>2425</v>
      </c>
      <c r="H158" s="247">
        <v>1</v>
      </c>
      <c r="I158" s="248"/>
      <c r="J158" s="247">
        <f>ROUND(I158*H158,2)</f>
        <v>0</v>
      </c>
      <c r="K158" s="245" t="s">
        <v>1</v>
      </c>
      <c r="L158" s="45"/>
      <c r="M158" s="249" t="s">
        <v>1</v>
      </c>
      <c r="N158" s="250" t="s">
        <v>41</v>
      </c>
      <c r="O158" s="92"/>
      <c r="P158" s="251">
        <f>O158*H158</f>
        <v>0</v>
      </c>
      <c r="Q158" s="251">
        <v>0</v>
      </c>
      <c r="R158" s="251">
        <f>Q158*H158</f>
        <v>0</v>
      </c>
      <c r="S158" s="251">
        <v>0</v>
      </c>
      <c r="T158" s="252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3" t="s">
        <v>258</v>
      </c>
      <c r="AT158" s="253" t="s">
        <v>253</v>
      </c>
      <c r="AU158" s="253" t="s">
        <v>86</v>
      </c>
      <c r="AY158" s="18" t="s">
        <v>251</v>
      </c>
      <c r="BE158" s="254">
        <f>IF(N158="základní",J158,0)</f>
        <v>0</v>
      </c>
      <c r="BF158" s="254">
        <f>IF(N158="snížená",J158,0)</f>
        <v>0</v>
      </c>
      <c r="BG158" s="254">
        <f>IF(N158="zákl. přenesená",J158,0)</f>
        <v>0</v>
      </c>
      <c r="BH158" s="254">
        <f>IF(N158="sníž. přenesená",J158,0)</f>
        <v>0</v>
      </c>
      <c r="BI158" s="254">
        <f>IF(N158="nulová",J158,0)</f>
        <v>0</v>
      </c>
      <c r="BJ158" s="18" t="s">
        <v>84</v>
      </c>
      <c r="BK158" s="254">
        <f>ROUND(I158*H158,2)</f>
        <v>0</v>
      </c>
      <c r="BL158" s="18" t="s">
        <v>258</v>
      </c>
      <c r="BM158" s="253" t="s">
        <v>4812</v>
      </c>
    </row>
    <row r="159" s="2" customFormat="1">
      <c r="A159" s="39"/>
      <c r="B159" s="40"/>
      <c r="C159" s="41"/>
      <c r="D159" s="257" t="s">
        <v>863</v>
      </c>
      <c r="E159" s="41"/>
      <c r="F159" s="308" t="s">
        <v>4813</v>
      </c>
      <c r="G159" s="41"/>
      <c r="H159" s="41"/>
      <c r="I159" s="211"/>
      <c r="J159" s="41"/>
      <c r="K159" s="41"/>
      <c r="L159" s="45"/>
      <c r="M159" s="319"/>
      <c r="N159" s="320"/>
      <c r="O159" s="313"/>
      <c r="P159" s="313"/>
      <c r="Q159" s="313"/>
      <c r="R159" s="313"/>
      <c r="S159" s="313"/>
      <c r="T159" s="321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863</v>
      </c>
      <c r="AU159" s="18" t="s">
        <v>86</v>
      </c>
    </row>
    <row r="160" s="2" customFormat="1" ht="6.96" customHeight="1">
      <c r="A160" s="39"/>
      <c r="B160" s="67"/>
      <c r="C160" s="68"/>
      <c r="D160" s="68"/>
      <c r="E160" s="68"/>
      <c r="F160" s="68"/>
      <c r="G160" s="68"/>
      <c r="H160" s="68"/>
      <c r="I160" s="68"/>
      <c r="J160" s="68"/>
      <c r="K160" s="68"/>
      <c r="L160" s="45"/>
      <c r="M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</sheetData>
  <sheetProtection sheet="1" autoFilter="0" formatColumns="0" formatRows="0" objects="1" scenarios="1" spinCount="100000" saltValue="l4KB3Q7kz0kly9zt5/6a5nOlFomze+CtN3mYsX02y8BakJvsbz6wmyEu4+BZz0laOavHBe7/vZFvDPwGTFBmHQ==" hashValue="3KYhL8UDSiGSmtafabAQ9478q9ZHwdo8ihG+BdwpRBglfi0JR5jy66vv6FCpQUCEmU7R/Ou3KzpODnqaEgDo7Q==" algorithmName="SHA-512" password="CC35"/>
  <autoFilter ref="C127:K159"/>
  <mergeCells count="14">
    <mergeCell ref="E7:H7"/>
    <mergeCell ref="E9:H9"/>
    <mergeCell ref="E18:H18"/>
    <mergeCell ref="E27:H27"/>
    <mergeCell ref="E85:H85"/>
    <mergeCell ref="E87:H87"/>
    <mergeCell ref="D102:F102"/>
    <mergeCell ref="D103:F103"/>
    <mergeCell ref="D104:F104"/>
    <mergeCell ref="D105:F105"/>
    <mergeCell ref="D106:F106"/>
    <mergeCell ref="E118:H118"/>
    <mergeCell ref="E120:H12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154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15</v>
      </c>
      <c r="L6" s="21"/>
    </row>
    <row r="7" s="1" customFormat="1" ht="14.4" customHeight="1">
      <c r="B7" s="21"/>
      <c r="E7" s="153" t="str">
        <f>'Rekapitulace stavby'!K6</f>
        <v>Modernizace střediska praktického vyučování ISŠTE Sokolov, SO-703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167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5"/>
      <c r="C9" s="39"/>
      <c r="D9" s="39"/>
      <c r="E9" s="154" t="s">
        <v>4814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17</v>
      </c>
      <c r="E11" s="39"/>
      <c r="F11" s="142" t="s">
        <v>1</v>
      </c>
      <c r="G11" s="39"/>
      <c r="H11" s="39"/>
      <c r="I11" s="152" t="s">
        <v>18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19</v>
      </c>
      <c r="E12" s="39"/>
      <c r="F12" s="142" t="s">
        <v>20</v>
      </c>
      <c r="G12" s="39"/>
      <c r="H12" s="39"/>
      <c r="I12" s="152" t="s">
        <v>21</v>
      </c>
      <c r="J12" s="155" t="str">
        <f>'Rekapitulace stavby'!AN8</f>
        <v>2. 4. 2025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23</v>
      </c>
      <c r="E14" s="39"/>
      <c r="F14" s="39"/>
      <c r="G14" s="39"/>
      <c r="H14" s="39"/>
      <c r="I14" s="152" t="s">
        <v>24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25</v>
      </c>
      <c r="F15" s="39"/>
      <c r="G15" s="39"/>
      <c r="H15" s="39"/>
      <c r="I15" s="152" t="s">
        <v>26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27</v>
      </c>
      <c r="E17" s="39"/>
      <c r="F17" s="39"/>
      <c r="G17" s="39"/>
      <c r="H17" s="39"/>
      <c r="I17" s="152" t="s">
        <v>24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29</v>
      </c>
      <c r="E20" s="39"/>
      <c r="F20" s="39"/>
      <c r="G20" s="39"/>
      <c r="H20" s="39"/>
      <c r="I20" s="152" t="s">
        <v>24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30</v>
      </c>
      <c r="F21" s="39"/>
      <c r="G21" s="39"/>
      <c r="H21" s="39"/>
      <c r="I21" s="152" t="s">
        <v>26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32</v>
      </c>
      <c r="E23" s="39"/>
      <c r="F23" s="39"/>
      <c r="G23" s="39"/>
      <c r="H23" s="39"/>
      <c r="I23" s="152" t="s">
        <v>24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2" t="s">
        <v>26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8" customHeight="1">
      <c r="A27" s="156"/>
      <c r="B27" s="157"/>
      <c r="C27" s="156"/>
      <c r="D27" s="156"/>
      <c r="E27" s="158" t="s">
        <v>35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2" t="s">
        <v>190</v>
      </c>
      <c r="E30" s="39"/>
      <c r="F30" s="39"/>
      <c r="G30" s="39"/>
      <c r="H30" s="39"/>
      <c r="I30" s="39"/>
      <c r="J30" s="16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62" t="s">
        <v>191</v>
      </c>
      <c r="E31" s="39"/>
      <c r="F31" s="39"/>
      <c r="G31" s="39"/>
      <c r="H31" s="39"/>
      <c r="I31" s="39"/>
      <c r="J31" s="161">
        <f>J104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3" t="s">
        <v>36</v>
      </c>
      <c r="E32" s="39"/>
      <c r="F32" s="39"/>
      <c r="G32" s="39"/>
      <c r="H32" s="39"/>
      <c r="I32" s="39"/>
      <c r="J32" s="16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5" t="s">
        <v>38</v>
      </c>
      <c r="G34" s="39"/>
      <c r="H34" s="39"/>
      <c r="I34" s="165" t="s">
        <v>37</v>
      </c>
      <c r="J34" s="16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6" t="s">
        <v>40</v>
      </c>
      <c r="E35" s="152" t="s">
        <v>41</v>
      </c>
      <c r="F35" s="167">
        <f>ROUND((SUM(BE104:BE111) + SUM(BE131:BE181)),  2)</f>
        <v>0</v>
      </c>
      <c r="G35" s="39"/>
      <c r="H35" s="39"/>
      <c r="I35" s="168">
        <v>0.20999999999999999</v>
      </c>
      <c r="J35" s="167">
        <f>ROUND(((SUM(BE104:BE111) + SUM(BE131:BE181))*I35),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7">
        <f>ROUND((SUM(BF104:BF111) + SUM(BF131:BF181)),  2)</f>
        <v>0</v>
      </c>
      <c r="G36" s="39"/>
      <c r="H36" s="39"/>
      <c r="I36" s="168">
        <v>0.12</v>
      </c>
      <c r="J36" s="167">
        <f>ROUND(((SUM(BF104:BF111) + SUM(BF131:BF181))*I36),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7">
        <f>ROUND((SUM(BG104:BG111) + SUM(BG131:BG181)),  2)</f>
        <v>0</v>
      </c>
      <c r="G37" s="39"/>
      <c r="H37" s="39"/>
      <c r="I37" s="168">
        <v>0.20999999999999999</v>
      </c>
      <c r="J37" s="16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7">
        <f>ROUND((SUM(BH104:BH111) + SUM(BH131:BH181)),  2)</f>
        <v>0</v>
      </c>
      <c r="G38" s="39"/>
      <c r="H38" s="39"/>
      <c r="I38" s="168">
        <v>0.12</v>
      </c>
      <c r="J38" s="16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7">
        <f>ROUND((SUM(BI104:BI111) + SUM(BI131:BI181)),  2)</f>
        <v>0</v>
      </c>
      <c r="G39" s="39"/>
      <c r="H39" s="39"/>
      <c r="I39" s="168">
        <v>0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9"/>
      <c r="D41" s="170" t="s">
        <v>46</v>
      </c>
      <c r="E41" s="171"/>
      <c r="F41" s="171"/>
      <c r="G41" s="172" t="s">
        <v>47</v>
      </c>
      <c r="H41" s="173" t="s">
        <v>48</v>
      </c>
      <c r="I41" s="171"/>
      <c r="J41" s="174">
        <f>SUM(J32:J39)</f>
        <v>0</v>
      </c>
      <c r="K41" s="17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4.4" customHeight="1">
      <c r="A85" s="39"/>
      <c r="B85" s="40"/>
      <c r="C85" s="41"/>
      <c r="D85" s="41"/>
      <c r="E85" s="187" t="str">
        <f>E7</f>
        <v>Modernizace střediska praktického vyučování ISŠTE Sokolov, SO-703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6" customHeight="1">
      <c r="A87" s="39"/>
      <c r="B87" s="40"/>
      <c r="C87" s="41"/>
      <c r="D87" s="41"/>
      <c r="E87" s="77" t="str">
        <f>E9</f>
        <v>D.1.4.i - Rozvody technických plynů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>Sokolov</v>
      </c>
      <c r="G89" s="41"/>
      <c r="H89" s="41"/>
      <c r="I89" s="33" t="s">
        <v>21</v>
      </c>
      <c r="J89" s="80" t="str">
        <f>IF(J12="","",J12)</f>
        <v>2. 4. 2025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6" customHeight="1">
      <c r="A91" s="39"/>
      <c r="B91" s="40"/>
      <c r="C91" s="33" t="s">
        <v>23</v>
      </c>
      <c r="D91" s="41"/>
      <c r="E91" s="41"/>
      <c r="F91" s="28" t="str">
        <f>E15</f>
        <v>ISŠTE Sokolov, p.s.</v>
      </c>
      <c r="G91" s="41"/>
      <c r="H91" s="41"/>
      <c r="I91" s="33" t="s">
        <v>29</v>
      </c>
      <c r="J91" s="37" t="str">
        <f>E21</f>
        <v xml:space="preserve">DPT projekty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6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8" t="s">
        <v>193</v>
      </c>
      <c r="D94" s="189"/>
      <c r="E94" s="189"/>
      <c r="F94" s="189"/>
      <c r="G94" s="189"/>
      <c r="H94" s="189"/>
      <c r="I94" s="189"/>
      <c r="J94" s="190" t="s">
        <v>194</v>
      </c>
      <c r="K94" s="18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1" t="s">
        <v>195</v>
      </c>
      <c r="D96" s="41"/>
      <c r="E96" s="41"/>
      <c r="F96" s="41"/>
      <c r="G96" s="41"/>
      <c r="H96" s="41"/>
      <c r="I96" s="41"/>
      <c r="J96" s="111">
        <f>J131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196</v>
      </c>
    </row>
    <row r="97" s="9" customFormat="1" ht="24.96" customHeight="1">
      <c r="A97" s="9"/>
      <c r="B97" s="192"/>
      <c r="C97" s="193"/>
      <c r="D97" s="194" t="s">
        <v>4815</v>
      </c>
      <c r="E97" s="195"/>
      <c r="F97" s="195"/>
      <c r="G97" s="195"/>
      <c r="H97" s="195"/>
      <c r="I97" s="195"/>
      <c r="J97" s="196">
        <f>J132</f>
        <v>0</v>
      </c>
      <c r="K97" s="193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8"/>
      <c r="C98" s="134"/>
      <c r="D98" s="199" t="s">
        <v>4816</v>
      </c>
      <c r="E98" s="200"/>
      <c r="F98" s="200"/>
      <c r="G98" s="200"/>
      <c r="H98" s="200"/>
      <c r="I98" s="200"/>
      <c r="J98" s="201">
        <f>J133</f>
        <v>0</v>
      </c>
      <c r="K98" s="134"/>
      <c r="L98" s="20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8"/>
      <c r="C99" s="134"/>
      <c r="D99" s="199" t="s">
        <v>4817</v>
      </c>
      <c r="E99" s="200"/>
      <c r="F99" s="200"/>
      <c r="G99" s="200"/>
      <c r="H99" s="200"/>
      <c r="I99" s="200"/>
      <c r="J99" s="201">
        <f>J148</f>
        <v>0</v>
      </c>
      <c r="K99" s="134"/>
      <c r="L99" s="20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8"/>
      <c r="C100" s="134"/>
      <c r="D100" s="199" t="s">
        <v>4818</v>
      </c>
      <c r="E100" s="200"/>
      <c r="F100" s="200"/>
      <c r="G100" s="200"/>
      <c r="H100" s="200"/>
      <c r="I100" s="200"/>
      <c r="J100" s="201">
        <f>J163</f>
        <v>0</v>
      </c>
      <c r="K100" s="134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4"/>
      <c r="D101" s="199" t="s">
        <v>4819</v>
      </c>
      <c r="E101" s="200"/>
      <c r="F101" s="200"/>
      <c r="G101" s="200"/>
      <c r="H101" s="200"/>
      <c r="I101" s="200"/>
      <c r="J101" s="201">
        <f>J176</f>
        <v>0</v>
      </c>
      <c r="K101" s="134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9.28" customHeight="1">
      <c r="A104" s="39"/>
      <c r="B104" s="40"/>
      <c r="C104" s="191" t="s">
        <v>227</v>
      </c>
      <c r="D104" s="41"/>
      <c r="E104" s="41"/>
      <c r="F104" s="41"/>
      <c r="G104" s="41"/>
      <c r="H104" s="41"/>
      <c r="I104" s="41"/>
      <c r="J104" s="203">
        <f>ROUND(J105 + J106 + J107 + J108 + J109 + J110,2)</f>
        <v>0</v>
      </c>
      <c r="K104" s="41"/>
      <c r="L104" s="64"/>
      <c r="N104" s="204" t="s">
        <v>40</v>
      </c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18" customHeight="1">
      <c r="A105" s="39"/>
      <c r="B105" s="40"/>
      <c r="C105" s="41"/>
      <c r="D105" s="205" t="s">
        <v>228</v>
      </c>
      <c r="E105" s="206"/>
      <c r="F105" s="206"/>
      <c r="G105" s="41"/>
      <c r="H105" s="41"/>
      <c r="I105" s="41"/>
      <c r="J105" s="207">
        <v>0</v>
      </c>
      <c r="K105" s="41"/>
      <c r="L105" s="208"/>
      <c r="M105" s="209"/>
      <c r="N105" s="210" t="s">
        <v>41</v>
      </c>
      <c r="O105" s="209"/>
      <c r="P105" s="209"/>
      <c r="Q105" s="209"/>
      <c r="R105" s="209"/>
      <c r="S105" s="211"/>
      <c r="T105" s="211"/>
      <c r="U105" s="211"/>
      <c r="V105" s="211"/>
      <c r="W105" s="211"/>
      <c r="X105" s="211"/>
      <c r="Y105" s="211"/>
      <c r="Z105" s="211"/>
      <c r="AA105" s="211"/>
      <c r="AB105" s="211"/>
      <c r="AC105" s="211"/>
      <c r="AD105" s="211"/>
      <c r="AE105" s="211"/>
      <c r="AF105" s="209"/>
      <c r="AG105" s="209"/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12" t="s">
        <v>144</v>
      </c>
      <c r="AZ105" s="209"/>
      <c r="BA105" s="209"/>
      <c r="BB105" s="209"/>
      <c r="BC105" s="209"/>
      <c r="BD105" s="209"/>
      <c r="BE105" s="213">
        <f>IF(N105="základní",J105,0)</f>
        <v>0</v>
      </c>
      <c r="BF105" s="213">
        <f>IF(N105="snížená",J105,0)</f>
        <v>0</v>
      </c>
      <c r="BG105" s="213">
        <f>IF(N105="zákl. přenesená",J105,0)</f>
        <v>0</v>
      </c>
      <c r="BH105" s="213">
        <f>IF(N105="sníž. přenesená",J105,0)</f>
        <v>0</v>
      </c>
      <c r="BI105" s="213">
        <f>IF(N105="nulová",J105,0)</f>
        <v>0</v>
      </c>
      <c r="BJ105" s="212" t="s">
        <v>84</v>
      </c>
      <c r="BK105" s="209"/>
      <c r="BL105" s="209"/>
      <c r="BM105" s="209"/>
    </row>
    <row r="106" s="2" customFormat="1" ht="18" customHeight="1">
      <c r="A106" s="39"/>
      <c r="B106" s="40"/>
      <c r="C106" s="41"/>
      <c r="D106" s="205" t="s">
        <v>229</v>
      </c>
      <c r="E106" s="206"/>
      <c r="F106" s="206"/>
      <c r="G106" s="41"/>
      <c r="H106" s="41"/>
      <c r="I106" s="41"/>
      <c r="J106" s="207">
        <v>0</v>
      </c>
      <c r="K106" s="41"/>
      <c r="L106" s="208"/>
      <c r="M106" s="209"/>
      <c r="N106" s="210" t="s">
        <v>41</v>
      </c>
      <c r="O106" s="209"/>
      <c r="P106" s="209"/>
      <c r="Q106" s="209"/>
      <c r="R106" s="209"/>
      <c r="S106" s="211"/>
      <c r="T106" s="211"/>
      <c r="U106" s="21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/>
      <c r="AF106" s="209"/>
      <c r="AG106" s="209"/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12" t="s">
        <v>144</v>
      </c>
      <c r="AZ106" s="209"/>
      <c r="BA106" s="209"/>
      <c r="BB106" s="209"/>
      <c r="BC106" s="209"/>
      <c r="BD106" s="209"/>
      <c r="BE106" s="213">
        <f>IF(N106="základní",J106,0)</f>
        <v>0</v>
      </c>
      <c r="BF106" s="213">
        <f>IF(N106="snížená",J106,0)</f>
        <v>0</v>
      </c>
      <c r="BG106" s="213">
        <f>IF(N106="zákl. přenesená",J106,0)</f>
        <v>0</v>
      </c>
      <c r="BH106" s="213">
        <f>IF(N106="sníž. přenesená",J106,0)</f>
        <v>0</v>
      </c>
      <c r="BI106" s="213">
        <f>IF(N106="nulová",J106,0)</f>
        <v>0</v>
      </c>
      <c r="BJ106" s="212" t="s">
        <v>84</v>
      </c>
      <c r="BK106" s="209"/>
      <c r="BL106" s="209"/>
      <c r="BM106" s="209"/>
    </row>
    <row r="107" s="2" customFormat="1" ht="18" customHeight="1">
      <c r="A107" s="39"/>
      <c r="B107" s="40"/>
      <c r="C107" s="41"/>
      <c r="D107" s="205" t="s">
        <v>230</v>
      </c>
      <c r="E107" s="206"/>
      <c r="F107" s="206"/>
      <c r="G107" s="41"/>
      <c r="H107" s="41"/>
      <c r="I107" s="41"/>
      <c r="J107" s="207">
        <v>0</v>
      </c>
      <c r="K107" s="41"/>
      <c r="L107" s="208"/>
      <c r="M107" s="209"/>
      <c r="N107" s="210" t="s">
        <v>41</v>
      </c>
      <c r="O107" s="209"/>
      <c r="P107" s="209"/>
      <c r="Q107" s="209"/>
      <c r="R107" s="209"/>
      <c r="S107" s="211"/>
      <c r="T107" s="211"/>
      <c r="U107" s="211"/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/>
      <c r="AF107" s="209"/>
      <c r="AG107" s="209"/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12" t="s">
        <v>144</v>
      </c>
      <c r="AZ107" s="209"/>
      <c r="BA107" s="209"/>
      <c r="BB107" s="209"/>
      <c r="BC107" s="209"/>
      <c r="BD107" s="209"/>
      <c r="BE107" s="213">
        <f>IF(N107="základní",J107,0)</f>
        <v>0</v>
      </c>
      <c r="BF107" s="213">
        <f>IF(N107="snížená",J107,0)</f>
        <v>0</v>
      </c>
      <c r="BG107" s="213">
        <f>IF(N107="zákl. přenesená",J107,0)</f>
        <v>0</v>
      </c>
      <c r="BH107" s="213">
        <f>IF(N107="sníž. přenesená",J107,0)</f>
        <v>0</v>
      </c>
      <c r="BI107" s="213">
        <f>IF(N107="nulová",J107,0)</f>
        <v>0</v>
      </c>
      <c r="BJ107" s="212" t="s">
        <v>84</v>
      </c>
      <c r="BK107" s="209"/>
      <c r="BL107" s="209"/>
      <c r="BM107" s="209"/>
    </row>
    <row r="108" s="2" customFormat="1" ht="18" customHeight="1">
      <c r="A108" s="39"/>
      <c r="B108" s="40"/>
      <c r="C108" s="41"/>
      <c r="D108" s="205" t="s">
        <v>231</v>
      </c>
      <c r="E108" s="206"/>
      <c r="F108" s="206"/>
      <c r="G108" s="41"/>
      <c r="H108" s="41"/>
      <c r="I108" s="41"/>
      <c r="J108" s="207">
        <v>0</v>
      </c>
      <c r="K108" s="41"/>
      <c r="L108" s="208"/>
      <c r="M108" s="209"/>
      <c r="N108" s="210" t="s">
        <v>41</v>
      </c>
      <c r="O108" s="209"/>
      <c r="P108" s="209"/>
      <c r="Q108" s="209"/>
      <c r="R108" s="209"/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/>
      <c r="AC108" s="211"/>
      <c r="AD108" s="211"/>
      <c r="AE108" s="211"/>
      <c r="AF108" s="209"/>
      <c r="AG108" s="209"/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12" t="s">
        <v>144</v>
      </c>
      <c r="AZ108" s="209"/>
      <c r="BA108" s="209"/>
      <c r="BB108" s="209"/>
      <c r="BC108" s="209"/>
      <c r="BD108" s="209"/>
      <c r="BE108" s="213">
        <f>IF(N108="základní",J108,0)</f>
        <v>0</v>
      </c>
      <c r="BF108" s="213">
        <f>IF(N108="snížená",J108,0)</f>
        <v>0</v>
      </c>
      <c r="BG108" s="213">
        <f>IF(N108="zákl. přenesená",J108,0)</f>
        <v>0</v>
      </c>
      <c r="BH108" s="213">
        <f>IF(N108="sníž. přenesená",J108,0)</f>
        <v>0</v>
      </c>
      <c r="BI108" s="213">
        <f>IF(N108="nulová",J108,0)</f>
        <v>0</v>
      </c>
      <c r="BJ108" s="212" t="s">
        <v>84</v>
      </c>
      <c r="BK108" s="209"/>
      <c r="BL108" s="209"/>
      <c r="BM108" s="209"/>
    </row>
    <row r="109" s="2" customFormat="1" ht="18" customHeight="1">
      <c r="A109" s="39"/>
      <c r="B109" s="40"/>
      <c r="C109" s="41"/>
      <c r="D109" s="205" t="s">
        <v>232</v>
      </c>
      <c r="E109" s="206"/>
      <c r="F109" s="206"/>
      <c r="G109" s="41"/>
      <c r="H109" s="41"/>
      <c r="I109" s="41"/>
      <c r="J109" s="207">
        <v>0</v>
      </c>
      <c r="K109" s="41"/>
      <c r="L109" s="208"/>
      <c r="M109" s="209"/>
      <c r="N109" s="210" t="s">
        <v>41</v>
      </c>
      <c r="O109" s="209"/>
      <c r="P109" s="209"/>
      <c r="Q109" s="209"/>
      <c r="R109" s="209"/>
      <c r="S109" s="211"/>
      <c r="T109" s="211"/>
      <c r="U109" s="211"/>
      <c r="V109" s="211"/>
      <c r="W109" s="211"/>
      <c r="X109" s="211"/>
      <c r="Y109" s="211"/>
      <c r="Z109" s="211"/>
      <c r="AA109" s="211"/>
      <c r="AB109" s="211"/>
      <c r="AC109" s="211"/>
      <c r="AD109" s="211"/>
      <c r="AE109" s="211"/>
      <c r="AF109" s="209"/>
      <c r="AG109" s="209"/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12" t="s">
        <v>144</v>
      </c>
      <c r="AZ109" s="209"/>
      <c r="BA109" s="209"/>
      <c r="BB109" s="209"/>
      <c r="BC109" s="209"/>
      <c r="BD109" s="209"/>
      <c r="BE109" s="213">
        <f>IF(N109="základní",J109,0)</f>
        <v>0</v>
      </c>
      <c r="BF109" s="213">
        <f>IF(N109="snížená",J109,0)</f>
        <v>0</v>
      </c>
      <c r="BG109" s="213">
        <f>IF(N109="zákl. přenesená",J109,0)</f>
        <v>0</v>
      </c>
      <c r="BH109" s="213">
        <f>IF(N109="sníž. přenesená",J109,0)</f>
        <v>0</v>
      </c>
      <c r="BI109" s="213">
        <f>IF(N109="nulová",J109,0)</f>
        <v>0</v>
      </c>
      <c r="BJ109" s="212" t="s">
        <v>84</v>
      </c>
      <c r="BK109" s="209"/>
      <c r="BL109" s="209"/>
      <c r="BM109" s="209"/>
    </row>
    <row r="110" s="2" customFormat="1" ht="18" customHeight="1">
      <c r="A110" s="39"/>
      <c r="B110" s="40"/>
      <c r="C110" s="41"/>
      <c r="D110" s="206" t="s">
        <v>233</v>
      </c>
      <c r="E110" s="41"/>
      <c r="F110" s="41"/>
      <c r="G110" s="41"/>
      <c r="H110" s="41"/>
      <c r="I110" s="41"/>
      <c r="J110" s="207">
        <f>ROUND(J30*T110,2)</f>
        <v>0</v>
      </c>
      <c r="K110" s="41"/>
      <c r="L110" s="208"/>
      <c r="M110" s="209"/>
      <c r="N110" s="210" t="s">
        <v>41</v>
      </c>
      <c r="O110" s="209"/>
      <c r="P110" s="209"/>
      <c r="Q110" s="209"/>
      <c r="R110" s="209"/>
      <c r="S110" s="211"/>
      <c r="T110" s="211"/>
      <c r="U110" s="211"/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/>
      <c r="AF110" s="209"/>
      <c r="AG110" s="209"/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12" t="s">
        <v>234</v>
      </c>
      <c r="AZ110" s="209"/>
      <c r="BA110" s="209"/>
      <c r="BB110" s="209"/>
      <c r="BC110" s="209"/>
      <c r="BD110" s="209"/>
      <c r="BE110" s="213">
        <f>IF(N110="základní",J110,0)</f>
        <v>0</v>
      </c>
      <c r="BF110" s="213">
        <f>IF(N110="snížená",J110,0)</f>
        <v>0</v>
      </c>
      <c r="BG110" s="213">
        <f>IF(N110="zákl. přenesená",J110,0)</f>
        <v>0</v>
      </c>
      <c r="BH110" s="213">
        <f>IF(N110="sníž. přenesená",J110,0)</f>
        <v>0</v>
      </c>
      <c r="BI110" s="213">
        <f>IF(N110="nulová",J110,0)</f>
        <v>0</v>
      </c>
      <c r="BJ110" s="212" t="s">
        <v>84</v>
      </c>
      <c r="BK110" s="209"/>
      <c r="BL110" s="209"/>
      <c r="BM110" s="209"/>
    </row>
    <row r="111" s="2" customForma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9.28" customHeight="1">
      <c r="A112" s="39"/>
      <c r="B112" s="40"/>
      <c r="C112" s="214" t="s">
        <v>235</v>
      </c>
      <c r="D112" s="189"/>
      <c r="E112" s="189"/>
      <c r="F112" s="189"/>
      <c r="G112" s="189"/>
      <c r="H112" s="189"/>
      <c r="I112" s="189"/>
      <c r="J112" s="215">
        <f>ROUND(J96+J104,2)</f>
        <v>0</v>
      </c>
      <c r="K112" s="189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236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15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4.4" customHeight="1">
      <c r="A121" s="39"/>
      <c r="B121" s="40"/>
      <c r="C121" s="41"/>
      <c r="D121" s="41"/>
      <c r="E121" s="187" t="str">
        <f>E7</f>
        <v>Modernizace střediska praktického vyučování ISŠTE Sokolov, SO-703</v>
      </c>
      <c r="F121" s="33"/>
      <c r="G121" s="33"/>
      <c r="H121" s="33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167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6" customHeight="1">
      <c r="A123" s="39"/>
      <c r="B123" s="40"/>
      <c r="C123" s="41"/>
      <c r="D123" s="41"/>
      <c r="E123" s="77" t="str">
        <f>E9</f>
        <v>D.1.4.i - Rozvody technických plynů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19</v>
      </c>
      <c r="D125" s="41"/>
      <c r="E125" s="41"/>
      <c r="F125" s="28" t="str">
        <f>F12</f>
        <v>Sokolov</v>
      </c>
      <c r="G125" s="41"/>
      <c r="H125" s="41"/>
      <c r="I125" s="33" t="s">
        <v>21</v>
      </c>
      <c r="J125" s="80" t="str">
        <f>IF(J12="","",J12)</f>
        <v>2. 4. 2025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6" customHeight="1">
      <c r="A127" s="39"/>
      <c r="B127" s="40"/>
      <c r="C127" s="33" t="s">
        <v>23</v>
      </c>
      <c r="D127" s="41"/>
      <c r="E127" s="41"/>
      <c r="F127" s="28" t="str">
        <f>E15</f>
        <v>ISŠTE Sokolov, p.s.</v>
      </c>
      <c r="G127" s="41"/>
      <c r="H127" s="41"/>
      <c r="I127" s="33" t="s">
        <v>29</v>
      </c>
      <c r="J127" s="37" t="str">
        <f>E21</f>
        <v xml:space="preserve">DPT projekty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6" customHeight="1">
      <c r="A128" s="39"/>
      <c r="B128" s="40"/>
      <c r="C128" s="33" t="s">
        <v>27</v>
      </c>
      <c r="D128" s="41"/>
      <c r="E128" s="41"/>
      <c r="F128" s="28" t="str">
        <f>IF(E18="","",E18)</f>
        <v>Vyplň údaj</v>
      </c>
      <c r="G128" s="41"/>
      <c r="H128" s="41"/>
      <c r="I128" s="33" t="s">
        <v>32</v>
      </c>
      <c r="J128" s="37" t="str">
        <f>E24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16"/>
      <c r="B130" s="217"/>
      <c r="C130" s="218" t="s">
        <v>237</v>
      </c>
      <c r="D130" s="219" t="s">
        <v>61</v>
      </c>
      <c r="E130" s="219" t="s">
        <v>57</v>
      </c>
      <c r="F130" s="219" t="s">
        <v>58</v>
      </c>
      <c r="G130" s="219" t="s">
        <v>238</v>
      </c>
      <c r="H130" s="219" t="s">
        <v>239</v>
      </c>
      <c r="I130" s="219" t="s">
        <v>240</v>
      </c>
      <c r="J130" s="219" t="s">
        <v>194</v>
      </c>
      <c r="K130" s="220" t="s">
        <v>241</v>
      </c>
      <c r="L130" s="221"/>
      <c r="M130" s="101" t="s">
        <v>1</v>
      </c>
      <c r="N130" s="102" t="s">
        <v>40</v>
      </c>
      <c r="O130" s="102" t="s">
        <v>242</v>
      </c>
      <c r="P130" s="102" t="s">
        <v>243</v>
      </c>
      <c r="Q130" s="102" t="s">
        <v>244</v>
      </c>
      <c r="R130" s="102" t="s">
        <v>245</v>
      </c>
      <c r="S130" s="102" t="s">
        <v>246</v>
      </c>
      <c r="T130" s="103" t="s">
        <v>247</v>
      </c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</row>
    <row r="131" s="2" customFormat="1" ht="22.8" customHeight="1">
      <c r="A131" s="39"/>
      <c r="B131" s="40"/>
      <c r="C131" s="108" t="s">
        <v>248</v>
      </c>
      <c r="D131" s="41"/>
      <c r="E131" s="41"/>
      <c r="F131" s="41"/>
      <c r="G131" s="41"/>
      <c r="H131" s="41"/>
      <c r="I131" s="41"/>
      <c r="J131" s="222">
        <f>BK131</f>
        <v>0</v>
      </c>
      <c r="K131" s="41"/>
      <c r="L131" s="45"/>
      <c r="M131" s="104"/>
      <c r="N131" s="223"/>
      <c r="O131" s="105"/>
      <c r="P131" s="224">
        <f>P132</f>
        <v>0</v>
      </c>
      <c r="Q131" s="105"/>
      <c r="R131" s="224">
        <f>R132</f>
        <v>0</v>
      </c>
      <c r="S131" s="105"/>
      <c r="T131" s="225">
        <f>T132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75</v>
      </c>
      <c r="AU131" s="18" t="s">
        <v>196</v>
      </c>
      <c r="BK131" s="226">
        <f>BK132</f>
        <v>0</v>
      </c>
    </row>
    <row r="132" s="12" customFormat="1" ht="25.92" customHeight="1">
      <c r="A132" s="12"/>
      <c r="B132" s="227"/>
      <c r="C132" s="228"/>
      <c r="D132" s="229" t="s">
        <v>75</v>
      </c>
      <c r="E132" s="230" t="s">
        <v>4820</v>
      </c>
      <c r="F132" s="230" t="s">
        <v>142</v>
      </c>
      <c r="G132" s="228"/>
      <c r="H132" s="228"/>
      <c r="I132" s="231"/>
      <c r="J132" s="232">
        <f>BK132</f>
        <v>0</v>
      </c>
      <c r="K132" s="228"/>
      <c r="L132" s="233"/>
      <c r="M132" s="234"/>
      <c r="N132" s="235"/>
      <c r="O132" s="235"/>
      <c r="P132" s="236">
        <f>P133+P148+P163+P176</f>
        <v>0</v>
      </c>
      <c r="Q132" s="235"/>
      <c r="R132" s="236">
        <f>R133+R148+R163+R176</f>
        <v>0</v>
      </c>
      <c r="S132" s="235"/>
      <c r="T132" s="237">
        <f>T133+T148+T163+T176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38" t="s">
        <v>84</v>
      </c>
      <c r="AT132" s="239" t="s">
        <v>75</v>
      </c>
      <c r="AU132" s="239" t="s">
        <v>76</v>
      </c>
      <c r="AY132" s="238" t="s">
        <v>251</v>
      </c>
      <c r="BK132" s="240">
        <f>BK133+BK148+BK163+BK176</f>
        <v>0</v>
      </c>
    </row>
    <row r="133" s="12" customFormat="1" ht="22.8" customHeight="1">
      <c r="A133" s="12"/>
      <c r="B133" s="227"/>
      <c r="C133" s="228"/>
      <c r="D133" s="229" t="s">
        <v>75</v>
      </c>
      <c r="E133" s="241" t="s">
        <v>3327</v>
      </c>
      <c r="F133" s="241" t="s">
        <v>4821</v>
      </c>
      <c r="G133" s="228"/>
      <c r="H133" s="228"/>
      <c r="I133" s="231"/>
      <c r="J133" s="242">
        <f>BK133</f>
        <v>0</v>
      </c>
      <c r="K133" s="228"/>
      <c r="L133" s="233"/>
      <c r="M133" s="234"/>
      <c r="N133" s="235"/>
      <c r="O133" s="235"/>
      <c r="P133" s="236">
        <f>SUM(P134:P147)</f>
        <v>0</v>
      </c>
      <c r="Q133" s="235"/>
      <c r="R133" s="236">
        <f>SUM(R134:R147)</f>
        <v>0</v>
      </c>
      <c r="S133" s="235"/>
      <c r="T133" s="237">
        <f>SUM(T134:T147)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8" t="s">
        <v>84</v>
      </c>
      <c r="AT133" s="239" t="s">
        <v>75</v>
      </c>
      <c r="AU133" s="239" t="s">
        <v>84</v>
      </c>
      <c r="AY133" s="238" t="s">
        <v>251</v>
      </c>
      <c r="BK133" s="240">
        <f>SUM(BK134:BK147)</f>
        <v>0</v>
      </c>
    </row>
    <row r="134" s="2" customFormat="1" ht="14.4" customHeight="1">
      <c r="A134" s="39"/>
      <c r="B134" s="40"/>
      <c r="C134" s="243" t="s">
        <v>84</v>
      </c>
      <c r="D134" s="243" t="s">
        <v>253</v>
      </c>
      <c r="E134" s="244" t="s">
        <v>4822</v>
      </c>
      <c r="F134" s="245" t="s">
        <v>4823</v>
      </c>
      <c r="G134" s="246" t="s">
        <v>4760</v>
      </c>
      <c r="H134" s="247">
        <v>30</v>
      </c>
      <c r="I134" s="248"/>
      <c r="J134" s="247">
        <f>ROUND(I134*H134,2)</f>
        <v>0</v>
      </c>
      <c r="K134" s="245" t="s">
        <v>1</v>
      </c>
      <c r="L134" s="45"/>
      <c r="M134" s="249" t="s">
        <v>1</v>
      </c>
      <c r="N134" s="250" t="s">
        <v>41</v>
      </c>
      <c r="O134" s="92"/>
      <c r="P134" s="251">
        <f>O134*H134</f>
        <v>0</v>
      </c>
      <c r="Q134" s="251">
        <v>0</v>
      </c>
      <c r="R134" s="251">
        <f>Q134*H134</f>
        <v>0</v>
      </c>
      <c r="S134" s="251">
        <v>0</v>
      </c>
      <c r="T134" s="252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3" t="s">
        <v>258</v>
      </c>
      <c r="AT134" s="253" t="s">
        <v>253</v>
      </c>
      <c r="AU134" s="253" t="s">
        <v>86</v>
      </c>
      <c r="AY134" s="18" t="s">
        <v>251</v>
      </c>
      <c r="BE134" s="254">
        <f>IF(N134="základní",J134,0)</f>
        <v>0</v>
      </c>
      <c r="BF134" s="254">
        <f>IF(N134="snížená",J134,0)</f>
        <v>0</v>
      </c>
      <c r="BG134" s="254">
        <f>IF(N134="zákl. přenesená",J134,0)</f>
        <v>0</v>
      </c>
      <c r="BH134" s="254">
        <f>IF(N134="sníž. přenesená",J134,0)</f>
        <v>0</v>
      </c>
      <c r="BI134" s="254">
        <f>IF(N134="nulová",J134,0)</f>
        <v>0</v>
      </c>
      <c r="BJ134" s="18" t="s">
        <v>84</v>
      </c>
      <c r="BK134" s="254">
        <f>ROUND(I134*H134,2)</f>
        <v>0</v>
      </c>
      <c r="BL134" s="18" t="s">
        <v>258</v>
      </c>
      <c r="BM134" s="253" t="s">
        <v>4824</v>
      </c>
    </row>
    <row r="135" s="2" customFormat="1" ht="14.4" customHeight="1">
      <c r="A135" s="39"/>
      <c r="B135" s="40"/>
      <c r="C135" s="243" t="s">
        <v>86</v>
      </c>
      <c r="D135" s="243" t="s">
        <v>253</v>
      </c>
      <c r="E135" s="244" t="s">
        <v>4825</v>
      </c>
      <c r="F135" s="245" t="s">
        <v>4826</v>
      </c>
      <c r="G135" s="246" t="s">
        <v>4760</v>
      </c>
      <c r="H135" s="247">
        <v>60</v>
      </c>
      <c r="I135" s="248"/>
      <c r="J135" s="247">
        <f>ROUND(I135*H135,2)</f>
        <v>0</v>
      </c>
      <c r="K135" s="245" t="s">
        <v>1</v>
      </c>
      <c r="L135" s="45"/>
      <c r="M135" s="249" t="s">
        <v>1</v>
      </c>
      <c r="N135" s="250" t="s">
        <v>41</v>
      </c>
      <c r="O135" s="92"/>
      <c r="P135" s="251">
        <f>O135*H135</f>
        <v>0</v>
      </c>
      <c r="Q135" s="251">
        <v>0</v>
      </c>
      <c r="R135" s="251">
        <f>Q135*H135</f>
        <v>0</v>
      </c>
      <c r="S135" s="251">
        <v>0</v>
      </c>
      <c r="T135" s="252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3" t="s">
        <v>258</v>
      </c>
      <c r="AT135" s="253" t="s">
        <v>253</v>
      </c>
      <c r="AU135" s="253" t="s">
        <v>86</v>
      </c>
      <c r="AY135" s="18" t="s">
        <v>251</v>
      </c>
      <c r="BE135" s="254">
        <f>IF(N135="základní",J135,0)</f>
        <v>0</v>
      </c>
      <c r="BF135" s="254">
        <f>IF(N135="snížená",J135,0)</f>
        <v>0</v>
      </c>
      <c r="BG135" s="254">
        <f>IF(N135="zákl. přenesená",J135,0)</f>
        <v>0</v>
      </c>
      <c r="BH135" s="254">
        <f>IF(N135="sníž. přenesená",J135,0)</f>
        <v>0</v>
      </c>
      <c r="BI135" s="254">
        <f>IF(N135="nulová",J135,0)</f>
        <v>0</v>
      </c>
      <c r="BJ135" s="18" t="s">
        <v>84</v>
      </c>
      <c r="BK135" s="254">
        <f>ROUND(I135*H135,2)</f>
        <v>0</v>
      </c>
      <c r="BL135" s="18" t="s">
        <v>258</v>
      </c>
      <c r="BM135" s="253" t="s">
        <v>4827</v>
      </c>
    </row>
    <row r="136" s="2" customFormat="1" ht="14.4" customHeight="1">
      <c r="A136" s="39"/>
      <c r="B136" s="40"/>
      <c r="C136" s="243" t="s">
        <v>271</v>
      </c>
      <c r="D136" s="243" t="s">
        <v>253</v>
      </c>
      <c r="E136" s="244" t="s">
        <v>4828</v>
      </c>
      <c r="F136" s="245" t="s">
        <v>4829</v>
      </c>
      <c r="G136" s="246" t="s">
        <v>2425</v>
      </c>
      <c r="H136" s="247">
        <v>1</v>
      </c>
      <c r="I136" s="248"/>
      <c r="J136" s="247">
        <f>ROUND(I136*H136,2)</f>
        <v>0</v>
      </c>
      <c r="K136" s="245" t="s">
        <v>1</v>
      </c>
      <c r="L136" s="45"/>
      <c r="M136" s="249" t="s">
        <v>1</v>
      </c>
      <c r="N136" s="250" t="s">
        <v>41</v>
      </c>
      <c r="O136" s="92"/>
      <c r="P136" s="251">
        <f>O136*H136</f>
        <v>0</v>
      </c>
      <c r="Q136" s="251">
        <v>0</v>
      </c>
      <c r="R136" s="251">
        <f>Q136*H136</f>
        <v>0</v>
      </c>
      <c r="S136" s="251">
        <v>0</v>
      </c>
      <c r="T136" s="252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3" t="s">
        <v>258</v>
      </c>
      <c r="AT136" s="253" t="s">
        <v>253</v>
      </c>
      <c r="AU136" s="253" t="s">
        <v>86</v>
      </c>
      <c r="AY136" s="18" t="s">
        <v>251</v>
      </c>
      <c r="BE136" s="254">
        <f>IF(N136="základní",J136,0)</f>
        <v>0</v>
      </c>
      <c r="BF136" s="254">
        <f>IF(N136="snížená",J136,0)</f>
        <v>0</v>
      </c>
      <c r="BG136" s="254">
        <f>IF(N136="zákl. přenesená",J136,0)</f>
        <v>0</v>
      </c>
      <c r="BH136" s="254">
        <f>IF(N136="sníž. přenesená",J136,0)</f>
        <v>0</v>
      </c>
      <c r="BI136" s="254">
        <f>IF(N136="nulová",J136,0)</f>
        <v>0</v>
      </c>
      <c r="BJ136" s="18" t="s">
        <v>84</v>
      </c>
      <c r="BK136" s="254">
        <f>ROUND(I136*H136,2)</f>
        <v>0</v>
      </c>
      <c r="BL136" s="18" t="s">
        <v>258</v>
      </c>
      <c r="BM136" s="253" t="s">
        <v>4830</v>
      </c>
    </row>
    <row r="137" s="2" customFormat="1" ht="22.2" customHeight="1">
      <c r="A137" s="39"/>
      <c r="B137" s="40"/>
      <c r="C137" s="243" t="s">
        <v>258</v>
      </c>
      <c r="D137" s="243" t="s">
        <v>253</v>
      </c>
      <c r="E137" s="244" t="s">
        <v>4831</v>
      </c>
      <c r="F137" s="245" t="s">
        <v>4832</v>
      </c>
      <c r="G137" s="246" t="s">
        <v>1453</v>
      </c>
      <c r="H137" s="247">
        <v>2</v>
      </c>
      <c r="I137" s="248"/>
      <c r="J137" s="247">
        <f>ROUND(I137*H137,2)</f>
        <v>0</v>
      </c>
      <c r="K137" s="245" t="s">
        <v>1</v>
      </c>
      <c r="L137" s="45"/>
      <c r="M137" s="249" t="s">
        <v>1</v>
      </c>
      <c r="N137" s="250" t="s">
        <v>41</v>
      </c>
      <c r="O137" s="92"/>
      <c r="P137" s="251">
        <f>O137*H137</f>
        <v>0</v>
      </c>
      <c r="Q137" s="251">
        <v>0</v>
      </c>
      <c r="R137" s="251">
        <f>Q137*H137</f>
        <v>0</v>
      </c>
      <c r="S137" s="251">
        <v>0</v>
      </c>
      <c r="T137" s="252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3" t="s">
        <v>258</v>
      </c>
      <c r="AT137" s="253" t="s">
        <v>253</v>
      </c>
      <c r="AU137" s="253" t="s">
        <v>86</v>
      </c>
      <c r="AY137" s="18" t="s">
        <v>251</v>
      </c>
      <c r="BE137" s="254">
        <f>IF(N137="základní",J137,0)</f>
        <v>0</v>
      </c>
      <c r="BF137" s="254">
        <f>IF(N137="snížená",J137,0)</f>
        <v>0</v>
      </c>
      <c r="BG137" s="254">
        <f>IF(N137="zákl. přenesená",J137,0)</f>
        <v>0</v>
      </c>
      <c r="BH137" s="254">
        <f>IF(N137="sníž. přenesená",J137,0)</f>
        <v>0</v>
      </c>
      <c r="BI137" s="254">
        <f>IF(N137="nulová",J137,0)</f>
        <v>0</v>
      </c>
      <c r="BJ137" s="18" t="s">
        <v>84</v>
      </c>
      <c r="BK137" s="254">
        <f>ROUND(I137*H137,2)</f>
        <v>0</v>
      </c>
      <c r="BL137" s="18" t="s">
        <v>258</v>
      </c>
      <c r="BM137" s="253" t="s">
        <v>4833</v>
      </c>
    </row>
    <row r="138" s="2" customFormat="1" ht="22.2" customHeight="1">
      <c r="A138" s="39"/>
      <c r="B138" s="40"/>
      <c r="C138" s="243" t="s">
        <v>280</v>
      </c>
      <c r="D138" s="243" t="s">
        <v>253</v>
      </c>
      <c r="E138" s="244" t="s">
        <v>4834</v>
      </c>
      <c r="F138" s="245" t="s">
        <v>4835</v>
      </c>
      <c r="G138" s="246" t="s">
        <v>1453</v>
      </c>
      <c r="H138" s="247">
        <v>7</v>
      </c>
      <c r="I138" s="248"/>
      <c r="J138" s="247">
        <f>ROUND(I138*H138,2)</f>
        <v>0</v>
      </c>
      <c r="K138" s="245" t="s">
        <v>1</v>
      </c>
      <c r="L138" s="45"/>
      <c r="M138" s="249" t="s">
        <v>1</v>
      </c>
      <c r="N138" s="250" t="s">
        <v>41</v>
      </c>
      <c r="O138" s="92"/>
      <c r="P138" s="251">
        <f>O138*H138</f>
        <v>0</v>
      </c>
      <c r="Q138" s="251">
        <v>0</v>
      </c>
      <c r="R138" s="251">
        <f>Q138*H138</f>
        <v>0</v>
      </c>
      <c r="S138" s="251">
        <v>0</v>
      </c>
      <c r="T138" s="252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3" t="s">
        <v>258</v>
      </c>
      <c r="AT138" s="253" t="s">
        <v>253</v>
      </c>
      <c r="AU138" s="253" t="s">
        <v>86</v>
      </c>
      <c r="AY138" s="18" t="s">
        <v>251</v>
      </c>
      <c r="BE138" s="254">
        <f>IF(N138="základní",J138,0)</f>
        <v>0</v>
      </c>
      <c r="BF138" s="254">
        <f>IF(N138="snížená",J138,0)</f>
        <v>0</v>
      </c>
      <c r="BG138" s="254">
        <f>IF(N138="zákl. přenesená",J138,0)</f>
        <v>0</v>
      </c>
      <c r="BH138" s="254">
        <f>IF(N138="sníž. přenesená",J138,0)</f>
        <v>0</v>
      </c>
      <c r="BI138" s="254">
        <f>IF(N138="nulová",J138,0)</f>
        <v>0</v>
      </c>
      <c r="BJ138" s="18" t="s">
        <v>84</v>
      </c>
      <c r="BK138" s="254">
        <f>ROUND(I138*H138,2)</f>
        <v>0</v>
      </c>
      <c r="BL138" s="18" t="s">
        <v>258</v>
      </c>
      <c r="BM138" s="253" t="s">
        <v>4836</v>
      </c>
    </row>
    <row r="139" s="2" customFormat="1" ht="34.8" customHeight="1">
      <c r="A139" s="39"/>
      <c r="B139" s="40"/>
      <c r="C139" s="243" t="s">
        <v>287</v>
      </c>
      <c r="D139" s="243" t="s">
        <v>253</v>
      </c>
      <c r="E139" s="244" t="s">
        <v>4837</v>
      </c>
      <c r="F139" s="245" t="s">
        <v>4838</v>
      </c>
      <c r="G139" s="246" t="s">
        <v>1453</v>
      </c>
      <c r="H139" s="247">
        <v>1</v>
      </c>
      <c r="I139" s="248"/>
      <c r="J139" s="247">
        <f>ROUND(I139*H139,2)</f>
        <v>0</v>
      </c>
      <c r="K139" s="245" t="s">
        <v>1</v>
      </c>
      <c r="L139" s="45"/>
      <c r="M139" s="249" t="s">
        <v>1</v>
      </c>
      <c r="N139" s="250" t="s">
        <v>41</v>
      </c>
      <c r="O139" s="92"/>
      <c r="P139" s="251">
        <f>O139*H139</f>
        <v>0</v>
      </c>
      <c r="Q139" s="251">
        <v>0</v>
      </c>
      <c r="R139" s="251">
        <f>Q139*H139</f>
        <v>0</v>
      </c>
      <c r="S139" s="251">
        <v>0</v>
      </c>
      <c r="T139" s="252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3" t="s">
        <v>258</v>
      </c>
      <c r="AT139" s="253" t="s">
        <v>253</v>
      </c>
      <c r="AU139" s="253" t="s">
        <v>86</v>
      </c>
      <c r="AY139" s="18" t="s">
        <v>251</v>
      </c>
      <c r="BE139" s="254">
        <f>IF(N139="základní",J139,0)</f>
        <v>0</v>
      </c>
      <c r="BF139" s="254">
        <f>IF(N139="snížená",J139,0)</f>
        <v>0</v>
      </c>
      <c r="BG139" s="254">
        <f>IF(N139="zákl. přenesená",J139,0)</f>
        <v>0</v>
      </c>
      <c r="BH139" s="254">
        <f>IF(N139="sníž. přenesená",J139,0)</f>
        <v>0</v>
      </c>
      <c r="BI139" s="254">
        <f>IF(N139="nulová",J139,0)</f>
        <v>0</v>
      </c>
      <c r="BJ139" s="18" t="s">
        <v>84</v>
      </c>
      <c r="BK139" s="254">
        <f>ROUND(I139*H139,2)</f>
        <v>0</v>
      </c>
      <c r="BL139" s="18" t="s">
        <v>258</v>
      </c>
      <c r="BM139" s="253" t="s">
        <v>4839</v>
      </c>
    </row>
    <row r="140" s="2" customFormat="1" ht="14.4" customHeight="1">
      <c r="A140" s="39"/>
      <c r="B140" s="40"/>
      <c r="C140" s="243" t="s">
        <v>294</v>
      </c>
      <c r="D140" s="243" t="s">
        <v>253</v>
      </c>
      <c r="E140" s="244" t="s">
        <v>4840</v>
      </c>
      <c r="F140" s="245" t="s">
        <v>4841</v>
      </c>
      <c r="G140" s="246" t="s">
        <v>1453</v>
      </c>
      <c r="H140" s="247">
        <v>1</v>
      </c>
      <c r="I140" s="248"/>
      <c r="J140" s="247">
        <f>ROUND(I140*H140,2)</f>
        <v>0</v>
      </c>
      <c r="K140" s="245" t="s">
        <v>1</v>
      </c>
      <c r="L140" s="45"/>
      <c r="M140" s="249" t="s">
        <v>1</v>
      </c>
      <c r="N140" s="250" t="s">
        <v>41</v>
      </c>
      <c r="O140" s="92"/>
      <c r="P140" s="251">
        <f>O140*H140</f>
        <v>0</v>
      </c>
      <c r="Q140" s="251">
        <v>0</v>
      </c>
      <c r="R140" s="251">
        <f>Q140*H140</f>
        <v>0</v>
      </c>
      <c r="S140" s="251">
        <v>0</v>
      </c>
      <c r="T140" s="252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3" t="s">
        <v>258</v>
      </c>
      <c r="AT140" s="253" t="s">
        <v>253</v>
      </c>
      <c r="AU140" s="253" t="s">
        <v>86</v>
      </c>
      <c r="AY140" s="18" t="s">
        <v>251</v>
      </c>
      <c r="BE140" s="254">
        <f>IF(N140="základní",J140,0)</f>
        <v>0</v>
      </c>
      <c r="BF140" s="254">
        <f>IF(N140="snížená",J140,0)</f>
        <v>0</v>
      </c>
      <c r="BG140" s="254">
        <f>IF(N140="zákl. přenesená",J140,0)</f>
        <v>0</v>
      </c>
      <c r="BH140" s="254">
        <f>IF(N140="sníž. přenesená",J140,0)</f>
        <v>0</v>
      </c>
      <c r="BI140" s="254">
        <f>IF(N140="nulová",J140,0)</f>
        <v>0</v>
      </c>
      <c r="BJ140" s="18" t="s">
        <v>84</v>
      </c>
      <c r="BK140" s="254">
        <f>ROUND(I140*H140,2)</f>
        <v>0</v>
      </c>
      <c r="BL140" s="18" t="s">
        <v>258</v>
      </c>
      <c r="BM140" s="253" t="s">
        <v>4842</v>
      </c>
    </row>
    <row r="141" s="2" customFormat="1" ht="14.4" customHeight="1">
      <c r="A141" s="39"/>
      <c r="B141" s="40"/>
      <c r="C141" s="243" t="s">
        <v>298</v>
      </c>
      <c r="D141" s="243" t="s">
        <v>253</v>
      </c>
      <c r="E141" s="244" t="s">
        <v>4843</v>
      </c>
      <c r="F141" s="245" t="s">
        <v>4844</v>
      </c>
      <c r="G141" s="246" t="s">
        <v>1453</v>
      </c>
      <c r="H141" s="247">
        <v>4</v>
      </c>
      <c r="I141" s="248"/>
      <c r="J141" s="247">
        <f>ROUND(I141*H141,2)</f>
        <v>0</v>
      </c>
      <c r="K141" s="245" t="s">
        <v>1</v>
      </c>
      <c r="L141" s="45"/>
      <c r="M141" s="249" t="s">
        <v>1</v>
      </c>
      <c r="N141" s="250" t="s">
        <v>41</v>
      </c>
      <c r="O141" s="92"/>
      <c r="P141" s="251">
        <f>O141*H141</f>
        <v>0</v>
      </c>
      <c r="Q141" s="251">
        <v>0</v>
      </c>
      <c r="R141" s="251">
        <f>Q141*H141</f>
        <v>0</v>
      </c>
      <c r="S141" s="251">
        <v>0</v>
      </c>
      <c r="T141" s="252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3" t="s">
        <v>258</v>
      </c>
      <c r="AT141" s="253" t="s">
        <v>253</v>
      </c>
      <c r="AU141" s="253" t="s">
        <v>86</v>
      </c>
      <c r="AY141" s="18" t="s">
        <v>251</v>
      </c>
      <c r="BE141" s="254">
        <f>IF(N141="základní",J141,0)</f>
        <v>0</v>
      </c>
      <c r="BF141" s="254">
        <f>IF(N141="snížená",J141,0)</f>
        <v>0</v>
      </c>
      <c r="BG141" s="254">
        <f>IF(N141="zákl. přenesená",J141,0)</f>
        <v>0</v>
      </c>
      <c r="BH141" s="254">
        <f>IF(N141="sníž. přenesená",J141,0)</f>
        <v>0</v>
      </c>
      <c r="BI141" s="254">
        <f>IF(N141="nulová",J141,0)</f>
        <v>0</v>
      </c>
      <c r="BJ141" s="18" t="s">
        <v>84</v>
      </c>
      <c r="BK141" s="254">
        <f>ROUND(I141*H141,2)</f>
        <v>0</v>
      </c>
      <c r="BL141" s="18" t="s">
        <v>258</v>
      </c>
      <c r="BM141" s="253" t="s">
        <v>4845</v>
      </c>
    </row>
    <row r="142" s="2" customFormat="1" ht="22.2" customHeight="1">
      <c r="A142" s="39"/>
      <c r="B142" s="40"/>
      <c r="C142" s="243" t="s">
        <v>305</v>
      </c>
      <c r="D142" s="243" t="s">
        <v>253</v>
      </c>
      <c r="E142" s="244" t="s">
        <v>4846</v>
      </c>
      <c r="F142" s="245" t="s">
        <v>4847</v>
      </c>
      <c r="G142" s="246" t="s">
        <v>1453</v>
      </c>
      <c r="H142" s="247">
        <v>6</v>
      </c>
      <c r="I142" s="248"/>
      <c r="J142" s="247">
        <f>ROUND(I142*H142,2)</f>
        <v>0</v>
      </c>
      <c r="K142" s="245" t="s">
        <v>1</v>
      </c>
      <c r="L142" s="45"/>
      <c r="M142" s="249" t="s">
        <v>1</v>
      </c>
      <c r="N142" s="250" t="s">
        <v>41</v>
      </c>
      <c r="O142" s="92"/>
      <c r="P142" s="251">
        <f>O142*H142</f>
        <v>0</v>
      </c>
      <c r="Q142" s="251">
        <v>0</v>
      </c>
      <c r="R142" s="251">
        <f>Q142*H142</f>
        <v>0</v>
      </c>
      <c r="S142" s="251">
        <v>0</v>
      </c>
      <c r="T142" s="252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3" t="s">
        <v>258</v>
      </c>
      <c r="AT142" s="253" t="s">
        <v>253</v>
      </c>
      <c r="AU142" s="253" t="s">
        <v>86</v>
      </c>
      <c r="AY142" s="18" t="s">
        <v>251</v>
      </c>
      <c r="BE142" s="254">
        <f>IF(N142="základní",J142,0)</f>
        <v>0</v>
      </c>
      <c r="BF142" s="254">
        <f>IF(N142="snížená",J142,0)</f>
        <v>0</v>
      </c>
      <c r="BG142" s="254">
        <f>IF(N142="zákl. přenesená",J142,0)</f>
        <v>0</v>
      </c>
      <c r="BH142" s="254">
        <f>IF(N142="sníž. přenesená",J142,0)</f>
        <v>0</v>
      </c>
      <c r="BI142" s="254">
        <f>IF(N142="nulová",J142,0)</f>
        <v>0</v>
      </c>
      <c r="BJ142" s="18" t="s">
        <v>84</v>
      </c>
      <c r="BK142" s="254">
        <f>ROUND(I142*H142,2)</f>
        <v>0</v>
      </c>
      <c r="BL142" s="18" t="s">
        <v>258</v>
      </c>
      <c r="BM142" s="253" t="s">
        <v>4848</v>
      </c>
    </row>
    <row r="143" s="2" customFormat="1" ht="14.4" customHeight="1">
      <c r="A143" s="39"/>
      <c r="B143" s="40"/>
      <c r="C143" s="243" t="s">
        <v>312</v>
      </c>
      <c r="D143" s="243" t="s">
        <v>253</v>
      </c>
      <c r="E143" s="244" t="s">
        <v>4849</v>
      </c>
      <c r="F143" s="245" t="s">
        <v>4850</v>
      </c>
      <c r="G143" s="246" t="s">
        <v>4851</v>
      </c>
      <c r="H143" s="247">
        <v>90</v>
      </c>
      <c r="I143" s="248"/>
      <c r="J143" s="247">
        <f>ROUND(I143*H143,2)</f>
        <v>0</v>
      </c>
      <c r="K143" s="245" t="s">
        <v>1</v>
      </c>
      <c r="L143" s="45"/>
      <c r="M143" s="249" t="s">
        <v>1</v>
      </c>
      <c r="N143" s="250" t="s">
        <v>41</v>
      </c>
      <c r="O143" s="92"/>
      <c r="P143" s="251">
        <f>O143*H143</f>
        <v>0</v>
      </c>
      <c r="Q143" s="251">
        <v>0</v>
      </c>
      <c r="R143" s="251">
        <f>Q143*H143</f>
        <v>0</v>
      </c>
      <c r="S143" s="251">
        <v>0</v>
      </c>
      <c r="T143" s="252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3" t="s">
        <v>258</v>
      </c>
      <c r="AT143" s="253" t="s">
        <v>253</v>
      </c>
      <c r="AU143" s="253" t="s">
        <v>86</v>
      </c>
      <c r="AY143" s="18" t="s">
        <v>251</v>
      </c>
      <c r="BE143" s="254">
        <f>IF(N143="základní",J143,0)</f>
        <v>0</v>
      </c>
      <c r="BF143" s="254">
        <f>IF(N143="snížená",J143,0)</f>
        <v>0</v>
      </c>
      <c r="BG143" s="254">
        <f>IF(N143="zákl. přenesená",J143,0)</f>
        <v>0</v>
      </c>
      <c r="BH143" s="254">
        <f>IF(N143="sníž. přenesená",J143,0)</f>
        <v>0</v>
      </c>
      <c r="BI143" s="254">
        <f>IF(N143="nulová",J143,0)</f>
        <v>0</v>
      </c>
      <c r="BJ143" s="18" t="s">
        <v>84</v>
      </c>
      <c r="BK143" s="254">
        <f>ROUND(I143*H143,2)</f>
        <v>0</v>
      </c>
      <c r="BL143" s="18" t="s">
        <v>258</v>
      </c>
      <c r="BM143" s="253" t="s">
        <v>4852</v>
      </c>
    </row>
    <row r="144" s="2" customFormat="1" ht="14.4" customHeight="1">
      <c r="A144" s="39"/>
      <c r="B144" s="40"/>
      <c r="C144" s="243" t="s">
        <v>317</v>
      </c>
      <c r="D144" s="243" t="s">
        <v>253</v>
      </c>
      <c r="E144" s="244" t="s">
        <v>4853</v>
      </c>
      <c r="F144" s="245" t="s">
        <v>4854</v>
      </c>
      <c r="G144" s="246" t="s">
        <v>4851</v>
      </c>
      <c r="H144" s="247">
        <v>90</v>
      </c>
      <c r="I144" s="248"/>
      <c r="J144" s="247">
        <f>ROUND(I144*H144,2)</f>
        <v>0</v>
      </c>
      <c r="K144" s="245" t="s">
        <v>1</v>
      </c>
      <c r="L144" s="45"/>
      <c r="M144" s="249" t="s">
        <v>1</v>
      </c>
      <c r="N144" s="250" t="s">
        <v>41</v>
      </c>
      <c r="O144" s="92"/>
      <c r="P144" s="251">
        <f>O144*H144</f>
        <v>0</v>
      </c>
      <c r="Q144" s="251">
        <v>0</v>
      </c>
      <c r="R144" s="251">
        <f>Q144*H144</f>
        <v>0</v>
      </c>
      <c r="S144" s="251">
        <v>0</v>
      </c>
      <c r="T144" s="252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3" t="s">
        <v>258</v>
      </c>
      <c r="AT144" s="253" t="s">
        <v>253</v>
      </c>
      <c r="AU144" s="253" t="s">
        <v>86</v>
      </c>
      <c r="AY144" s="18" t="s">
        <v>251</v>
      </c>
      <c r="BE144" s="254">
        <f>IF(N144="základní",J144,0)</f>
        <v>0</v>
      </c>
      <c r="BF144" s="254">
        <f>IF(N144="snížená",J144,0)</f>
        <v>0</v>
      </c>
      <c r="BG144" s="254">
        <f>IF(N144="zákl. přenesená",J144,0)</f>
        <v>0</v>
      </c>
      <c r="BH144" s="254">
        <f>IF(N144="sníž. přenesená",J144,0)</f>
        <v>0</v>
      </c>
      <c r="BI144" s="254">
        <f>IF(N144="nulová",J144,0)</f>
        <v>0</v>
      </c>
      <c r="BJ144" s="18" t="s">
        <v>84</v>
      </c>
      <c r="BK144" s="254">
        <f>ROUND(I144*H144,2)</f>
        <v>0</v>
      </c>
      <c r="BL144" s="18" t="s">
        <v>258</v>
      </c>
      <c r="BM144" s="253" t="s">
        <v>4855</v>
      </c>
    </row>
    <row r="145" s="2" customFormat="1" ht="14.4" customHeight="1">
      <c r="A145" s="39"/>
      <c r="B145" s="40"/>
      <c r="C145" s="243" t="s">
        <v>8</v>
      </c>
      <c r="D145" s="243" t="s">
        <v>253</v>
      </c>
      <c r="E145" s="244" t="s">
        <v>4856</v>
      </c>
      <c r="F145" s="245" t="s">
        <v>4857</v>
      </c>
      <c r="G145" s="246" t="s">
        <v>2425</v>
      </c>
      <c r="H145" s="247">
        <v>1</v>
      </c>
      <c r="I145" s="248"/>
      <c r="J145" s="247">
        <f>ROUND(I145*H145,2)</f>
        <v>0</v>
      </c>
      <c r="K145" s="245" t="s">
        <v>1</v>
      </c>
      <c r="L145" s="45"/>
      <c r="M145" s="249" t="s">
        <v>1</v>
      </c>
      <c r="N145" s="250" t="s">
        <v>41</v>
      </c>
      <c r="O145" s="92"/>
      <c r="P145" s="251">
        <f>O145*H145</f>
        <v>0</v>
      </c>
      <c r="Q145" s="251">
        <v>0</v>
      </c>
      <c r="R145" s="251">
        <f>Q145*H145</f>
        <v>0</v>
      </c>
      <c r="S145" s="251">
        <v>0</v>
      </c>
      <c r="T145" s="252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3" t="s">
        <v>258</v>
      </c>
      <c r="AT145" s="253" t="s">
        <v>253</v>
      </c>
      <c r="AU145" s="253" t="s">
        <v>86</v>
      </c>
      <c r="AY145" s="18" t="s">
        <v>251</v>
      </c>
      <c r="BE145" s="254">
        <f>IF(N145="základní",J145,0)</f>
        <v>0</v>
      </c>
      <c r="BF145" s="254">
        <f>IF(N145="snížená",J145,0)</f>
        <v>0</v>
      </c>
      <c r="BG145" s="254">
        <f>IF(N145="zákl. přenesená",J145,0)</f>
        <v>0</v>
      </c>
      <c r="BH145" s="254">
        <f>IF(N145="sníž. přenesená",J145,0)</f>
        <v>0</v>
      </c>
      <c r="BI145" s="254">
        <f>IF(N145="nulová",J145,0)</f>
        <v>0</v>
      </c>
      <c r="BJ145" s="18" t="s">
        <v>84</v>
      </c>
      <c r="BK145" s="254">
        <f>ROUND(I145*H145,2)</f>
        <v>0</v>
      </c>
      <c r="BL145" s="18" t="s">
        <v>258</v>
      </c>
      <c r="BM145" s="253" t="s">
        <v>4858</v>
      </c>
    </row>
    <row r="146" s="2" customFormat="1" ht="14.4" customHeight="1">
      <c r="A146" s="39"/>
      <c r="B146" s="40"/>
      <c r="C146" s="243" t="s">
        <v>330</v>
      </c>
      <c r="D146" s="243" t="s">
        <v>253</v>
      </c>
      <c r="E146" s="244" t="s">
        <v>4859</v>
      </c>
      <c r="F146" s="245" t="s">
        <v>4860</v>
      </c>
      <c r="G146" s="246" t="s">
        <v>2425</v>
      </c>
      <c r="H146" s="247">
        <v>1</v>
      </c>
      <c r="I146" s="248"/>
      <c r="J146" s="247">
        <f>ROUND(I146*H146,2)</f>
        <v>0</v>
      </c>
      <c r="K146" s="245" t="s">
        <v>1</v>
      </c>
      <c r="L146" s="45"/>
      <c r="M146" s="249" t="s">
        <v>1</v>
      </c>
      <c r="N146" s="250" t="s">
        <v>41</v>
      </c>
      <c r="O146" s="92"/>
      <c r="P146" s="251">
        <f>O146*H146</f>
        <v>0</v>
      </c>
      <c r="Q146" s="251">
        <v>0</v>
      </c>
      <c r="R146" s="251">
        <f>Q146*H146</f>
        <v>0</v>
      </c>
      <c r="S146" s="251">
        <v>0</v>
      </c>
      <c r="T146" s="252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3" t="s">
        <v>258</v>
      </c>
      <c r="AT146" s="253" t="s">
        <v>253</v>
      </c>
      <c r="AU146" s="253" t="s">
        <v>86</v>
      </c>
      <c r="AY146" s="18" t="s">
        <v>251</v>
      </c>
      <c r="BE146" s="254">
        <f>IF(N146="základní",J146,0)</f>
        <v>0</v>
      </c>
      <c r="BF146" s="254">
        <f>IF(N146="snížená",J146,0)</f>
        <v>0</v>
      </c>
      <c r="BG146" s="254">
        <f>IF(N146="zákl. přenesená",J146,0)</f>
        <v>0</v>
      </c>
      <c r="BH146" s="254">
        <f>IF(N146="sníž. přenesená",J146,0)</f>
        <v>0</v>
      </c>
      <c r="BI146" s="254">
        <f>IF(N146="nulová",J146,0)</f>
        <v>0</v>
      </c>
      <c r="BJ146" s="18" t="s">
        <v>84</v>
      </c>
      <c r="BK146" s="254">
        <f>ROUND(I146*H146,2)</f>
        <v>0</v>
      </c>
      <c r="BL146" s="18" t="s">
        <v>258</v>
      </c>
      <c r="BM146" s="253" t="s">
        <v>4861</v>
      </c>
    </row>
    <row r="147" s="2" customFormat="1" ht="14.4" customHeight="1">
      <c r="A147" s="39"/>
      <c r="B147" s="40"/>
      <c r="C147" s="243" t="s">
        <v>334</v>
      </c>
      <c r="D147" s="243" t="s">
        <v>253</v>
      </c>
      <c r="E147" s="244" t="s">
        <v>4862</v>
      </c>
      <c r="F147" s="245" t="s">
        <v>4863</v>
      </c>
      <c r="G147" s="246" t="s">
        <v>1453</v>
      </c>
      <c r="H147" s="247">
        <v>1</v>
      </c>
      <c r="I147" s="248"/>
      <c r="J147" s="247">
        <f>ROUND(I147*H147,2)</f>
        <v>0</v>
      </c>
      <c r="K147" s="245" t="s">
        <v>1</v>
      </c>
      <c r="L147" s="45"/>
      <c r="M147" s="249" t="s">
        <v>1</v>
      </c>
      <c r="N147" s="250" t="s">
        <v>41</v>
      </c>
      <c r="O147" s="92"/>
      <c r="P147" s="251">
        <f>O147*H147</f>
        <v>0</v>
      </c>
      <c r="Q147" s="251">
        <v>0</v>
      </c>
      <c r="R147" s="251">
        <f>Q147*H147</f>
        <v>0</v>
      </c>
      <c r="S147" s="251">
        <v>0</v>
      </c>
      <c r="T147" s="252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3" t="s">
        <v>258</v>
      </c>
      <c r="AT147" s="253" t="s">
        <v>253</v>
      </c>
      <c r="AU147" s="253" t="s">
        <v>86</v>
      </c>
      <c r="AY147" s="18" t="s">
        <v>251</v>
      </c>
      <c r="BE147" s="254">
        <f>IF(N147="základní",J147,0)</f>
        <v>0</v>
      </c>
      <c r="BF147" s="254">
        <f>IF(N147="snížená",J147,0)</f>
        <v>0</v>
      </c>
      <c r="BG147" s="254">
        <f>IF(N147="zákl. přenesená",J147,0)</f>
        <v>0</v>
      </c>
      <c r="BH147" s="254">
        <f>IF(N147="sníž. přenesená",J147,0)</f>
        <v>0</v>
      </c>
      <c r="BI147" s="254">
        <f>IF(N147="nulová",J147,0)</f>
        <v>0</v>
      </c>
      <c r="BJ147" s="18" t="s">
        <v>84</v>
      </c>
      <c r="BK147" s="254">
        <f>ROUND(I147*H147,2)</f>
        <v>0</v>
      </c>
      <c r="BL147" s="18" t="s">
        <v>258</v>
      </c>
      <c r="BM147" s="253" t="s">
        <v>4864</v>
      </c>
    </row>
    <row r="148" s="12" customFormat="1" ht="22.8" customHeight="1">
      <c r="A148" s="12"/>
      <c r="B148" s="227"/>
      <c r="C148" s="228"/>
      <c r="D148" s="229" t="s">
        <v>75</v>
      </c>
      <c r="E148" s="241" t="s">
        <v>3333</v>
      </c>
      <c r="F148" s="241" t="s">
        <v>4865</v>
      </c>
      <c r="G148" s="228"/>
      <c r="H148" s="228"/>
      <c r="I148" s="231"/>
      <c r="J148" s="242">
        <f>BK148</f>
        <v>0</v>
      </c>
      <c r="K148" s="228"/>
      <c r="L148" s="233"/>
      <c r="M148" s="234"/>
      <c r="N148" s="235"/>
      <c r="O148" s="235"/>
      <c r="P148" s="236">
        <f>SUM(P149:P162)</f>
        <v>0</v>
      </c>
      <c r="Q148" s="235"/>
      <c r="R148" s="236">
        <f>SUM(R149:R162)</f>
        <v>0</v>
      </c>
      <c r="S148" s="235"/>
      <c r="T148" s="237">
        <f>SUM(T149:T162)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38" t="s">
        <v>84</v>
      </c>
      <c r="AT148" s="239" t="s">
        <v>75</v>
      </c>
      <c r="AU148" s="239" t="s">
        <v>84</v>
      </c>
      <c r="AY148" s="238" t="s">
        <v>251</v>
      </c>
      <c r="BK148" s="240">
        <f>SUM(BK149:BK162)</f>
        <v>0</v>
      </c>
    </row>
    <row r="149" s="2" customFormat="1" ht="14.4" customHeight="1">
      <c r="A149" s="39"/>
      <c r="B149" s="40"/>
      <c r="C149" s="243" t="s">
        <v>339</v>
      </c>
      <c r="D149" s="243" t="s">
        <v>253</v>
      </c>
      <c r="E149" s="244" t="s">
        <v>4866</v>
      </c>
      <c r="F149" s="245" t="s">
        <v>4823</v>
      </c>
      <c r="G149" s="246" t="s">
        <v>4760</v>
      </c>
      <c r="H149" s="247">
        <v>30</v>
      </c>
      <c r="I149" s="248"/>
      <c r="J149" s="247">
        <f>ROUND(I149*H149,2)</f>
        <v>0</v>
      </c>
      <c r="K149" s="245" t="s">
        <v>1</v>
      </c>
      <c r="L149" s="45"/>
      <c r="M149" s="249" t="s">
        <v>1</v>
      </c>
      <c r="N149" s="250" t="s">
        <v>41</v>
      </c>
      <c r="O149" s="92"/>
      <c r="P149" s="251">
        <f>O149*H149</f>
        <v>0</v>
      </c>
      <c r="Q149" s="251">
        <v>0</v>
      </c>
      <c r="R149" s="251">
        <f>Q149*H149</f>
        <v>0</v>
      </c>
      <c r="S149" s="251">
        <v>0</v>
      </c>
      <c r="T149" s="252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3" t="s">
        <v>258</v>
      </c>
      <c r="AT149" s="253" t="s">
        <v>253</v>
      </c>
      <c r="AU149" s="253" t="s">
        <v>86</v>
      </c>
      <c r="AY149" s="18" t="s">
        <v>251</v>
      </c>
      <c r="BE149" s="254">
        <f>IF(N149="základní",J149,0)</f>
        <v>0</v>
      </c>
      <c r="BF149" s="254">
        <f>IF(N149="snížená",J149,0)</f>
        <v>0</v>
      </c>
      <c r="BG149" s="254">
        <f>IF(N149="zákl. přenesená",J149,0)</f>
        <v>0</v>
      </c>
      <c r="BH149" s="254">
        <f>IF(N149="sníž. přenesená",J149,0)</f>
        <v>0</v>
      </c>
      <c r="BI149" s="254">
        <f>IF(N149="nulová",J149,0)</f>
        <v>0</v>
      </c>
      <c r="BJ149" s="18" t="s">
        <v>84</v>
      </c>
      <c r="BK149" s="254">
        <f>ROUND(I149*H149,2)</f>
        <v>0</v>
      </c>
      <c r="BL149" s="18" t="s">
        <v>258</v>
      </c>
      <c r="BM149" s="253" t="s">
        <v>4867</v>
      </c>
    </row>
    <row r="150" s="2" customFormat="1" ht="14.4" customHeight="1">
      <c r="A150" s="39"/>
      <c r="B150" s="40"/>
      <c r="C150" s="243" t="s">
        <v>344</v>
      </c>
      <c r="D150" s="243" t="s">
        <v>253</v>
      </c>
      <c r="E150" s="244" t="s">
        <v>4868</v>
      </c>
      <c r="F150" s="245" t="s">
        <v>4826</v>
      </c>
      <c r="G150" s="246" t="s">
        <v>4760</v>
      </c>
      <c r="H150" s="247">
        <v>55</v>
      </c>
      <c r="I150" s="248"/>
      <c r="J150" s="247">
        <f>ROUND(I150*H150,2)</f>
        <v>0</v>
      </c>
      <c r="K150" s="245" t="s">
        <v>1</v>
      </c>
      <c r="L150" s="45"/>
      <c r="M150" s="249" t="s">
        <v>1</v>
      </c>
      <c r="N150" s="250" t="s">
        <v>41</v>
      </c>
      <c r="O150" s="92"/>
      <c r="P150" s="251">
        <f>O150*H150</f>
        <v>0</v>
      </c>
      <c r="Q150" s="251">
        <v>0</v>
      </c>
      <c r="R150" s="251">
        <f>Q150*H150</f>
        <v>0</v>
      </c>
      <c r="S150" s="251">
        <v>0</v>
      </c>
      <c r="T150" s="252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3" t="s">
        <v>258</v>
      </c>
      <c r="AT150" s="253" t="s">
        <v>253</v>
      </c>
      <c r="AU150" s="253" t="s">
        <v>86</v>
      </c>
      <c r="AY150" s="18" t="s">
        <v>251</v>
      </c>
      <c r="BE150" s="254">
        <f>IF(N150="základní",J150,0)</f>
        <v>0</v>
      </c>
      <c r="BF150" s="254">
        <f>IF(N150="snížená",J150,0)</f>
        <v>0</v>
      </c>
      <c r="BG150" s="254">
        <f>IF(N150="zákl. přenesená",J150,0)</f>
        <v>0</v>
      </c>
      <c r="BH150" s="254">
        <f>IF(N150="sníž. přenesená",J150,0)</f>
        <v>0</v>
      </c>
      <c r="BI150" s="254">
        <f>IF(N150="nulová",J150,0)</f>
        <v>0</v>
      </c>
      <c r="BJ150" s="18" t="s">
        <v>84</v>
      </c>
      <c r="BK150" s="254">
        <f>ROUND(I150*H150,2)</f>
        <v>0</v>
      </c>
      <c r="BL150" s="18" t="s">
        <v>258</v>
      </c>
      <c r="BM150" s="253" t="s">
        <v>4869</v>
      </c>
    </row>
    <row r="151" s="2" customFormat="1" ht="14.4" customHeight="1">
      <c r="A151" s="39"/>
      <c r="B151" s="40"/>
      <c r="C151" s="243" t="s">
        <v>349</v>
      </c>
      <c r="D151" s="243" t="s">
        <v>253</v>
      </c>
      <c r="E151" s="244" t="s">
        <v>4870</v>
      </c>
      <c r="F151" s="245" t="s">
        <v>4829</v>
      </c>
      <c r="G151" s="246" t="s">
        <v>2425</v>
      </c>
      <c r="H151" s="247">
        <v>1</v>
      </c>
      <c r="I151" s="248"/>
      <c r="J151" s="247">
        <f>ROUND(I151*H151,2)</f>
        <v>0</v>
      </c>
      <c r="K151" s="245" t="s">
        <v>1</v>
      </c>
      <c r="L151" s="45"/>
      <c r="M151" s="249" t="s">
        <v>1</v>
      </c>
      <c r="N151" s="250" t="s">
        <v>41</v>
      </c>
      <c r="O151" s="92"/>
      <c r="P151" s="251">
        <f>O151*H151</f>
        <v>0</v>
      </c>
      <c r="Q151" s="251">
        <v>0</v>
      </c>
      <c r="R151" s="251">
        <f>Q151*H151</f>
        <v>0</v>
      </c>
      <c r="S151" s="251">
        <v>0</v>
      </c>
      <c r="T151" s="252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3" t="s">
        <v>258</v>
      </c>
      <c r="AT151" s="253" t="s">
        <v>253</v>
      </c>
      <c r="AU151" s="253" t="s">
        <v>86</v>
      </c>
      <c r="AY151" s="18" t="s">
        <v>251</v>
      </c>
      <c r="BE151" s="254">
        <f>IF(N151="základní",J151,0)</f>
        <v>0</v>
      </c>
      <c r="BF151" s="254">
        <f>IF(N151="snížená",J151,0)</f>
        <v>0</v>
      </c>
      <c r="BG151" s="254">
        <f>IF(N151="zákl. přenesená",J151,0)</f>
        <v>0</v>
      </c>
      <c r="BH151" s="254">
        <f>IF(N151="sníž. přenesená",J151,0)</f>
        <v>0</v>
      </c>
      <c r="BI151" s="254">
        <f>IF(N151="nulová",J151,0)</f>
        <v>0</v>
      </c>
      <c r="BJ151" s="18" t="s">
        <v>84</v>
      </c>
      <c r="BK151" s="254">
        <f>ROUND(I151*H151,2)</f>
        <v>0</v>
      </c>
      <c r="BL151" s="18" t="s">
        <v>258</v>
      </c>
      <c r="BM151" s="253" t="s">
        <v>4871</v>
      </c>
    </row>
    <row r="152" s="2" customFormat="1" ht="22.2" customHeight="1">
      <c r="A152" s="39"/>
      <c r="B152" s="40"/>
      <c r="C152" s="243" t="s">
        <v>354</v>
      </c>
      <c r="D152" s="243" t="s">
        <v>253</v>
      </c>
      <c r="E152" s="244" t="s">
        <v>4872</v>
      </c>
      <c r="F152" s="245" t="s">
        <v>4832</v>
      </c>
      <c r="G152" s="246" t="s">
        <v>1453</v>
      </c>
      <c r="H152" s="247">
        <v>2</v>
      </c>
      <c r="I152" s="248"/>
      <c r="J152" s="247">
        <f>ROUND(I152*H152,2)</f>
        <v>0</v>
      </c>
      <c r="K152" s="245" t="s">
        <v>1</v>
      </c>
      <c r="L152" s="45"/>
      <c r="M152" s="249" t="s">
        <v>1</v>
      </c>
      <c r="N152" s="250" t="s">
        <v>41</v>
      </c>
      <c r="O152" s="92"/>
      <c r="P152" s="251">
        <f>O152*H152</f>
        <v>0</v>
      </c>
      <c r="Q152" s="251">
        <v>0</v>
      </c>
      <c r="R152" s="251">
        <f>Q152*H152</f>
        <v>0</v>
      </c>
      <c r="S152" s="251">
        <v>0</v>
      </c>
      <c r="T152" s="252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3" t="s">
        <v>258</v>
      </c>
      <c r="AT152" s="253" t="s">
        <v>253</v>
      </c>
      <c r="AU152" s="253" t="s">
        <v>86</v>
      </c>
      <c r="AY152" s="18" t="s">
        <v>251</v>
      </c>
      <c r="BE152" s="254">
        <f>IF(N152="základní",J152,0)</f>
        <v>0</v>
      </c>
      <c r="BF152" s="254">
        <f>IF(N152="snížená",J152,0)</f>
        <v>0</v>
      </c>
      <c r="BG152" s="254">
        <f>IF(N152="zákl. přenesená",J152,0)</f>
        <v>0</v>
      </c>
      <c r="BH152" s="254">
        <f>IF(N152="sníž. přenesená",J152,0)</f>
        <v>0</v>
      </c>
      <c r="BI152" s="254">
        <f>IF(N152="nulová",J152,0)</f>
        <v>0</v>
      </c>
      <c r="BJ152" s="18" t="s">
        <v>84</v>
      </c>
      <c r="BK152" s="254">
        <f>ROUND(I152*H152,2)</f>
        <v>0</v>
      </c>
      <c r="BL152" s="18" t="s">
        <v>258</v>
      </c>
      <c r="BM152" s="253" t="s">
        <v>4873</v>
      </c>
    </row>
    <row r="153" s="2" customFormat="1" ht="22.2" customHeight="1">
      <c r="A153" s="39"/>
      <c r="B153" s="40"/>
      <c r="C153" s="243" t="s">
        <v>358</v>
      </c>
      <c r="D153" s="243" t="s">
        <v>253</v>
      </c>
      <c r="E153" s="244" t="s">
        <v>4874</v>
      </c>
      <c r="F153" s="245" t="s">
        <v>4835</v>
      </c>
      <c r="G153" s="246" t="s">
        <v>1453</v>
      </c>
      <c r="H153" s="247">
        <v>8</v>
      </c>
      <c r="I153" s="248"/>
      <c r="J153" s="247">
        <f>ROUND(I153*H153,2)</f>
        <v>0</v>
      </c>
      <c r="K153" s="245" t="s">
        <v>1</v>
      </c>
      <c r="L153" s="45"/>
      <c r="M153" s="249" t="s">
        <v>1</v>
      </c>
      <c r="N153" s="250" t="s">
        <v>41</v>
      </c>
      <c r="O153" s="92"/>
      <c r="P153" s="251">
        <f>O153*H153</f>
        <v>0</v>
      </c>
      <c r="Q153" s="251">
        <v>0</v>
      </c>
      <c r="R153" s="251">
        <f>Q153*H153</f>
        <v>0</v>
      </c>
      <c r="S153" s="251">
        <v>0</v>
      </c>
      <c r="T153" s="252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3" t="s">
        <v>258</v>
      </c>
      <c r="AT153" s="253" t="s">
        <v>253</v>
      </c>
      <c r="AU153" s="253" t="s">
        <v>86</v>
      </c>
      <c r="AY153" s="18" t="s">
        <v>251</v>
      </c>
      <c r="BE153" s="254">
        <f>IF(N153="základní",J153,0)</f>
        <v>0</v>
      </c>
      <c r="BF153" s="254">
        <f>IF(N153="snížená",J153,0)</f>
        <v>0</v>
      </c>
      <c r="BG153" s="254">
        <f>IF(N153="zákl. přenesená",J153,0)</f>
        <v>0</v>
      </c>
      <c r="BH153" s="254">
        <f>IF(N153="sníž. přenesená",J153,0)</f>
        <v>0</v>
      </c>
      <c r="BI153" s="254">
        <f>IF(N153="nulová",J153,0)</f>
        <v>0</v>
      </c>
      <c r="BJ153" s="18" t="s">
        <v>84</v>
      </c>
      <c r="BK153" s="254">
        <f>ROUND(I153*H153,2)</f>
        <v>0</v>
      </c>
      <c r="BL153" s="18" t="s">
        <v>258</v>
      </c>
      <c r="BM153" s="253" t="s">
        <v>4875</v>
      </c>
    </row>
    <row r="154" s="2" customFormat="1" ht="34.8" customHeight="1">
      <c r="A154" s="39"/>
      <c r="B154" s="40"/>
      <c r="C154" s="243" t="s">
        <v>366</v>
      </c>
      <c r="D154" s="243" t="s">
        <v>253</v>
      </c>
      <c r="E154" s="244" t="s">
        <v>4876</v>
      </c>
      <c r="F154" s="245" t="s">
        <v>4877</v>
      </c>
      <c r="G154" s="246" t="s">
        <v>1453</v>
      </c>
      <c r="H154" s="247">
        <v>1</v>
      </c>
      <c r="I154" s="248"/>
      <c r="J154" s="247">
        <f>ROUND(I154*H154,2)</f>
        <v>0</v>
      </c>
      <c r="K154" s="245" t="s">
        <v>1</v>
      </c>
      <c r="L154" s="45"/>
      <c r="M154" s="249" t="s">
        <v>1</v>
      </c>
      <c r="N154" s="250" t="s">
        <v>41</v>
      </c>
      <c r="O154" s="92"/>
      <c r="P154" s="251">
        <f>O154*H154</f>
        <v>0</v>
      </c>
      <c r="Q154" s="251">
        <v>0</v>
      </c>
      <c r="R154" s="251">
        <f>Q154*H154</f>
        <v>0</v>
      </c>
      <c r="S154" s="251">
        <v>0</v>
      </c>
      <c r="T154" s="252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3" t="s">
        <v>258</v>
      </c>
      <c r="AT154" s="253" t="s">
        <v>253</v>
      </c>
      <c r="AU154" s="253" t="s">
        <v>86</v>
      </c>
      <c r="AY154" s="18" t="s">
        <v>251</v>
      </c>
      <c r="BE154" s="254">
        <f>IF(N154="základní",J154,0)</f>
        <v>0</v>
      </c>
      <c r="BF154" s="254">
        <f>IF(N154="snížená",J154,0)</f>
        <v>0</v>
      </c>
      <c r="BG154" s="254">
        <f>IF(N154="zákl. přenesená",J154,0)</f>
        <v>0</v>
      </c>
      <c r="BH154" s="254">
        <f>IF(N154="sníž. přenesená",J154,0)</f>
        <v>0</v>
      </c>
      <c r="BI154" s="254">
        <f>IF(N154="nulová",J154,0)</f>
        <v>0</v>
      </c>
      <c r="BJ154" s="18" t="s">
        <v>84</v>
      </c>
      <c r="BK154" s="254">
        <f>ROUND(I154*H154,2)</f>
        <v>0</v>
      </c>
      <c r="BL154" s="18" t="s">
        <v>258</v>
      </c>
      <c r="BM154" s="253" t="s">
        <v>4878</v>
      </c>
    </row>
    <row r="155" s="2" customFormat="1" ht="14.4" customHeight="1">
      <c r="A155" s="39"/>
      <c r="B155" s="40"/>
      <c r="C155" s="243" t="s">
        <v>7</v>
      </c>
      <c r="D155" s="243" t="s">
        <v>253</v>
      </c>
      <c r="E155" s="244" t="s">
        <v>4879</v>
      </c>
      <c r="F155" s="245" t="s">
        <v>4880</v>
      </c>
      <c r="G155" s="246" t="s">
        <v>1453</v>
      </c>
      <c r="H155" s="247">
        <v>1</v>
      </c>
      <c r="I155" s="248"/>
      <c r="J155" s="247">
        <f>ROUND(I155*H155,2)</f>
        <v>0</v>
      </c>
      <c r="K155" s="245" t="s">
        <v>1</v>
      </c>
      <c r="L155" s="45"/>
      <c r="M155" s="249" t="s">
        <v>1</v>
      </c>
      <c r="N155" s="250" t="s">
        <v>41</v>
      </c>
      <c r="O155" s="92"/>
      <c r="P155" s="251">
        <f>O155*H155</f>
        <v>0</v>
      </c>
      <c r="Q155" s="251">
        <v>0</v>
      </c>
      <c r="R155" s="251">
        <f>Q155*H155</f>
        <v>0</v>
      </c>
      <c r="S155" s="251">
        <v>0</v>
      </c>
      <c r="T155" s="252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3" t="s">
        <v>258</v>
      </c>
      <c r="AT155" s="253" t="s">
        <v>253</v>
      </c>
      <c r="AU155" s="253" t="s">
        <v>86</v>
      </c>
      <c r="AY155" s="18" t="s">
        <v>251</v>
      </c>
      <c r="BE155" s="254">
        <f>IF(N155="základní",J155,0)</f>
        <v>0</v>
      </c>
      <c r="BF155" s="254">
        <f>IF(N155="snížená",J155,0)</f>
        <v>0</v>
      </c>
      <c r="BG155" s="254">
        <f>IF(N155="zákl. přenesená",J155,0)</f>
        <v>0</v>
      </c>
      <c r="BH155" s="254">
        <f>IF(N155="sníž. přenesená",J155,0)</f>
        <v>0</v>
      </c>
      <c r="BI155" s="254">
        <f>IF(N155="nulová",J155,0)</f>
        <v>0</v>
      </c>
      <c r="BJ155" s="18" t="s">
        <v>84</v>
      </c>
      <c r="BK155" s="254">
        <f>ROUND(I155*H155,2)</f>
        <v>0</v>
      </c>
      <c r="BL155" s="18" t="s">
        <v>258</v>
      </c>
      <c r="BM155" s="253" t="s">
        <v>4881</v>
      </c>
    </row>
    <row r="156" s="2" customFormat="1" ht="14.4" customHeight="1">
      <c r="A156" s="39"/>
      <c r="B156" s="40"/>
      <c r="C156" s="243" t="s">
        <v>374</v>
      </c>
      <c r="D156" s="243" t="s">
        <v>253</v>
      </c>
      <c r="E156" s="244" t="s">
        <v>4882</v>
      </c>
      <c r="F156" s="245" t="s">
        <v>4844</v>
      </c>
      <c r="G156" s="246" t="s">
        <v>1453</v>
      </c>
      <c r="H156" s="247">
        <v>4</v>
      </c>
      <c r="I156" s="248"/>
      <c r="J156" s="247">
        <f>ROUND(I156*H156,2)</f>
        <v>0</v>
      </c>
      <c r="K156" s="245" t="s">
        <v>1</v>
      </c>
      <c r="L156" s="45"/>
      <c r="M156" s="249" t="s">
        <v>1</v>
      </c>
      <c r="N156" s="250" t="s">
        <v>41</v>
      </c>
      <c r="O156" s="92"/>
      <c r="P156" s="251">
        <f>O156*H156</f>
        <v>0</v>
      </c>
      <c r="Q156" s="251">
        <v>0</v>
      </c>
      <c r="R156" s="251">
        <f>Q156*H156</f>
        <v>0</v>
      </c>
      <c r="S156" s="251">
        <v>0</v>
      </c>
      <c r="T156" s="252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3" t="s">
        <v>258</v>
      </c>
      <c r="AT156" s="253" t="s">
        <v>253</v>
      </c>
      <c r="AU156" s="253" t="s">
        <v>86</v>
      </c>
      <c r="AY156" s="18" t="s">
        <v>251</v>
      </c>
      <c r="BE156" s="254">
        <f>IF(N156="základní",J156,0)</f>
        <v>0</v>
      </c>
      <c r="BF156" s="254">
        <f>IF(N156="snížená",J156,0)</f>
        <v>0</v>
      </c>
      <c r="BG156" s="254">
        <f>IF(N156="zákl. přenesená",J156,0)</f>
        <v>0</v>
      </c>
      <c r="BH156" s="254">
        <f>IF(N156="sníž. přenesená",J156,0)</f>
        <v>0</v>
      </c>
      <c r="BI156" s="254">
        <f>IF(N156="nulová",J156,0)</f>
        <v>0</v>
      </c>
      <c r="BJ156" s="18" t="s">
        <v>84</v>
      </c>
      <c r="BK156" s="254">
        <f>ROUND(I156*H156,2)</f>
        <v>0</v>
      </c>
      <c r="BL156" s="18" t="s">
        <v>258</v>
      </c>
      <c r="BM156" s="253" t="s">
        <v>4883</v>
      </c>
    </row>
    <row r="157" s="2" customFormat="1" ht="22.2" customHeight="1">
      <c r="A157" s="39"/>
      <c r="B157" s="40"/>
      <c r="C157" s="243" t="s">
        <v>378</v>
      </c>
      <c r="D157" s="243" t="s">
        <v>253</v>
      </c>
      <c r="E157" s="244" t="s">
        <v>4884</v>
      </c>
      <c r="F157" s="245" t="s">
        <v>4885</v>
      </c>
      <c r="G157" s="246" t="s">
        <v>1453</v>
      </c>
      <c r="H157" s="247">
        <v>6</v>
      </c>
      <c r="I157" s="248"/>
      <c r="J157" s="247">
        <f>ROUND(I157*H157,2)</f>
        <v>0</v>
      </c>
      <c r="K157" s="245" t="s">
        <v>1</v>
      </c>
      <c r="L157" s="45"/>
      <c r="M157" s="249" t="s">
        <v>1</v>
      </c>
      <c r="N157" s="250" t="s">
        <v>41</v>
      </c>
      <c r="O157" s="92"/>
      <c r="P157" s="251">
        <f>O157*H157</f>
        <v>0</v>
      </c>
      <c r="Q157" s="251">
        <v>0</v>
      </c>
      <c r="R157" s="251">
        <f>Q157*H157</f>
        <v>0</v>
      </c>
      <c r="S157" s="251">
        <v>0</v>
      </c>
      <c r="T157" s="252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3" t="s">
        <v>258</v>
      </c>
      <c r="AT157" s="253" t="s">
        <v>253</v>
      </c>
      <c r="AU157" s="253" t="s">
        <v>86</v>
      </c>
      <c r="AY157" s="18" t="s">
        <v>251</v>
      </c>
      <c r="BE157" s="254">
        <f>IF(N157="základní",J157,0)</f>
        <v>0</v>
      </c>
      <c r="BF157" s="254">
        <f>IF(N157="snížená",J157,0)</f>
        <v>0</v>
      </c>
      <c r="BG157" s="254">
        <f>IF(N157="zákl. přenesená",J157,0)</f>
        <v>0</v>
      </c>
      <c r="BH157" s="254">
        <f>IF(N157="sníž. přenesená",J157,0)</f>
        <v>0</v>
      </c>
      <c r="BI157" s="254">
        <f>IF(N157="nulová",J157,0)</f>
        <v>0</v>
      </c>
      <c r="BJ157" s="18" t="s">
        <v>84</v>
      </c>
      <c r="BK157" s="254">
        <f>ROUND(I157*H157,2)</f>
        <v>0</v>
      </c>
      <c r="BL157" s="18" t="s">
        <v>258</v>
      </c>
      <c r="BM157" s="253" t="s">
        <v>4886</v>
      </c>
    </row>
    <row r="158" s="2" customFormat="1" ht="14.4" customHeight="1">
      <c r="A158" s="39"/>
      <c r="B158" s="40"/>
      <c r="C158" s="243" t="s">
        <v>382</v>
      </c>
      <c r="D158" s="243" t="s">
        <v>253</v>
      </c>
      <c r="E158" s="244" t="s">
        <v>4887</v>
      </c>
      <c r="F158" s="245" t="s">
        <v>4850</v>
      </c>
      <c r="G158" s="246" t="s">
        <v>4851</v>
      </c>
      <c r="H158" s="247">
        <v>85</v>
      </c>
      <c r="I158" s="248"/>
      <c r="J158" s="247">
        <f>ROUND(I158*H158,2)</f>
        <v>0</v>
      </c>
      <c r="K158" s="245" t="s">
        <v>1</v>
      </c>
      <c r="L158" s="45"/>
      <c r="M158" s="249" t="s">
        <v>1</v>
      </c>
      <c r="N158" s="250" t="s">
        <v>41</v>
      </c>
      <c r="O158" s="92"/>
      <c r="P158" s="251">
        <f>O158*H158</f>
        <v>0</v>
      </c>
      <c r="Q158" s="251">
        <v>0</v>
      </c>
      <c r="R158" s="251">
        <f>Q158*H158</f>
        <v>0</v>
      </c>
      <c r="S158" s="251">
        <v>0</v>
      </c>
      <c r="T158" s="252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3" t="s">
        <v>258</v>
      </c>
      <c r="AT158" s="253" t="s">
        <v>253</v>
      </c>
      <c r="AU158" s="253" t="s">
        <v>86</v>
      </c>
      <c r="AY158" s="18" t="s">
        <v>251</v>
      </c>
      <c r="BE158" s="254">
        <f>IF(N158="základní",J158,0)</f>
        <v>0</v>
      </c>
      <c r="BF158" s="254">
        <f>IF(N158="snížená",J158,0)</f>
        <v>0</v>
      </c>
      <c r="BG158" s="254">
        <f>IF(N158="zákl. přenesená",J158,0)</f>
        <v>0</v>
      </c>
      <c r="BH158" s="254">
        <f>IF(N158="sníž. přenesená",J158,0)</f>
        <v>0</v>
      </c>
      <c r="BI158" s="254">
        <f>IF(N158="nulová",J158,0)</f>
        <v>0</v>
      </c>
      <c r="BJ158" s="18" t="s">
        <v>84</v>
      </c>
      <c r="BK158" s="254">
        <f>ROUND(I158*H158,2)</f>
        <v>0</v>
      </c>
      <c r="BL158" s="18" t="s">
        <v>258</v>
      </c>
      <c r="BM158" s="253" t="s">
        <v>4888</v>
      </c>
    </row>
    <row r="159" s="2" customFormat="1" ht="14.4" customHeight="1">
      <c r="A159" s="39"/>
      <c r="B159" s="40"/>
      <c r="C159" s="243" t="s">
        <v>392</v>
      </c>
      <c r="D159" s="243" t="s">
        <v>253</v>
      </c>
      <c r="E159" s="244" t="s">
        <v>4889</v>
      </c>
      <c r="F159" s="245" t="s">
        <v>4854</v>
      </c>
      <c r="G159" s="246" t="s">
        <v>4851</v>
      </c>
      <c r="H159" s="247">
        <v>85</v>
      </c>
      <c r="I159" s="248"/>
      <c r="J159" s="247">
        <f>ROUND(I159*H159,2)</f>
        <v>0</v>
      </c>
      <c r="K159" s="245" t="s">
        <v>1</v>
      </c>
      <c r="L159" s="45"/>
      <c r="M159" s="249" t="s">
        <v>1</v>
      </c>
      <c r="N159" s="250" t="s">
        <v>41</v>
      </c>
      <c r="O159" s="92"/>
      <c r="P159" s="251">
        <f>O159*H159</f>
        <v>0</v>
      </c>
      <c r="Q159" s="251">
        <v>0</v>
      </c>
      <c r="R159" s="251">
        <f>Q159*H159</f>
        <v>0</v>
      </c>
      <c r="S159" s="251">
        <v>0</v>
      </c>
      <c r="T159" s="252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3" t="s">
        <v>258</v>
      </c>
      <c r="AT159" s="253" t="s">
        <v>253</v>
      </c>
      <c r="AU159" s="253" t="s">
        <v>86</v>
      </c>
      <c r="AY159" s="18" t="s">
        <v>251</v>
      </c>
      <c r="BE159" s="254">
        <f>IF(N159="základní",J159,0)</f>
        <v>0</v>
      </c>
      <c r="BF159" s="254">
        <f>IF(N159="snížená",J159,0)</f>
        <v>0</v>
      </c>
      <c r="BG159" s="254">
        <f>IF(N159="zákl. přenesená",J159,0)</f>
        <v>0</v>
      </c>
      <c r="BH159" s="254">
        <f>IF(N159="sníž. přenesená",J159,0)</f>
        <v>0</v>
      </c>
      <c r="BI159" s="254">
        <f>IF(N159="nulová",J159,0)</f>
        <v>0</v>
      </c>
      <c r="BJ159" s="18" t="s">
        <v>84</v>
      </c>
      <c r="BK159" s="254">
        <f>ROUND(I159*H159,2)</f>
        <v>0</v>
      </c>
      <c r="BL159" s="18" t="s">
        <v>258</v>
      </c>
      <c r="BM159" s="253" t="s">
        <v>4890</v>
      </c>
    </row>
    <row r="160" s="2" customFormat="1" ht="14.4" customHeight="1">
      <c r="A160" s="39"/>
      <c r="B160" s="40"/>
      <c r="C160" s="243" t="s">
        <v>403</v>
      </c>
      <c r="D160" s="243" t="s">
        <v>253</v>
      </c>
      <c r="E160" s="244" t="s">
        <v>4891</v>
      </c>
      <c r="F160" s="245" t="s">
        <v>4857</v>
      </c>
      <c r="G160" s="246" t="s">
        <v>2425</v>
      </c>
      <c r="H160" s="247">
        <v>1</v>
      </c>
      <c r="I160" s="248"/>
      <c r="J160" s="247">
        <f>ROUND(I160*H160,2)</f>
        <v>0</v>
      </c>
      <c r="K160" s="245" t="s">
        <v>1</v>
      </c>
      <c r="L160" s="45"/>
      <c r="M160" s="249" t="s">
        <v>1</v>
      </c>
      <c r="N160" s="250" t="s">
        <v>41</v>
      </c>
      <c r="O160" s="92"/>
      <c r="P160" s="251">
        <f>O160*H160</f>
        <v>0</v>
      </c>
      <c r="Q160" s="251">
        <v>0</v>
      </c>
      <c r="R160" s="251">
        <f>Q160*H160</f>
        <v>0</v>
      </c>
      <c r="S160" s="251">
        <v>0</v>
      </c>
      <c r="T160" s="252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3" t="s">
        <v>258</v>
      </c>
      <c r="AT160" s="253" t="s">
        <v>253</v>
      </c>
      <c r="AU160" s="253" t="s">
        <v>86</v>
      </c>
      <c r="AY160" s="18" t="s">
        <v>251</v>
      </c>
      <c r="BE160" s="254">
        <f>IF(N160="základní",J160,0)</f>
        <v>0</v>
      </c>
      <c r="BF160" s="254">
        <f>IF(N160="snížená",J160,0)</f>
        <v>0</v>
      </c>
      <c r="BG160" s="254">
        <f>IF(N160="zákl. přenesená",J160,0)</f>
        <v>0</v>
      </c>
      <c r="BH160" s="254">
        <f>IF(N160="sníž. přenesená",J160,0)</f>
        <v>0</v>
      </c>
      <c r="BI160" s="254">
        <f>IF(N160="nulová",J160,0)</f>
        <v>0</v>
      </c>
      <c r="BJ160" s="18" t="s">
        <v>84</v>
      </c>
      <c r="BK160" s="254">
        <f>ROUND(I160*H160,2)</f>
        <v>0</v>
      </c>
      <c r="BL160" s="18" t="s">
        <v>258</v>
      </c>
      <c r="BM160" s="253" t="s">
        <v>4892</v>
      </c>
    </row>
    <row r="161" s="2" customFormat="1" ht="14.4" customHeight="1">
      <c r="A161" s="39"/>
      <c r="B161" s="40"/>
      <c r="C161" s="243" t="s">
        <v>415</v>
      </c>
      <c r="D161" s="243" t="s">
        <v>253</v>
      </c>
      <c r="E161" s="244" t="s">
        <v>4893</v>
      </c>
      <c r="F161" s="245" t="s">
        <v>4860</v>
      </c>
      <c r="G161" s="246" t="s">
        <v>2425</v>
      </c>
      <c r="H161" s="247">
        <v>1</v>
      </c>
      <c r="I161" s="248"/>
      <c r="J161" s="247">
        <f>ROUND(I161*H161,2)</f>
        <v>0</v>
      </c>
      <c r="K161" s="245" t="s">
        <v>1</v>
      </c>
      <c r="L161" s="45"/>
      <c r="M161" s="249" t="s">
        <v>1</v>
      </c>
      <c r="N161" s="250" t="s">
        <v>41</v>
      </c>
      <c r="O161" s="92"/>
      <c r="P161" s="251">
        <f>O161*H161</f>
        <v>0</v>
      </c>
      <c r="Q161" s="251">
        <v>0</v>
      </c>
      <c r="R161" s="251">
        <f>Q161*H161</f>
        <v>0</v>
      </c>
      <c r="S161" s="251">
        <v>0</v>
      </c>
      <c r="T161" s="252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3" t="s">
        <v>258</v>
      </c>
      <c r="AT161" s="253" t="s">
        <v>253</v>
      </c>
      <c r="AU161" s="253" t="s">
        <v>86</v>
      </c>
      <c r="AY161" s="18" t="s">
        <v>251</v>
      </c>
      <c r="BE161" s="254">
        <f>IF(N161="základní",J161,0)</f>
        <v>0</v>
      </c>
      <c r="BF161" s="254">
        <f>IF(N161="snížená",J161,0)</f>
        <v>0</v>
      </c>
      <c r="BG161" s="254">
        <f>IF(N161="zákl. přenesená",J161,0)</f>
        <v>0</v>
      </c>
      <c r="BH161" s="254">
        <f>IF(N161="sníž. přenesená",J161,0)</f>
        <v>0</v>
      </c>
      <c r="BI161" s="254">
        <f>IF(N161="nulová",J161,0)</f>
        <v>0</v>
      </c>
      <c r="BJ161" s="18" t="s">
        <v>84</v>
      </c>
      <c r="BK161" s="254">
        <f>ROUND(I161*H161,2)</f>
        <v>0</v>
      </c>
      <c r="BL161" s="18" t="s">
        <v>258</v>
      </c>
      <c r="BM161" s="253" t="s">
        <v>4894</v>
      </c>
    </row>
    <row r="162" s="2" customFormat="1" ht="14.4" customHeight="1">
      <c r="A162" s="39"/>
      <c r="B162" s="40"/>
      <c r="C162" s="243" t="s">
        <v>421</v>
      </c>
      <c r="D162" s="243" t="s">
        <v>253</v>
      </c>
      <c r="E162" s="244" t="s">
        <v>4895</v>
      </c>
      <c r="F162" s="245" t="s">
        <v>4863</v>
      </c>
      <c r="G162" s="246" t="s">
        <v>1453</v>
      </c>
      <c r="H162" s="247">
        <v>1</v>
      </c>
      <c r="I162" s="248"/>
      <c r="J162" s="247">
        <f>ROUND(I162*H162,2)</f>
        <v>0</v>
      </c>
      <c r="K162" s="245" t="s">
        <v>1</v>
      </c>
      <c r="L162" s="45"/>
      <c r="M162" s="249" t="s">
        <v>1</v>
      </c>
      <c r="N162" s="250" t="s">
        <v>41</v>
      </c>
      <c r="O162" s="92"/>
      <c r="P162" s="251">
        <f>O162*H162</f>
        <v>0</v>
      </c>
      <c r="Q162" s="251">
        <v>0</v>
      </c>
      <c r="R162" s="251">
        <f>Q162*H162</f>
        <v>0</v>
      </c>
      <c r="S162" s="251">
        <v>0</v>
      </c>
      <c r="T162" s="252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3" t="s">
        <v>258</v>
      </c>
      <c r="AT162" s="253" t="s">
        <v>253</v>
      </c>
      <c r="AU162" s="253" t="s">
        <v>86</v>
      </c>
      <c r="AY162" s="18" t="s">
        <v>251</v>
      </c>
      <c r="BE162" s="254">
        <f>IF(N162="základní",J162,0)</f>
        <v>0</v>
      </c>
      <c r="BF162" s="254">
        <f>IF(N162="snížená",J162,0)</f>
        <v>0</v>
      </c>
      <c r="BG162" s="254">
        <f>IF(N162="zákl. přenesená",J162,0)</f>
        <v>0</v>
      </c>
      <c r="BH162" s="254">
        <f>IF(N162="sníž. přenesená",J162,0)</f>
        <v>0</v>
      </c>
      <c r="BI162" s="254">
        <f>IF(N162="nulová",J162,0)</f>
        <v>0</v>
      </c>
      <c r="BJ162" s="18" t="s">
        <v>84</v>
      </c>
      <c r="BK162" s="254">
        <f>ROUND(I162*H162,2)</f>
        <v>0</v>
      </c>
      <c r="BL162" s="18" t="s">
        <v>258</v>
      </c>
      <c r="BM162" s="253" t="s">
        <v>4896</v>
      </c>
    </row>
    <row r="163" s="12" customFormat="1" ht="22.8" customHeight="1">
      <c r="A163" s="12"/>
      <c r="B163" s="227"/>
      <c r="C163" s="228"/>
      <c r="D163" s="229" t="s">
        <v>75</v>
      </c>
      <c r="E163" s="241" t="s">
        <v>3349</v>
      </c>
      <c r="F163" s="241" t="s">
        <v>4897</v>
      </c>
      <c r="G163" s="228"/>
      <c r="H163" s="228"/>
      <c r="I163" s="231"/>
      <c r="J163" s="242">
        <f>BK163</f>
        <v>0</v>
      </c>
      <c r="K163" s="228"/>
      <c r="L163" s="233"/>
      <c r="M163" s="234"/>
      <c r="N163" s="235"/>
      <c r="O163" s="235"/>
      <c r="P163" s="236">
        <f>SUM(P164:P175)</f>
        <v>0</v>
      </c>
      <c r="Q163" s="235"/>
      <c r="R163" s="236">
        <f>SUM(R164:R175)</f>
        <v>0</v>
      </c>
      <c r="S163" s="235"/>
      <c r="T163" s="237">
        <f>SUM(T164:T175)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38" t="s">
        <v>84</v>
      </c>
      <c r="AT163" s="239" t="s">
        <v>75</v>
      </c>
      <c r="AU163" s="239" t="s">
        <v>84</v>
      </c>
      <c r="AY163" s="238" t="s">
        <v>251</v>
      </c>
      <c r="BK163" s="240">
        <f>SUM(BK164:BK175)</f>
        <v>0</v>
      </c>
    </row>
    <row r="164" s="2" customFormat="1" ht="14.4" customHeight="1">
      <c r="A164" s="39"/>
      <c r="B164" s="40"/>
      <c r="C164" s="243" t="s">
        <v>428</v>
      </c>
      <c r="D164" s="243" t="s">
        <v>253</v>
      </c>
      <c r="E164" s="244" t="s">
        <v>4898</v>
      </c>
      <c r="F164" s="245" t="s">
        <v>4823</v>
      </c>
      <c r="G164" s="246" t="s">
        <v>4760</v>
      </c>
      <c r="H164" s="247">
        <v>15</v>
      </c>
      <c r="I164" s="248"/>
      <c r="J164" s="247">
        <f>ROUND(I164*H164,2)</f>
        <v>0</v>
      </c>
      <c r="K164" s="245" t="s">
        <v>1</v>
      </c>
      <c r="L164" s="45"/>
      <c r="M164" s="249" t="s">
        <v>1</v>
      </c>
      <c r="N164" s="250" t="s">
        <v>41</v>
      </c>
      <c r="O164" s="92"/>
      <c r="P164" s="251">
        <f>O164*H164</f>
        <v>0</v>
      </c>
      <c r="Q164" s="251">
        <v>0</v>
      </c>
      <c r="R164" s="251">
        <f>Q164*H164</f>
        <v>0</v>
      </c>
      <c r="S164" s="251">
        <v>0</v>
      </c>
      <c r="T164" s="252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3" t="s">
        <v>258</v>
      </c>
      <c r="AT164" s="253" t="s">
        <v>253</v>
      </c>
      <c r="AU164" s="253" t="s">
        <v>86</v>
      </c>
      <c r="AY164" s="18" t="s">
        <v>251</v>
      </c>
      <c r="BE164" s="254">
        <f>IF(N164="základní",J164,0)</f>
        <v>0</v>
      </c>
      <c r="BF164" s="254">
        <f>IF(N164="snížená",J164,0)</f>
        <v>0</v>
      </c>
      <c r="BG164" s="254">
        <f>IF(N164="zákl. přenesená",J164,0)</f>
        <v>0</v>
      </c>
      <c r="BH164" s="254">
        <f>IF(N164="sníž. přenesená",J164,0)</f>
        <v>0</v>
      </c>
      <c r="BI164" s="254">
        <f>IF(N164="nulová",J164,0)</f>
        <v>0</v>
      </c>
      <c r="BJ164" s="18" t="s">
        <v>84</v>
      </c>
      <c r="BK164" s="254">
        <f>ROUND(I164*H164,2)</f>
        <v>0</v>
      </c>
      <c r="BL164" s="18" t="s">
        <v>258</v>
      </c>
      <c r="BM164" s="253" t="s">
        <v>4899</v>
      </c>
    </row>
    <row r="165" s="2" customFormat="1" ht="14.4" customHeight="1">
      <c r="A165" s="39"/>
      <c r="B165" s="40"/>
      <c r="C165" s="243" t="s">
        <v>434</v>
      </c>
      <c r="D165" s="243" t="s">
        <v>253</v>
      </c>
      <c r="E165" s="244" t="s">
        <v>4900</v>
      </c>
      <c r="F165" s="245" t="s">
        <v>4826</v>
      </c>
      <c r="G165" s="246" t="s">
        <v>4760</v>
      </c>
      <c r="H165" s="247">
        <v>65</v>
      </c>
      <c r="I165" s="248"/>
      <c r="J165" s="247">
        <f>ROUND(I165*H165,2)</f>
        <v>0</v>
      </c>
      <c r="K165" s="245" t="s">
        <v>1</v>
      </c>
      <c r="L165" s="45"/>
      <c r="M165" s="249" t="s">
        <v>1</v>
      </c>
      <c r="N165" s="250" t="s">
        <v>41</v>
      </c>
      <c r="O165" s="92"/>
      <c r="P165" s="251">
        <f>O165*H165</f>
        <v>0</v>
      </c>
      <c r="Q165" s="251">
        <v>0</v>
      </c>
      <c r="R165" s="251">
        <f>Q165*H165</f>
        <v>0</v>
      </c>
      <c r="S165" s="251">
        <v>0</v>
      </c>
      <c r="T165" s="252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3" t="s">
        <v>258</v>
      </c>
      <c r="AT165" s="253" t="s">
        <v>253</v>
      </c>
      <c r="AU165" s="253" t="s">
        <v>86</v>
      </c>
      <c r="AY165" s="18" t="s">
        <v>251</v>
      </c>
      <c r="BE165" s="254">
        <f>IF(N165="základní",J165,0)</f>
        <v>0</v>
      </c>
      <c r="BF165" s="254">
        <f>IF(N165="snížená",J165,0)</f>
        <v>0</v>
      </c>
      <c r="BG165" s="254">
        <f>IF(N165="zákl. přenesená",J165,0)</f>
        <v>0</v>
      </c>
      <c r="BH165" s="254">
        <f>IF(N165="sníž. přenesená",J165,0)</f>
        <v>0</v>
      </c>
      <c r="BI165" s="254">
        <f>IF(N165="nulová",J165,0)</f>
        <v>0</v>
      </c>
      <c r="BJ165" s="18" t="s">
        <v>84</v>
      </c>
      <c r="BK165" s="254">
        <f>ROUND(I165*H165,2)</f>
        <v>0</v>
      </c>
      <c r="BL165" s="18" t="s">
        <v>258</v>
      </c>
      <c r="BM165" s="253" t="s">
        <v>4901</v>
      </c>
    </row>
    <row r="166" s="2" customFormat="1" ht="14.4" customHeight="1">
      <c r="A166" s="39"/>
      <c r="B166" s="40"/>
      <c r="C166" s="243" t="s">
        <v>441</v>
      </c>
      <c r="D166" s="243" t="s">
        <v>253</v>
      </c>
      <c r="E166" s="244" t="s">
        <v>4902</v>
      </c>
      <c r="F166" s="245" t="s">
        <v>4829</v>
      </c>
      <c r="G166" s="246" t="s">
        <v>2425</v>
      </c>
      <c r="H166" s="247">
        <v>1</v>
      </c>
      <c r="I166" s="248"/>
      <c r="J166" s="247">
        <f>ROUND(I166*H166,2)</f>
        <v>0</v>
      </c>
      <c r="K166" s="245" t="s">
        <v>1</v>
      </c>
      <c r="L166" s="45"/>
      <c r="M166" s="249" t="s">
        <v>1</v>
      </c>
      <c r="N166" s="250" t="s">
        <v>41</v>
      </c>
      <c r="O166" s="92"/>
      <c r="P166" s="251">
        <f>O166*H166</f>
        <v>0</v>
      </c>
      <c r="Q166" s="251">
        <v>0</v>
      </c>
      <c r="R166" s="251">
        <f>Q166*H166</f>
        <v>0</v>
      </c>
      <c r="S166" s="251">
        <v>0</v>
      </c>
      <c r="T166" s="252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3" t="s">
        <v>258</v>
      </c>
      <c r="AT166" s="253" t="s">
        <v>253</v>
      </c>
      <c r="AU166" s="253" t="s">
        <v>86</v>
      </c>
      <c r="AY166" s="18" t="s">
        <v>251</v>
      </c>
      <c r="BE166" s="254">
        <f>IF(N166="základní",J166,0)</f>
        <v>0</v>
      </c>
      <c r="BF166" s="254">
        <f>IF(N166="snížená",J166,0)</f>
        <v>0</v>
      </c>
      <c r="BG166" s="254">
        <f>IF(N166="zákl. přenesená",J166,0)</f>
        <v>0</v>
      </c>
      <c r="BH166" s="254">
        <f>IF(N166="sníž. přenesená",J166,0)</f>
        <v>0</v>
      </c>
      <c r="BI166" s="254">
        <f>IF(N166="nulová",J166,0)</f>
        <v>0</v>
      </c>
      <c r="BJ166" s="18" t="s">
        <v>84</v>
      </c>
      <c r="BK166" s="254">
        <f>ROUND(I166*H166,2)</f>
        <v>0</v>
      </c>
      <c r="BL166" s="18" t="s">
        <v>258</v>
      </c>
      <c r="BM166" s="253" t="s">
        <v>4903</v>
      </c>
    </row>
    <row r="167" s="2" customFormat="1" ht="22.2" customHeight="1">
      <c r="A167" s="39"/>
      <c r="B167" s="40"/>
      <c r="C167" s="243" t="s">
        <v>447</v>
      </c>
      <c r="D167" s="243" t="s">
        <v>253</v>
      </c>
      <c r="E167" s="244" t="s">
        <v>4904</v>
      </c>
      <c r="F167" s="245" t="s">
        <v>4835</v>
      </c>
      <c r="G167" s="246" t="s">
        <v>1453</v>
      </c>
      <c r="H167" s="247">
        <v>8</v>
      </c>
      <c r="I167" s="248"/>
      <c r="J167" s="247">
        <f>ROUND(I167*H167,2)</f>
        <v>0</v>
      </c>
      <c r="K167" s="245" t="s">
        <v>1</v>
      </c>
      <c r="L167" s="45"/>
      <c r="M167" s="249" t="s">
        <v>1</v>
      </c>
      <c r="N167" s="250" t="s">
        <v>41</v>
      </c>
      <c r="O167" s="92"/>
      <c r="P167" s="251">
        <f>O167*H167</f>
        <v>0</v>
      </c>
      <c r="Q167" s="251">
        <v>0</v>
      </c>
      <c r="R167" s="251">
        <f>Q167*H167</f>
        <v>0</v>
      </c>
      <c r="S167" s="251">
        <v>0</v>
      </c>
      <c r="T167" s="252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3" t="s">
        <v>258</v>
      </c>
      <c r="AT167" s="253" t="s">
        <v>253</v>
      </c>
      <c r="AU167" s="253" t="s">
        <v>86</v>
      </c>
      <c r="AY167" s="18" t="s">
        <v>251</v>
      </c>
      <c r="BE167" s="254">
        <f>IF(N167="základní",J167,0)</f>
        <v>0</v>
      </c>
      <c r="BF167" s="254">
        <f>IF(N167="snížená",J167,0)</f>
        <v>0</v>
      </c>
      <c r="BG167" s="254">
        <f>IF(N167="zákl. přenesená",J167,0)</f>
        <v>0</v>
      </c>
      <c r="BH167" s="254">
        <f>IF(N167="sníž. přenesená",J167,0)</f>
        <v>0</v>
      </c>
      <c r="BI167" s="254">
        <f>IF(N167="nulová",J167,0)</f>
        <v>0</v>
      </c>
      <c r="BJ167" s="18" t="s">
        <v>84</v>
      </c>
      <c r="BK167" s="254">
        <f>ROUND(I167*H167,2)</f>
        <v>0</v>
      </c>
      <c r="BL167" s="18" t="s">
        <v>258</v>
      </c>
      <c r="BM167" s="253" t="s">
        <v>4905</v>
      </c>
    </row>
    <row r="168" s="2" customFormat="1" ht="34.8" customHeight="1">
      <c r="A168" s="39"/>
      <c r="B168" s="40"/>
      <c r="C168" s="243" t="s">
        <v>455</v>
      </c>
      <c r="D168" s="243" t="s">
        <v>253</v>
      </c>
      <c r="E168" s="244" t="s">
        <v>4906</v>
      </c>
      <c r="F168" s="245" t="s">
        <v>4907</v>
      </c>
      <c r="G168" s="246" t="s">
        <v>1453</v>
      </c>
      <c r="H168" s="247">
        <v>1</v>
      </c>
      <c r="I168" s="248"/>
      <c r="J168" s="247">
        <f>ROUND(I168*H168,2)</f>
        <v>0</v>
      </c>
      <c r="K168" s="245" t="s">
        <v>1</v>
      </c>
      <c r="L168" s="45"/>
      <c r="M168" s="249" t="s">
        <v>1</v>
      </c>
      <c r="N168" s="250" t="s">
        <v>41</v>
      </c>
      <c r="O168" s="92"/>
      <c r="P168" s="251">
        <f>O168*H168</f>
        <v>0</v>
      </c>
      <c r="Q168" s="251">
        <v>0</v>
      </c>
      <c r="R168" s="251">
        <f>Q168*H168</f>
        <v>0</v>
      </c>
      <c r="S168" s="251">
        <v>0</v>
      </c>
      <c r="T168" s="252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3" t="s">
        <v>258</v>
      </c>
      <c r="AT168" s="253" t="s">
        <v>253</v>
      </c>
      <c r="AU168" s="253" t="s">
        <v>86</v>
      </c>
      <c r="AY168" s="18" t="s">
        <v>251</v>
      </c>
      <c r="BE168" s="254">
        <f>IF(N168="základní",J168,0)</f>
        <v>0</v>
      </c>
      <c r="BF168" s="254">
        <f>IF(N168="snížená",J168,0)</f>
        <v>0</v>
      </c>
      <c r="BG168" s="254">
        <f>IF(N168="zákl. přenesená",J168,0)</f>
        <v>0</v>
      </c>
      <c r="BH168" s="254">
        <f>IF(N168="sníž. přenesená",J168,0)</f>
        <v>0</v>
      </c>
      <c r="BI168" s="254">
        <f>IF(N168="nulová",J168,0)</f>
        <v>0</v>
      </c>
      <c r="BJ168" s="18" t="s">
        <v>84</v>
      </c>
      <c r="BK168" s="254">
        <f>ROUND(I168*H168,2)</f>
        <v>0</v>
      </c>
      <c r="BL168" s="18" t="s">
        <v>258</v>
      </c>
      <c r="BM168" s="253" t="s">
        <v>4908</v>
      </c>
    </row>
    <row r="169" s="2" customFormat="1" ht="14.4" customHeight="1">
      <c r="A169" s="39"/>
      <c r="B169" s="40"/>
      <c r="C169" s="243" t="s">
        <v>468</v>
      </c>
      <c r="D169" s="243" t="s">
        <v>253</v>
      </c>
      <c r="E169" s="244" t="s">
        <v>4909</v>
      </c>
      <c r="F169" s="245" t="s">
        <v>4910</v>
      </c>
      <c r="G169" s="246" t="s">
        <v>1453</v>
      </c>
      <c r="H169" s="247">
        <v>1</v>
      </c>
      <c r="I169" s="248"/>
      <c r="J169" s="247">
        <f>ROUND(I169*H169,2)</f>
        <v>0</v>
      </c>
      <c r="K169" s="245" t="s">
        <v>1</v>
      </c>
      <c r="L169" s="45"/>
      <c r="M169" s="249" t="s">
        <v>1</v>
      </c>
      <c r="N169" s="250" t="s">
        <v>41</v>
      </c>
      <c r="O169" s="92"/>
      <c r="P169" s="251">
        <f>O169*H169</f>
        <v>0</v>
      </c>
      <c r="Q169" s="251">
        <v>0</v>
      </c>
      <c r="R169" s="251">
        <f>Q169*H169</f>
        <v>0</v>
      </c>
      <c r="S169" s="251">
        <v>0</v>
      </c>
      <c r="T169" s="252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3" t="s">
        <v>258</v>
      </c>
      <c r="AT169" s="253" t="s">
        <v>253</v>
      </c>
      <c r="AU169" s="253" t="s">
        <v>86</v>
      </c>
      <c r="AY169" s="18" t="s">
        <v>251</v>
      </c>
      <c r="BE169" s="254">
        <f>IF(N169="základní",J169,0)</f>
        <v>0</v>
      </c>
      <c r="BF169" s="254">
        <f>IF(N169="snížená",J169,0)</f>
        <v>0</v>
      </c>
      <c r="BG169" s="254">
        <f>IF(N169="zákl. přenesená",J169,0)</f>
        <v>0</v>
      </c>
      <c r="BH169" s="254">
        <f>IF(N169="sníž. přenesená",J169,0)</f>
        <v>0</v>
      </c>
      <c r="BI169" s="254">
        <f>IF(N169="nulová",J169,0)</f>
        <v>0</v>
      </c>
      <c r="BJ169" s="18" t="s">
        <v>84</v>
      </c>
      <c r="BK169" s="254">
        <f>ROUND(I169*H169,2)</f>
        <v>0</v>
      </c>
      <c r="BL169" s="18" t="s">
        <v>258</v>
      </c>
      <c r="BM169" s="253" t="s">
        <v>4911</v>
      </c>
    </row>
    <row r="170" s="2" customFormat="1" ht="22.2" customHeight="1">
      <c r="A170" s="39"/>
      <c r="B170" s="40"/>
      <c r="C170" s="243" t="s">
        <v>475</v>
      </c>
      <c r="D170" s="243" t="s">
        <v>253</v>
      </c>
      <c r="E170" s="244" t="s">
        <v>4912</v>
      </c>
      <c r="F170" s="245" t="s">
        <v>4913</v>
      </c>
      <c r="G170" s="246" t="s">
        <v>1453</v>
      </c>
      <c r="H170" s="247">
        <v>7</v>
      </c>
      <c r="I170" s="248"/>
      <c r="J170" s="247">
        <f>ROUND(I170*H170,2)</f>
        <v>0</v>
      </c>
      <c r="K170" s="245" t="s">
        <v>1</v>
      </c>
      <c r="L170" s="45"/>
      <c r="M170" s="249" t="s">
        <v>1</v>
      </c>
      <c r="N170" s="250" t="s">
        <v>41</v>
      </c>
      <c r="O170" s="92"/>
      <c r="P170" s="251">
        <f>O170*H170</f>
        <v>0</v>
      </c>
      <c r="Q170" s="251">
        <v>0</v>
      </c>
      <c r="R170" s="251">
        <f>Q170*H170</f>
        <v>0</v>
      </c>
      <c r="S170" s="251">
        <v>0</v>
      </c>
      <c r="T170" s="252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3" t="s">
        <v>258</v>
      </c>
      <c r="AT170" s="253" t="s">
        <v>253</v>
      </c>
      <c r="AU170" s="253" t="s">
        <v>86</v>
      </c>
      <c r="AY170" s="18" t="s">
        <v>251</v>
      </c>
      <c r="BE170" s="254">
        <f>IF(N170="základní",J170,0)</f>
        <v>0</v>
      </c>
      <c r="BF170" s="254">
        <f>IF(N170="snížená",J170,0)</f>
        <v>0</v>
      </c>
      <c r="BG170" s="254">
        <f>IF(N170="zákl. přenesená",J170,0)</f>
        <v>0</v>
      </c>
      <c r="BH170" s="254">
        <f>IF(N170="sníž. přenesená",J170,0)</f>
        <v>0</v>
      </c>
      <c r="BI170" s="254">
        <f>IF(N170="nulová",J170,0)</f>
        <v>0</v>
      </c>
      <c r="BJ170" s="18" t="s">
        <v>84</v>
      </c>
      <c r="BK170" s="254">
        <f>ROUND(I170*H170,2)</f>
        <v>0</v>
      </c>
      <c r="BL170" s="18" t="s">
        <v>258</v>
      </c>
      <c r="BM170" s="253" t="s">
        <v>4914</v>
      </c>
    </row>
    <row r="171" s="2" customFormat="1" ht="14.4" customHeight="1">
      <c r="A171" s="39"/>
      <c r="B171" s="40"/>
      <c r="C171" s="243" t="s">
        <v>484</v>
      </c>
      <c r="D171" s="243" t="s">
        <v>253</v>
      </c>
      <c r="E171" s="244" t="s">
        <v>4915</v>
      </c>
      <c r="F171" s="245" t="s">
        <v>4850</v>
      </c>
      <c r="G171" s="246" t="s">
        <v>4851</v>
      </c>
      <c r="H171" s="247">
        <v>80</v>
      </c>
      <c r="I171" s="248"/>
      <c r="J171" s="247">
        <f>ROUND(I171*H171,2)</f>
        <v>0</v>
      </c>
      <c r="K171" s="245" t="s">
        <v>1</v>
      </c>
      <c r="L171" s="45"/>
      <c r="M171" s="249" t="s">
        <v>1</v>
      </c>
      <c r="N171" s="250" t="s">
        <v>41</v>
      </c>
      <c r="O171" s="92"/>
      <c r="P171" s="251">
        <f>O171*H171</f>
        <v>0</v>
      </c>
      <c r="Q171" s="251">
        <v>0</v>
      </c>
      <c r="R171" s="251">
        <f>Q171*H171</f>
        <v>0</v>
      </c>
      <c r="S171" s="251">
        <v>0</v>
      </c>
      <c r="T171" s="252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3" t="s">
        <v>258</v>
      </c>
      <c r="AT171" s="253" t="s">
        <v>253</v>
      </c>
      <c r="AU171" s="253" t="s">
        <v>86</v>
      </c>
      <c r="AY171" s="18" t="s">
        <v>251</v>
      </c>
      <c r="BE171" s="254">
        <f>IF(N171="základní",J171,0)</f>
        <v>0</v>
      </c>
      <c r="BF171" s="254">
        <f>IF(N171="snížená",J171,0)</f>
        <v>0</v>
      </c>
      <c r="BG171" s="254">
        <f>IF(N171="zákl. přenesená",J171,0)</f>
        <v>0</v>
      </c>
      <c r="BH171" s="254">
        <f>IF(N171="sníž. přenesená",J171,0)</f>
        <v>0</v>
      </c>
      <c r="BI171" s="254">
        <f>IF(N171="nulová",J171,0)</f>
        <v>0</v>
      </c>
      <c r="BJ171" s="18" t="s">
        <v>84</v>
      </c>
      <c r="BK171" s="254">
        <f>ROUND(I171*H171,2)</f>
        <v>0</v>
      </c>
      <c r="BL171" s="18" t="s">
        <v>258</v>
      </c>
      <c r="BM171" s="253" t="s">
        <v>4916</v>
      </c>
    </row>
    <row r="172" s="2" customFormat="1" ht="14.4" customHeight="1">
      <c r="A172" s="39"/>
      <c r="B172" s="40"/>
      <c r="C172" s="243" t="s">
        <v>177</v>
      </c>
      <c r="D172" s="243" t="s">
        <v>253</v>
      </c>
      <c r="E172" s="244" t="s">
        <v>4917</v>
      </c>
      <c r="F172" s="245" t="s">
        <v>4854</v>
      </c>
      <c r="G172" s="246" t="s">
        <v>4851</v>
      </c>
      <c r="H172" s="247">
        <v>80</v>
      </c>
      <c r="I172" s="248"/>
      <c r="J172" s="247">
        <f>ROUND(I172*H172,2)</f>
        <v>0</v>
      </c>
      <c r="K172" s="245" t="s">
        <v>1</v>
      </c>
      <c r="L172" s="45"/>
      <c r="M172" s="249" t="s">
        <v>1</v>
      </c>
      <c r="N172" s="250" t="s">
        <v>41</v>
      </c>
      <c r="O172" s="92"/>
      <c r="P172" s="251">
        <f>O172*H172</f>
        <v>0</v>
      </c>
      <c r="Q172" s="251">
        <v>0</v>
      </c>
      <c r="R172" s="251">
        <f>Q172*H172</f>
        <v>0</v>
      </c>
      <c r="S172" s="251">
        <v>0</v>
      </c>
      <c r="T172" s="252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3" t="s">
        <v>258</v>
      </c>
      <c r="AT172" s="253" t="s">
        <v>253</v>
      </c>
      <c r="AU172" s="253" t="s">
        <v>86</v>
      </c>
      <c r="AY172" s="18" t="s">
        <v>251</v>
      </c>
      <c r="BE172" s="254">
        <f>IF(N172="základní",J172,0)</f>
        <v>0</v>
      </c>
      <c r="BF172" s="254">
        <f>IF(N172="snížená",J172,0)</f>
        <v>0</v>
      </c>
      <c r="BG172" s="254">
        <f>IF(N172="zákl. přenesená",J172,0)</f>
        <v>0</v>
      </c>
      <c r="BH172" s="254">
        <f>IF(N172="sníž. přenesená",J172,0)</f>
        <v>0</v>
      </c>
      <c r="BI172" s="254">
        <f>IF(N172="nulová",J172,0)</f>
        <v>0</v>
      </c>
      <c r="BJ172" s="18" t="s">
        <v>84</v>
      </c>
      <c r="BK172" s="254">
        <f>ROUND(I172*H172,2)</f>
        <v>0</v>
      </c>
      <c r="BL172" s="18" t="s">
        <v>258</v>
      </c>
      <c r="BM172" s="253" t="s">
        <v>4918</v>
      </c>
    </row>
    <row r="173" s="2" customFormat="1" ht="14.4" customHeight="1">
      <c r="A173" s="39"/>
      <c r="B173" s="40"/>
      <c r="C173" s="243" t="s">
        <v>495</v>
      </c>
      <c r="D173" s="243" t="s">
        <v>253</v>
      </c>
      <c r="E173" s="244" t="s">
        <v>4919</v>
      </c>
      <c r="F173" s="245" t="s">
        <v>4857</v>
      </c>
      <c r="G173" s="246" t="s">
        <v>2425</v>
      </c>
      <c r="H173" s="247">
        <v>1</v>
      </c>
      <c r="I173" s="248"/>
      <c r="J173" s="247">
        <f>ROUND(I173*H173,2)</f>
        <v>0</v>
      </c>
      <c r="K173" s="245" t="s">
        <v>1</v>
      </c>
      <c r="L173" s="45"/>
      <c r="M173" s="249" t="s">
        <v>1</v>
      </c>
      <c r="N173" s="250" t="s">
        <v>41</v>
      </c>
      <c r="O173" s="92"/>
      <c r="P173" s="251">
        <f>O173*H173</f>
        <v>0</v>
      </c>
      <c r="Q173" s="251">
        <v>0</v>
      </c>
      <c r="R173" s="251">
        <f>Q173*H173</f>
        <v>0</v>
      </c>
      <c r="S173" s="251">
        <v>0</v>
      </c>
      <c r="T173" s="252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3" t="s">
        <v>258</v>
      </c>
      <c r="AT173" s="253" t="s">
        <v>253</v>
      </c>
      <c r="AU173" s="253" t="s">
        <v>86</v>
      </c>
      <c r="AY173" s="18" t="s">
        <v>251</v>
      </c>
      <c r="BE173" s="254">
        <f>IF(N173="základní",J173,0)</f>
        <v>0</v>
      </c>
      <c r="BF173" s="254">
        <f>IF(N173="snížená",J173,0)</f>
        <v>0</v>
      </c>
      <c r="BG173" s="254">
        <f>IF(N173="zákl. přenesená",J173,0)</f>
        <v>0</v>
      </c>
      <c r="BH173" s="254">
        <f>IF(N173="sníž. přenesená",J173,0)</f>
        <v>0</v>
      </c>
      <c r="BI173" s="254">
        <f>IF(N173="nulová",J173,0)</f>
        <v>0</v>
      </c>
      <c r="BJ173" s="18" t="s">
        <v>84</v>
      </c>
      <c r="BK173" s="254">
        <f>ROUND(I173*H173,2)</f>
        <v>0</v>
      </c>
      <c r="BL173" s="18" t="s">
        <v>258</v>
      </c>
      <c r="BM173" s="253" t="s">
        <v>4920</v>
      </c>
    </row>
    <row r="174" s="2" customFormat="1" ht="14.4" customHeight="1">
      <c r="A174" s="39"/>
      <c r="B174" s="40"/>
      <c r="C174" s="243" t="s">
        <v>502</v>
      </c>
      <c r="D174" s="243" t="s">
        <v>253</v>
      </c>
      <c r="E174" s="244" t="s">
        <v>4921</v>
      </c>
      <c r="F174" s="245" t="s">
        <v>4860</v>
      </c>
      <c r="G174" s="246" t="s">
        <v>2425</v>
      </c>
      <c r="H174" s="247">
        <v>1</v>
      </c>
      <c r="I174" s="248"/>
      <c r="J174" s="247">
        <f>ROUND(I174*H174,2)</f>
        <v>0</v>
      </c>
      <c r="K174" s="245" t="s">
        <v>1</v>
      </c>
      <c r="L174" s="45"/>
      <c r="M174" s="249" t="s">
        <v>1</v>
      </c>
      <c r="N174" s="250" t="s">
        <v>41</v>
      </c>
      <c r="O174" s="92"/>
      <c r="P174" s="251">
        <f>O174*H174</f>
        <v>0</v>
      </c>
      <c r="Q174" s="251">
        <v>0</v>
      </c>
      <c r="R174" s="251">
        <f>Q174*H174</f>
        <v>0</v>
      </c>
      <c r="S174" s="251">
        <v>0</v>
      </c>
      <c r="T174" s="252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3" t="s">
        <v>258</v>
      </c>
      <c r="AT174" s="253" t="s">
        <v>253</v>
      </c>
      <c r="AU174" s="253" t="s">
        <v>86</v>
      </c>
      <c r="AY174" s="18" t="s">
        <v>251</v>
      </c>
      <c r="BE174" s="254">
        <f>IF(N174="základní",J174,0)</f>
        <v>0</v>
      </c>
      <c r="BF174" s="254">
        <f>IF(N174="snížená",J174,0)</f>
        <v>0</v>
      </c>
      <c r="BG174" s="254">
        <f>IF(N174="zákl. přenesená",J174,0)</f>
        <v>0</v>
      </c>
      <c r="BH174" s="254">
        <f>IF(N174="sníž. přenesená",J174,0)</f>
        <v>0</v>
      </c>
      <c r="BI174" s="254">
        <f>IF(N174="nulová",J174,0)</f>
        <v>0</v>
      </c>
      <c r="BJ174" s="18" t="s">
        <v>84</v>
      </c>
      <c r="BK174" s="254">
        <f>ROUND(I174*H174,2)</f>
        <v>0</v>
      </c>
      <c r="BL174" s="18" t="s">
        <v>258</v>
      </c>
      <c r="BM174" s="253" t="s">
        <v>4922</v>
      </c>
    </row>
    <row r="175" s="2" customFormat="1" ht="14.4" customHeight="1">
      <c r="A175" s="39"/>
      <c r="B175" s="40"/>
      <c r="C175" s="243" t="s">
        <v>510</v>
      </c>
      <c r="D175" s="243" t="s">
        <v>253</v>
      </c>
      <c r="E175" s="244" t="s">
        <v>4923</v>
      </c>
      <c r="F175" s="245" t="s">
        <v>4863</v>
      </c>
      <c r="G175" s="246" t="s">
        <v>1453</v>
      </c>
      <c r="H175" s="247">
        <v>1</v>
      </c>
      <c r="I175" s="248"/>
      <c r="J175" s="247">
        <f>ROUND(I175*H175,2)</f>
        <v>0</v>
      </c>
      <c r="K175" s="245" t="s">
        <v>1</v>
      </c>
      <c r="L175" s="45"/>
      <c r="M175" s="249" t="s">
        <v>1</v>
      </c>
      <c r="N175" s="250" t="s">
        <v>41</v>
      </c>
      <c r="O175" s="92"/>
      <c r="P175" s="251">
        <f>O175*H175</f>
        <v>0</v>
      </c>
      <c r="Q175" s="251">
        <v>0</v>
      </c>
      <c r="R175" s="251">
        <f>Q175*H175</f>
        <v>0</v>
      </c>
      <c r="S175" s="251">
        <v>0</v>
      </c>
      <c r="T175" s="252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3" t="s">
        <v>258</v>
      </c>
      <c r="AT175" s="253" t="s">
        <v>253</v>
      </c>
      <c r="AU175" s="253" t="s">
        <v>86</v>
      </c>
      <c r="AY175" s="18" t="s">
        <v>251</v>
      </c>
      <c r="BE175" s="254">
        <f>IF(N175="základní",J175,0)</f>
        <v>0</v>
      </c>
      <c r="BF175" s="254">
        <f>IF(N175="snížená",J175,0)</f>
        <v>0</v>
      </c>
      <c r="BG175" s="254">
        <f>IF(N175="zákl. přenesená",J175,0)</f>
        <v>0</v>
      </c>
      <c r="BH175" s="254">
        <f>IF(N175="sníž. přenesená",J175,0)</f>
        <v>0</v>
      </c>
      <c r="BI175" s="254">
        <f>IF(N175="nulová",J175,0)</f>
        <v>0</v>
      </c>
      <c r="BJ175" s="18" t="s">
        <v>84</v>
      </c>
      <c r="BK175" s="254">
        <f>ROUND(I175*H175,2)</f>
        <v>0</v>
      </c>
      <c r="BL175" s="18" t="s">
        <v>258</v>
      </c>
      <c r="BM175" s="253" t="s">
        <v>4924</v>
      </c>
    </row>
    <row r="176" s="12" customFormat="1" ht="22.8" customHeight="1">
      <c r="A176" s="12"/>
      <c r="B176" s="227"/>
      <c r="C176" s="228"/>
      <c r="D176" s="229" t="s">
        <v>75</v>
      </c>
      <c r="E176" s="241" t="s">
        <v>4925</v>
      </c>
      <c r="F176" s="241" t="s">
        <v>2421</v>
      </c>
      <c r="G176" s="228"/>
      <c r="H176" s="228"/>
      <c r="I176" s="231"/>
      <c r="J176" s="242">
        <f>BK176</f>
        <v>0</v>
      </c>
      <c r="K176" s="228"/>
      <c r="L176" s="233"/>
      <c r="M176" s="234"/>
      <c r="N176" s="235"/>
      <c r="O176" s="235"/>
      <c r="P176" s="236">
        <f>SUM(P177:P181)</f>
        <v>0</v>
      </c>
      <c r="Q176" s="235"/>
      <c r="R176" s="236">
        <f>SUM(R177:R181)</f>
        <v>0</v>
      </c>
      <c r="S176" s="235"/>
      <c r="T176" s="237">
        <f>SUM(T177:T181)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38" t="s">
        <v>84</v>
      </c>
      <c r="AT176" s="239" t="s">
        <v>75</v>
      </c>
      <c r="AU176" s="239" t="s">
        <v>84</v>
      </c>
      <c r="AY176" s="238" t="s">
        <v>251</v>
      </c>
      <c r="BK176" s="240">
        <f>SUM(BK177:BK181)</f>
        <v>0</v>
      </c>
    </row>
    <row r="177" s="2" customFormat="1" ht="14.4" customHeight="1">
      <c r="A177" s="39"/>
      <c r="B177" s="40"/>
      <c r="C177" s="243" t="s">
        <v>514</v>
      </c>
      <c r="D177" s="243" t="s">
        <v>253</v>
      </c>
      <c r="E177" s="244" t="s">
        <v>3189</v>
      </c>
      <c r="F177" s="245" t="s">
        <v>4926</v>
      </c>
      <c r="G177" s="246" t="s">
        <v>3062</v>
      </c>
      <c r="H177" s="247">
        <v>10</v>
      </c>
      <c r="I177" s="248"/>
      <c r="J177" s="247">
        <f>ROUND(I177*H177,2)</f>
        <v>0</v>
      </c>
      <c r="K177" s="245" t="s">
        <v>1</v>
      </c>
      <c r="L177" s="45"/>
      <c r="M177" s="249" t="s">
        <v>1</v>
      </c>
      <c r="N177" s="250" t="s">
        <v>41</v>
      </c>
      <c r="O177" s="92"/>
      <c r="P177" s="251">
        <f>O177*H177</f>
        <v>0</v>
      </c>
      <c r="Q177" s="251">
        <v>0</v>
      </c>
      <c r="R177" s="251">
        <f>Q177*H177</f>
        <v>0</v>
      </c>
      <c r="S177" s="251">
        <v>0</v>
      </c>
      <c r="T177" s="252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3" t="s">
        <v>258</v>
      </c>
      <c r="AT177" s="253" t="s">
        <v>253</v>
      </c>
      <c r="AU177" s="253" t="s">
        <v>86</v>
      </c>
      <c r="AY177" s="18" t="s">
        <v>251</v>
      </c>
      <c r="BE177" s="254">
        <f>IF(N177="základní",J177,0)</f>
        <v>0</v>
      </c>
      <c r="BF177" s="254">
        <f>IF(N177="snížená",J177,0)</f>
        <v>0</v>
      </c>
      <c r="BG177" s="254">
        <f>IF(N177="zákl. přenesená",J177,0)</f>
        <v>0</v>
      </c>
      <c r="BH177" s="254">
        <f>IF(N177="sníž. přenesená",J177,0)</f>
        <v>0</v>
      </c>
      <c r="BI177" s="254">
        <f>IF(N177="nulová",J177,0)</f>
        <v>0</v>
      </c>
      <c r="BJ177" s="18" t="s">
        <v>84</v>
      </c>
      <c r="BK177" s="254">
        <f>ROUND(I177*H177,2)</f>
        <v>0</v>
      </c>
      <c r="BL177" s="18" t="s">
        <v>258</v>
      </c>
      <c r="BM177" s="253" t="s">
        <v>4927</v>
      </c>
    </row>
    <row r="178" s="2" customFormat="1" ht="14.4" customHeight="1">
      <c r="A178" s="39"/>
      <c r="B178" s="40"/>
      <c r="C178" s="243" t="s">
        <v>518</v>
      </c>
      <c r="D178" s="243" t="s">
        <v>253</v>
      </c>
      <c r="E178" s="244" t="s">
        <v>3191</v>
      </c>
      <c r="F178" s="245" t="s">
        <v>4928</v>
      </c>
      <c r="G178" s="246" t="s">
        <v>1453</v>
      </c>
      <c r="H178" s="247">
        <v>1</v>
      </c>
      <c r="I178" s="248"/>
      <c r="J178" s="247">
        <f>ROUND(I178*H178,2)</f>
        <v>0</v>
      </c>
      <c r="K178" s="245" t="s">
        <v>1</v>
      </c>
      <c r="L178" s="45"/>
      <c r="M178" s="249" t="s">
        <v>1</v>
      </c>
      <c r="N178" s="250" t="s">
        <v>41</v>
      </c>
      <c r="O178" s="92"/>
      <c r="P178" s="251">
        <f>O178*H178</f>
        <v>0</v>
      </c>
      <c r="Q178" s="251">
        <v>0</v>
      </c>
      <c r="R178" s="251">
        <f>Q178*H178</f>
        <v>0</v>
      </c>
      <c r="S178" s="251">
        <v>0</v>
      </c>
      <c r="T178" s="252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3" t="s">
        <v>258</v>
      </c>
      <c r="AT178" s="253" t="s">
        <v>253</v>
      </c>
      <c r="AU178" s="253" t="s">
        <v>86</v>
      </c>
      <c r="AY178" s="18" t="s">
        <v>251</v>
      </c>
      <c r="BE178" s="254">
        <f>IF(N178="základní",J178,0)</f>
        <v>0</v>
      </c>
      <c r="BF178" s="254">
        <f>IF(N178="snížená",J178,0)</f>
        <v>0</v>
      </c>
      <c r="BG178" s="254">
        <f>IF(N178="zákl. přenesená",J178,0)</f>
        <v>0</v>
      </c>
      <c r="BH178" s="254">
        <f>IF(N178="sníž. přenesená",J178,0)</f>
        <v>0</v>
      </c>
      <c r="BI178" s="254">
        <f>IF(N178="nulová",J178,0)</f>
        <v>0</v>
      </c>
      <c r="BJ178" s="18" t="s">
        <v>84</v>
      </c>
      <c r="BK178" s="254">
        <f>ROUND(I178*H178,2)</f>
        <v>0</v>
      </c>
      <c r="BL178" s="18" t="s">
        <v>258</v>
      </c>
      <c r="BM178" s="253" t="s">
        <v>4929</v>
      </c>
    </row>
    <row r="179" s="2" customFormat="1" ht="14.4" customHeight="1">
      <c r="A179" s="39"/>
      <c r="B179" s="40"/>
      <c r="C179" s="243" t="s">
        <v>527</v>
      </c>
      <c r="D179" s="243" t="s">
        <v>253</v>
      </c>
      <c r="E179" s="244" t="s">
        <v>3193</v>
      </c>
      <c r="F179" s="245" t="s">
        <v>4930</v>
      </c>
      <c r="G179" s="246" t="s">
        <v>2425</v>
      </c>
      <c r="H179" s="247">
        <v>1</v>
      </c>
      <c r="I179" s="248"/>
      <c r="J179" s="247">
        <f>ROUND(I179*H179,2)</f>
        <v>0</v>
      </c>
      <c r="K179" s="245" t="s">
        <v>1</v>
      </c>
      <c r="L179" s="45"/>
      <c r="M179" s="249" t="s">
        <v>1</v>
      </c>
      <c r="N179" s="250" t="s">
        <v>41</v>
      </c>
      <c r="O179" s="92"/>
      <c r="P179" s="251">
        <f>O179*H179</f>
        <v>0</v>
      </c>
      <c r="Q179" s="251">
        <v>0</v>
      </c>
      <c r="R179" s="251">
        <f>Q179*H179</f>
        <v>0</v>
      </c>
      <c r="S179" s="251">
        <v>0</v>
      </c>
      <c r="T179" s="252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3" t="s">
        <v>258</v>
      </c>
      <c r="AT179" s="253" t="s">
        <v>253</v>
      </c>
      <c r="AU179" s="253" t="s">
        <v>86</v>
      </c>
      <c r="AY179" s="18" t="s">
        <v>251</v>
      </c>
      <c r="BE179" s="254">
        <f>IF(N179="základní",J179,0)</f>
        <v>0</v>
      </c>
      <c r="BF179" s="254">
        <f>IF(N179="snížená",J179,0)</f>
        <v>0</v>
      </c>
      <c r="BG179" s="254">
        <f>IF(N179="zákl. přenesená",J179,0)</f>
        <v>0</v>
      </c>
      <c r="BH179" s="254">
        <f>IF(N179="sníž. přenesená",J179,0)</f>
        <v>0</v>
      </c>
      <c r="BI179" s="254">
        <f>IF(N179="nulová",J179,0)</f>
        <v>0</v>
      </c>
      <c r="BJ179" s="18" t="s">
        <v>84</v>
      </c>
      <c r="BK179" s="254">
        <f>ROUND(I179*H179,2)</f>
        <v>0</v>
      </c>
      <c r="BL179" s="18" t="s">
        <v>258</v>
      </c>
      <c r="BM179" s="253" t="s">
        <v>4931</v>
      </c>
    </row>
    <row r="180" s="2" customFormat="1" ht="14.4" customHeight="1">
      <c r="A180" s="39"/>
      <c r="B180" s="40"/>
      <c r="C180" s="243" t="s">
        <v>537</v>
      </c>
      <c r="D180" s="243" t="s">
        <v>253</v>
      </c>
      <c r="E180" s="244" t="s">
        <v>3202</v>
      </c>
      <c r="F180" s="245" t="s">
        <v>4932</v>
      </c>
      <c r="G180" s="246" t="s">
        <v>1453</v>
      </c>
      <c r="H180" s="247">
        <v>7</v>
      </c>
      <c r="I180" s="248"/>
      <c r="J180" s="247">
        <f>ROUND(I180*H180,2)</f>
        <v>0</v>
      </c>
      <c r="K180" s="245" t="s">
        <v>1</v>
      </c>
      <c r="L180" s="45"/>
      <c r="M180" s="249" t="s">
        <v>1</v>
      </c>
      <c r="N180" s="250" t="s">
        <v>41</v>
      </c>
      <c r="O180" s="92"/>
      <c r="P180" s="251">
        <f>O180*H180</f>
        <v>0</v>
      </c>
      <c r="Q180" s="251">
        <v>0</v>
      </c>
      <c r="R180" s="251">
        <f>Q180*H180</f>
        <v>0</v>
      </c>
      <c r="S180" s="251">
        <v>0</v>
      </c>
      <c r="T180" s="252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3" t="s">
        <v>258</v>
      </c>
      <c r="AT180" s="253" t="s">
        <v>253</v>
      </c>
      <c r="AU180" s="253" t="s">
        <v>86</v>
      </c>
      <c r="AY180" s="18" t="s">
        <v>251</v>
      </c>
      <c r="BE180" s="254">
        <f>IF(N180="základní",J180,0)</f>
        <v>0</v>
      </c>
      <c r="BF180" s="254">
        <f>IF(N180="snížená",J180,0)</f>
        <v>0</v>
      </c>
      <c r="BG180" s="254">
        <f>IF(N180="zákl. přenesená",J180,0)</f>
        <v>0</v>
      </c>
      <c r="BH180" s="254">
        <f>IF(N180="sníž. přenesená",J180,0)</f>
        <v>0</v>
      </c>
      <c r="BI180" s="254">
        <f>IF(N180="nulová",J180,0)</f>
        <v>0</v>
      </c>
      <c r="BJ180" s="18" t="s">
        <v>84</v>
      </c>
      <c r="BK180" s="254">
        <f>ROUND(I180*H180,2)</f>
        <v>0</v>
      </c>
      <c r="BL180" s="18" t="s">
        <v>258</v>
      </c>
      <c r="BM180" s="253" t="s">
        <v>4933</v>
      </c>
    </row>
    <row r="181" s="2" customFormat="1" ht="14.4" customHeight="1">
      <c r="A181" s="39"/>
      <c r="B181" s="40"/>
      <c r="C181" s="243" t="s">
        <v>542</v>
      </c>
      <c r="D181" s="243" t="s">
        <v>253</v>
      </c>
      <c r="E181" s="244" t="s">
        <v>3204</v>
      </c>
      <c r="F181" s="245" t="s">
        <v>4934</v>
      </c>
      <c r="G181" s="246" t="s">
        <v>2425</v>
      </c>
      <c r="H181" s="247">
        <v>1</v>
      </c>
      <c r="I181" s="248"/>
      <c r="J181" s="247">
        <f>ROUND(I181*H181,2)</f>
        <v>0</v>
      </c>
      <c r="K181" s="245" t="s">
        <v>1</v>
      </c>
      <c r="L181" s="45"/>
      <c r="M181" s="311" t="s">
        <v>1</v>
      </c>
      <c r="N181" s="312" t="s">
        <v>41</v>
      </c>
      <c r="O181" s="313"/>
      <c r="P181" s="314">
        <f>O181*H181</f>
        <v>0</v>
      </c>
      <c r="Q181" s="314">
        <v>0</v>
      </c>
      <c r="R181" s="314">
        <f>Q181*H181</f>
        <v>0</v>
      </c>
      <c r="S181" s="314">
        <v>0</v>
      </c>
      <c r="T181" s="31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3" t="s">
        <v>258</v>
      </c>
      <c r="AT181" s="253" t="s">
        <v>253</v>
      </c>
      <c r="AU181" s="253" t="s">
        <v>86</v>
      </c>
      <c r="AY181" s="18" t="s">
        <v>251</v>
      </c>
      <c r="BE181" s="254">
        <f>IF(N181="základní",J181,0)</f>
        <v>0</v>
      </c>
      <c r="BF181" s="254">
        <f>IF(N181="snížená",J181,0)</f>
        <v>0</v>
      </c>
      <c r="BG181" s="254">
        <f>IF(N181="zákl. přenesená",J181,0)</f>
        <v>0</v>
      </c>
      <c r="BH181" s="254">
        <f>IF(N181="sníž. přenesená",J181,0)</f>
        <v>0</v>
      </c>
      <c r="BI181" s="254">
        <f>IF(N181="nulová",J181,0)</f>
        <v>0</v>
      </c>
      <c r="BJ181" s="18" t="s">
        <v>84</v>
      </c>
      <c r="BK181" s="254">
        <f>ROUND(I181*H181,2)</f>
        <v>0</v>
      </c>
      <c r="BL181" s="18" t="s">
        <v>258</v>
      </c>
      <c r="BM181" s="253" t="s">
        <v>4935</v>
      </c>
    </row>
    <row r="182" s="2" customFormat="1" ht="6.96" customHeight="1">
      <c r="A182" s="39"/>
      <c r="B182" s="67"/>
      <c r="C182" s="68"/>
      <c r="D182" s="68"/>
      <c r="E182" s="68"/>
      <c r="F182" s="68"/>
      <c r="G182" s="68"/>
      <c r="H182" s="68"/>
      <c r="I182" s="68"/>
      <c r="J182" s="68"/>
      <c r="K182" s="68"/>
      <c r="L182" s="45"/>
      <c r="M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</sheetData>
  <sheetProtection sheet="1" autoFilter="0" formatColumns="0" formatRows="0" objects="1" scenarios="1" spinCount="100000" saltValue="6oXr6m333CzhbijxC9Q4pga0DRJRd+4r+HoBeTz0uNNGJ3Ws4fuRhzt/0yFnNloz/HZkY5V/O7MrrcmtJGu/qQ==" hashValue="2Ravfk8KZf39jpa6NrRm4x7hYMuH3ld1xOCMkvuRLEReWFlZkSbo1RwwEMnVlwCv1YZYYAZilX6cLGdxGMRkQw==" algorithmName="SHA-512" password="CC35"/>
  <autoFilter ref="C130:K181"/>
  <mergeCells count="14">
    <mergeCell ref="E7:H7"/>
    <mergeCell ref="E9:H9"/>
    <mergeCell ref="E18:H18"/>
    <mergeCell ref="E27:H27"/>
    <mergeCell ref="E85:H85"/>
    <mergeCell ref="E87:H87"/>
    <mergeCell ref="D105:F105"/>
    <mergeCell ref="D106:F106"/>
    <mergeCell ref="D107:F107"/>
    <mergeCell ref="D108:F108"/>
    <mergeCell ref="D109:F109"/>
    <mergeCell ref="E121:H121"/>
    <mergeCell ref="E123:H12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154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15</v>
      </c>
      <c r="L6" s="21"/>
    </row>
    <row r="7" s="1" customFormat="1" ht="14.4" customHeight="1">
      <c r="B7" s="21"/>
      <c r="E7" s="153" t="str">
        <f>'Rekapitulace stavby'!K6</f>
        <v>Modernizace střediska praktického vyučování ISŠTE Sokolov, SO-703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167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5"/>
      <c r="C9" s="39"/>
      <c r="D9" s="39"/>
      <c r="E9" s="154" t="s">
        <v>4936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17</v>
      </c>
      <c r="E11" s="39"/>
      <c r="F11" s="142" t="s">
        <v>1</v>
      </c>
      <c r="G11" s="39"/>
      <c r="H11" s="39"/>
      <c r="I11" s="152" t="s">
        <v>18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19</v>
      </c>
      <c r="E12" s="39"/>
      <c r="F12" s="142" t="s">
        <v>20</v>
      </c>
      <c r="G12" s="39"/>
      <c r="H12" s="39"/>
      <c r="I12" s="152" t="s">
        <v>21</v>
      </c>
      <c r="J12" s="155" t="str">
        <f>'Rekapitulace stavby'!AN8</f>
        <v>2. 4. 2025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23</v>
      </c>
      <c r="E14" s="39"/>
      <c r="F14" s="39"/>
      <c r="G14" s="39"/>
      <c r="H14" s="39"/>
      <c r="I14" s="152" t="s">
        <v>24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25</v>
      </c>
      <c r="F15" s="39"/>
      <c r="G15" s="39"/>
      <c r="H15" s="39"/>
      <c r="I15" s="152" t="s">
        <v>26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27</v>
      </c>
      <c r="E17" s="39"/>
      <c r="F17" s="39"/>
      <c r="G17" s="39"/>
      <c r="H17" s="39"/>
      <c r="I17" s="152" t="s">
        <v>24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29</v>
      </c>
      <c r="E20" s="39"/>
      <c r="F20" s="39"/>
      <c r="G20" s="39"/>
      <c r="H20" s="39"/>
      <c r="I20" s="152" t="s">
        <v>24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30</v>
      </c>
      <c r="F21" s="39"/>
      <c r="G21" s="39"/>
      <c r="H21" s="39"/>
      <c r="I21" s="152" t="s">
        <v>26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32</v>
      </c>
      <c r="E23" s="39"/>
      <c r="F23" s="39"/>
      <c r="G23" s="39"/>
      <c r="H23" s="39"/>
      <c r="I23" s="152" t="s">
        <v>24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2" t="s">
        <v>26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8" customHeight="1">
      <c r="A27" s="156"/>
      <c r="B27" s="157"/>
      <c r="C27" s="156"/>
      <c r="D27" s="156"/>
      <c r="E27" s="158" t="s">
        <v>35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2" t="s">
        <v>190</v>
      </c>
      <c r="E30" s="39"/>
      <c r="F30" s="39"/>
      <c r="G30" s="39"/>
      <c r="H30" s="39"/>
      <c r="I30" s="39"/>
      <c r="J30" s="16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62" t="s">
        <v>191</v>
      </c>
      <c r="E31" s="39"/>
      <c r="F31" s="39"/>
      <c r="G31" s="39"/>
      <c r="H31" s="39"/>
      <c r="I31" s="39"/>
      <c r="J31" s="161">
        <f>J105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3" t="s">
        <v>36</v>
      </c>
      <c r="E32" s="39"/>
      <c r="F32" s="39"/>
      <c r="G32" s="39"/>
      <c r="H32" s="39"/>
      <c r="I32" s="39"/>
      <c r="J32" s="16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5" t="s">
        <v>38</v>
      </c>
      <c r="G34" s="39"/>
      <c r="H34" s="39"/>
      <c r="I34" s="165" t="s">
        <v>37</v>
      </c>
      <c r="J34" s="16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6" t="s">
        <v>40</v>
      </c>
      <c r="E35" s="152" t="s">
        <v>41</v>
      </c>
      <c r="F35" s="167">
        <f>ROUND((SUM(BE105:BE112) + SUM(BE132:BE153)),  2)</f>
        <v>0</v>
      </c>
      <c r="G35" s="39"/>
      <c r="H35" s="39"/>
      <c r="I35" s="168">
        <v>0.20999999999999999</v>
      </c>
      <c r="J35" s="167">
        <f>ROUND(((SUM(BE105:BE112) + SUM(BE132:BE153))*I35),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7">
        <f>ROUND((SUM(BF105:BF112) + SUM(BF132:BF153)),  2)</f>
        <v>0</v>
      </c>
      <c r="G36" s="39"/>
      <c r="H36" s="39"/>
      <c r="I36" s="168">
        <v>0.12</v>
      </c>
      <c r="J36" s="167">
        <f>ROUND(((SUM(BF105:BF112) + SUM(BF132:BF153))*I36),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7">
        <f>ROUND((SUM(BG105:BG112) + SUM(BG132:BG153)),  2)</f>
        <v>0</v>
      </c>
      <c r="G37" s="39"/>
      <c r="H37" s="39"/>
      <c r="I37" s="168">
        <v>0.20999999999999999</v>
      </c>
      <c r="J37" s="16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7">
        <f>ROUND((SUM(BH105:BH112) + SUM(BH132:BH153)),  2)</f>
        <v>0</v>
      </c>
      <c r="G38" s="39"/>
      <c r="H38" s="39"/>
      <c r="I38" s="168">
        <v>0.12</v>
      </c>
      <c r="J38" s="16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7">
        <f>ROUND((SUM(BI105:BI112) + SUM(BI132:BI153)),  2)</f>
        <v>0</v>
      </c>
      <c r="G39" s="39"/>
      <c r="H39" s="39"/>
      <c r="I39" s="168">
        <v>0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9"/>
      <c r="D41" s="170" t="s">
        <v>46</v>
      </c>
      <c r="E41" s="171"/>
      <c r="F41" s="171"/>
      <c r="G41" s="172" t="s">
        <v>47</v>
      </c>
      <c r="H41" s="173" t="s">
        <v>48</v>
      </c>
      <c r="I41" s="171"/>
      <c r="J41" s="174">
        <f>SUM(J32:J39)</f>
        <v>0</v>
      </c>
      <c r="K41" s="17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4.4" customHeight="1">
      <c r="A85" s="39"/>
      <c r="B85" s="40"/>
      <c r="C85" s="41"/>
      <c r="D85" s="41"/>
      <c r="E85" s="187" t="str">
        <f>E7</f>
        <v>Modernizace střediska praktického vyučování ISŠTE Sokolov, SO-703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6" customHeight="1">
      <c r="A87" s="39"/>
      <c r="B87" s="40"/>
      <c r="C87" s="41"/>
      <c r="D87" s="41"/>
      <c r="E87" s="77" t="str">
        <f>E9</f>
        <v>VRN - Vedlejší rozpočtové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>Sokolov</v>
      </c>
      <c r="G89" s="41"/>
      <c r="H89" s="41"/>
      <c r="I89" s="33" t="s">
        <v>21</v>
      </c>
      <c r="J89" s="80" t="str">
        <f>IF(J12="","",J12)</f>
        <v>2. 4. 2025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6" customHeight="1">
      <c r="A91" s="39"/>
      <c r="B91" s="40"/>
      <c r="C91" s="33" t="s">
        <v>23</v>
      </c>
      <c r="D91" s="41"/>
      <c r="E91" s="41"/>
      <c r="F91" s="28" t="str">
        <f>E15</f>
        <v>ISŠTE Sokolov, p.s.</v>
      </c>
      <c r="G91" s="41"/>
      <c r="H91" s="41"/>
      <c r="I91" s="33" t="s">
        <v>29</v>
      </c>
      <c r="J91" s="37" t="str">
        <f>E21</f>
        <v xml:space="preserve">DPT projekty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6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8" t="s">
        <v>193</v>
      </c>
      <c r="D94" s="189"/>
      <c r="E94" s="189"/>
      <c r="F94" s="189"/>
      <c r="G94" s="189"/>
      <c r="H94" s="189"/>
      <c r="I94" s="189"/>
      <c r="J94" s="190" t="s">
        <v>194</v>
      </c>
      <c r="K94" s="18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1" t="s">
        <v>195</v>
      </c>
      <c r="D96" s="41"/>
      <c r="E96" s="41"/>
      <c r="F96" s="41"/>
      <c r="G96" s="41"/>
      <c r="H96" s="41"/>
      <c r="I96" s="41"/>
      <c r="J96" s="111">
        <f>J132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196</v>
      </c>
    </row>
    <row r="97" s="9" customFormat="1" ht="24.96" customHeight="1">
      <c r="A97" s="9"/>
      <c r="B97" s="192"/>
      <c r="C97" s="193"/>
      <c r="D97" s="194" t="s">
        <v>4936</v>
      </c>
      <c r="E97" s="195"/>
      <c r="F97" s="195"/>
      <c r="G97" s="195"/>
      <c r="H97" s="195"/>
      <c r="I97" s="195"/>
      <c r="J97" s="196">
        <f>J133</f>
        <v>0</v>
      </c>
      <c r="K97" s="193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8"/>
      <c r="C98" s="134"/>
      <c r="D98" s="199" t="s">
        <v>4937</v>
      </c>
      <c r="E98" s="200"/>
      <c r="F98" s="200"/>
      <c r="G98" s="200"/>
      <c r="H98" s="200"/>
      <c r="I98" s="200"/>
      <c r="J98" s="201">
        <f>J134</f>
        <v>0</v>
      </c>
      <c r="K98" s="134"/>
      <c r="L98" s="20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8"/>
      <c r="C99" s="134"/>
      <c r="D99" s="199" t="s">
        <v>4938</v>
      </c>
      <c r="E99" s="200"/>
      <c r="F99" s="200"/>
      <c r="G99" s="200"/>
      <c r="H99" s="200"/>
      <c r="I99" s="200"/>
      <c r="J99" s="201">
        <f>J139</f>
        <v>0</v>
      </c>
      <c r="K99" s="134"/>
      <c r="L99" s="20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8"/>
      <c r="C100" s="134"/>
      <c r="D100" s="199" t="s">
        <v>4939</v>
      </c>
      <c r="E100" s="200"/>
      <c r="F100" s="200"/>
      <c r="G100" s="200"/>
      <c r="H100" s="200"/>
      <c r="I100" s="200"/>
      <c r="J100" s="201">
        <f>J144</f>
        <v>0</v>
      </c>
      <c r="K100" s="134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4"/>
      <c r="D101" s="199" t="s">
        <v>4940</v>
      </c>
      <c r="E101" s="200"/>
      <c r="F101" s="200"/>
      <c r="G101" s="200"/>
      <c r="H101" s="200"/>
      <c r="I101" s="200"/>
      <c r="J101" s="201">
        <f>J147</f>
        <v>0</v>
      </c>
      <c r="K101" s="134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34"/>
      <c r="D102" s="199" t="s">
        <v>4941</v>
      </c>
      <c r="E102" s="200"/>
      <c r="F102" s="200"/>
      <c r="G102" s="200"/>
      <c r="H102" s="200"/>
      <c r="I102" s="200"/>
      <c r="J102" s="201">
        <f>J149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9.28" customHeight="1">
      <c r="A105" s="39"/>
      <c r="B105" s="40"/>
      <c r="C105" s="191" t="s">
        <v>227</v>
      </c>
      <c r="D105" s="41"/>
      <c r="E105" s="41"/>
      <c r="F105" s="41"/>
      <c r="G105" s="41"/>
      <c r="H105" s="41"/>
      <c r="I105" s="41"/>
      <c r="J105" s="203">
        <f>ROUND(J106 + J107 + J108 + J109 + J110 + J111,2)</f>
        <v>0</v>
      </c>
      <c r="K105" s="41"/>
      <c r="L105" s="64"/>
      <c r="N105" s="204" t="s">
        <v>40</v>
      </c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8" customHeight="1">
      <c r="A106" s="39"/>
      <c r="B106" s="40"/>
      <c r="C106" s="41"/>
      <c r="D106" s="205" t="s">
        <v>228</v>
      </c>
      <c r="E106" s="206"/>
      <c r="F106" s="206"/>
      <c r="G106" s="41"/>
      <c r="H106" s="41"/>
      <c r="I106" s="41"/>
      <c r="J106" s="207">
        <v>0</v>
      </c>
      <c r="K106" s="41"/>
      <c r="L106" s="208"/>
      <c r="M106" s="209"/>
      <c r="N106" s="210" t="s">
        <v>41</v>
      </c>
      <c r="O106" s="209"/>
      <c r="P106" s="209"/>
      <c r="Q106" s="209"/>
      <c r="R106" s="209"/>
      <c r="S106" s="211"/>
      <c r="T106" s="211"/>
      <c r="U106" s="21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/>
      <c r="AF106" s="209"/>
      <c r="AG106" s="209"/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12" t="s">
        <v>144</v>
      </c>
      <c r="AZ106" s="209"/>
      <c r="BA106" s="209"/>
      <c r="BB106" s="209"/>
      <c r="BC106" s="209"/>
      <c r="BD106" s="209"/>
      <c r="BE106" s="213">
        <f>IF(N106="základní",J106,0)</f>
        <v>0</v>
      </c>
      <c r="BF106" s="213">
        <f>IF(N106="snížená",J106,0)</f>
        <v>0</v>
      </c>
      <c r="BG106" s="213">
        <f>IF(N106="zákl. přenesená",J106,0)</f>
        <v>0</v>
      </c>
      <c r="BH106" s="213">
        <f>IF(N106="sníž. přenesená",J106,0)</f>
        <v>0</v>
      </c>
      <c r="BI106" s="213">
        <f>IF(N106="nulová",J106,0)</f>
        <v>0</v>
      </c>
      <c r="BJ106" s="212" t="s">
        <v>84</v>
      </c>
      <c r="BK106" s="209"/>
      <c r="BL106" s="209"/>
      <c r="BM106" s="209"/>
    </row>
    <row r="107" s="2" customFormat="1" ht="18" customHeight="1">
      <c r="A107" s="39"/>
      <c r="B107" s="40"/>
      <c r="C107" s="41"/>
      <c r="D107" s="205" t="s">
        <v>229</v>
      </c>
      <c r="E107" s="206"/>
      <c r="F107" s="206"/>
      <c r="G107" s="41"/>
      <c r="H107" s="41"/>
      <c r="I107" s="41"/>
      <c r="J107" s="207">
        <v>0</v>
      </c>
      <c r="K107" s="41"/>
      <c r="L107" s="208"/>
      <c r="M107" s="209"/>
      <c r="N107" s="210" t="s">
        <v>41</v>
      </c>
      <c r="O107" s="209"/>
      <c r="P107" s="209"/>
      <c r="Q107" s="209"/>
      <c r="R107" s="209"/>
      <c r="S107" s="211"/>
      <c r="T107" s="211"/>
      <c r="U107" s="211"/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/>
      <c r="AF107" s="209"/>
      <c r="AG107" s="209"/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12" t="s">
        <v>144</v>
      </c>
      <c r="AZ107" s="209"/>
      <c r="BA107" s="209"/>
      <c r="BB107" s="209"/>
      <c r="BC107" s="209"/>
      <c r="BD107" s="209"/>
      <c r="BE107" s="213">
        <f>IF(N107="základní",J107,0)</f>
        <v>0</v>
      </c>
      <c r="BF107" s="213">
        <f>IF(N107="snížená",J107,0)</f>
        <v>0</v>
      </c>
      <c r="BG107" s="213">
        <f>IF(N107="zákl. přenesená",J107,0)</f>
        <v>0</v>
      </c>
      <c r="BH107" s="213">
        <f>IF(N107="sníž. přenesená",J107,0)</f>
        <v>0</v>
      </c>
      <c r="BI107" s="213">
        <f>IF(N107="nulová",J107,0)</f>
        <v>0</v>
      </c>
      <c r="BJ107" s="212" t="s">
        <v>84</v>
      </c>
      <c r="BK107" s="209"/>
      <c r="BL107" s="209"/>
      <c r="BM107" s="209"/>
    </row>
    <row r="108" s="2" customFormat="1" ht="18" customHeight="1">
      <c r="A108" s="39"/>
      <c r="B108" s="40"/>
      <c r="C108" s="41"/>
      <c r="D108" s="205" t="s">
        <v>230</v>
      </c>
      <c r="E108" s="206"/>
      <c r="F108" s="206"/>
      <c r="G108" s="41"/>
      <c r="H108" s="41"/>
      <c r="I108" s="41"/>
      <c r="J108" s="207">
        <v>0</v>
      </c>
      <c r="K108" s="41"/>
      <c r="L108" s="208"/>
      <c r="M108" s="209"/>
      <c r="N108" s="210" t="s">
        <v>41</v>
      </c>
      <c r="O108" s="209"/>
      <c r="P108" s="209"/>
      <c r="Q108" s="209"/>
      <c r="R108" s="209"/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/>
      <c r="AC108" s="211"/>
      <c r="AD108" s="211"/>
      <c r="AE108" s="211"/>
      <c r="AF108" s="209"/>
      <c r="AG108" s="209"/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12" t="s">
        <v>144</v>
      </c>
      <c r="AZ108" s="209"/>
      <c r="BA108" s="209"/>
      <c r="BB108" s="209"/>
      <c r="BC108" s="209"/>
      <c r="BD108" s="209"/>
      <c r="BE108" s="213">
        <f>IF(N108="základní",J108,0)</f>
        <v>0</v>
      </c>
      <c r="BF108" s="213">
        <f>IF(N108="snížená",J108,0)</f>
        <v>0</v>
      </c>
      <c r="BG108" s="213">
        <f>IF(N108="zákl. přenesená",J108,0)</f>
        <v>0</v>
      </c>
      <c r="BH108" s="213">
        <f>IF(N108="sníž. přenesená",J108,0)</f>
        <v>0</v>
      </c>
      <c r="BI108" s="213">
        <f>IF(N108="nulová",J108,0)</f>
        <v>0</v>
      </c>
      <c r="BJ108" s="212" t="s">
        <v>84</v>
      </c>
      <c r="BK108" s="209"/>
      <c r="BL108" s="209"/>
      <c r="BM108" s="209"/>
    </row>
    <row r="109" s="2" customFormat="1" ht="18" customHeight="1">
      <c r="A109" s="39"/>
      <c r="B109" s="40"/>
      <c r="C109" s="41"/>
      <c r="D109" s="205" t="s">
        <v>231</v>
      </c>
      <c r="E109" s="206"/>
      <c r="F109" s="206"/>
      <c r="G109" s="41"/>
      <c r="H109" s="41"/>
      <c r="I109" s="41"/>
      <c r="J109" s="207">
        <v>0</v>
      </c>
      <c r="K109" s="41"/>
      <c r="L109" s="208"/>
      <c r="M109" s="209"/>
      <c r="N109" s="210" t="s">
        <v>41</v>
      </c>
      <c r="O109" s="209"/>
      <c r="P109" s="209"/>
      <c r="Q109" s="209"/>
      <c r="R109" s="209"/>
      <c r="S109" s="211"/>
      <c r="T109" s="211"/>
      <c r="U109" s="211"/>
      <c r="V109" s="211"/>
      <c r="W109" s="211"/>
      <c r="X109" s="211"/>
      <c r="Y109" s="211"/>
      <c r="Z109" s="211"/>
      <c r="AA109" s="211"/>
      <c r="AB109" s="211"/>
      <c r="AC109" s="211"/>
      <c r="AD109" s="211"/>
      <c r="AE109" s="211"/>
      <c r="AF109" s="209"/>
      <c r="AG109" s="209"/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12" t="s">
        <v>144</v>
      </c>
      <c r="AZ109" s="209"/>
      <c r="BA109" s="209"/>
      <c r="BB109" s="209"/>
      <c r="BC109" s="209"/>
      <c r="BD109" s="209"/>
      <c r="BE109" s="213">
        <f>IF(N109="základní",J109,0)</f>
        <v>0</v>
      </c>
      <c r="BF109" s="213">
        <f>IF(N109="snížená",J109,0)</f>
        <v>0</v>
      </c>
      <c r="BG109" s="213">
        <f>IF(N109="zákl. přenesená",J109,0)</f>
        <v>0</v>
      </c>
      <c r="BH109" s="213">
        <f>IF(N109="sníž. přenesená",J109,0)</f>
        <v>0</v>
      </c>
      <c r="BI109" s="213">
        <f>IF(N109="nulová",J109,0)</f>
        <v>0</v>
      </c>
      <c r="BJ109" s="212" t="s">
        <v>84</v>
      </c>
      <c r="BK109" s="209"/>
      <c r="BL109" s="209"/>
      <c r="BM109" s="209"/>
    </row>
    <row r="110" s="2" customFormat="1" ht="18" customHeight="1">
      <c r="A110" s="39"/>
      <c r="B110" s="40"/>
      <c r="C110" s="41"/>
      <c r="D110" s="205" t="s">
        <v>232</v>
      </c>
      <c r="E110" s="206"/>
      <c r="F110" s="206"/>
      <c r="G110" s="41"/>
      <c r="H110" s="41"/>
      <c r="I110" s="41"/>
      <c r="J110" s="207">
        <v>0</v>
      </c>
      <c r="K110" s="41"/>
      <c r="L110" s="208"/>
      <c r="M110" s="209"/>
      <c r="N110" s="210" t="s">
        <v>41</v>
      </c>
      <c r="O110" s="209"/>
      <c r="P110" s="209"/>
      <c r="Q110" s="209"/>
      <c r="R110" s="209"/>
      <c r="S110" s="211"/>
      <c r="T110" s="211"/>
      <c r="U110" s="211"/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/>
      <c r="AF110" s="209"/>
      <c r="AG110" s="209"/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12" t="s">
        <v>144</v>
      </c>
      <c r="AZ110" s="209"/>
      <c r="BA110" s="209"/>
      <c r="BB110" s="209"/>
      <c r="BC110" s="209"/>
      <c r="BD110" s="209"/>
      <c r="BE110" s="213">
        <f>IF(N110="základní",J110,0)</f>
        <v>0</v>
      </c>
      <c r="BF110" s="213">
        <f>IF(N110="snížená",J110,0)</f>
        <v>0</v>
      </c>
      <c r="BG110" s="213">
        <f>IF(N110="zákl. přenesená",J110,0)</f>
        <v>0</v>
      </c>
      <c r="BH110" s="213">
        <f>IF(N110="sníž. přenesená",J110,0)</f>
        <v>0</v>
      </c>
      <c r="BI110" s="213">
        <f>IF(N110="nulová",J110,0)</f>
        <v>0</v>
      </c>
      <c r="BJ110" s="212" t="s">
        <v>84</v>
      </c>
      <c r="BK110" s="209"/>
      <c r="BL110" s="209"/>
      <c r="BM110" s="209"/>
    </row>
    <row r="111" s="2" customFormat="1" ht="18" customHeight="1">
      <c r="A111" s="39"/>
      <c r="B111" s="40"/>
      <c r="C111" s="41"/>
      <c r="D111" s="206" t="s">
        <v>233</v>
      </c>
      <c r="E111" s="41"/>
      <c r="F111" s="41"/>
      <c r="G111" s="41"/>
      <c r="H111" s="41"/>
      <c r="I111" s="41"/>
      <c r="J111" s="207">
        <f>ROUND(J30*T111,2)</f>
        <v>0</v>
      </c>
      <c r="K111" s="41"/>
      <c r="L111" s="208"/>
      <c r="M111" s="209"/>
      <c r="N111" s="210" t="s">
        <v>41</v>
      </c>
      <c r="O111" s="209"/>
      <c r="P111" s="209"/>
      <c r="Q111" s="209"/>
      <c r="R111" s="209"/>
      <c r="S111" s="211"/>
      <c r="T111" s="211"/>
      <c r="U111" s="211"/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/>
      <c r="AF111" s="209"/>
      <c r="AG111" s="209"/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12" t="s">
        <v>234</v>
      </c>
      <c r="AZ111" s="209"/>
      <c r="BA111" s="209"/>
      <c r="BB111" s="209"/>
      <c r="BC111" s="209"/>
      <c r="BD111" s="209"/>
      <c r="BE111" s="213">
        <f>IF(N111="základní",J111,0)</f>
        <v>0</v>
      </c>
      <c r="BF111" s="213">
        <f>IF(N111="snížená",J111,0)</f>
        <v>0</v>
      </c>
      <c r="BG111" s="213">
        <f>IF(N111="zákl. přenesená",J111,0)</f>
        <v>0</v>
      </c>
      <c r="BH111" s="213">
        <f>IF(N111="sníž. přenesená",J111,0)</f>
        <v>0</v>
      </c>
      <c r="BI111" s="213">
        <f>IF(N111="nulová",J111,0)</f>
        <v>0</v>
      </c>
      <c r="BJ111" s="212" t="s">
        <v>84</v>
      </c>
      <c r="BK111" s="209"/>
      <c r="BL111" s="209"/>
      <c r="BM111" s="209"/>
    </row>
    <row r="112" s="2" customForma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9.28" customHeight="1">
      <c r="A113" s="39"/>
      <c r="B113" s="40"/>
      <c r="C113" s="214" t="s">
        <v>235</v>
      </c>
      <c r="D113" s="189"/>
      <c r="E113" s="189"/>
      <c r="F113" s="189"/>
      <c r="G113" s="189"/>
      <c r="H113" s="189"/>
      <c r="I113" s="189"/>
      <c r="J113" s="215">
        <f>ROUND(J96+J105,2)</f>
        <v>0</v>
      </c>
      <c r="K113" s="189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236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15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4.4" customHeight="1">
      <c r="A122" s="39"/>
      <c r="B122" s="40"/>
      <c r="C122" s="41"/>
      <c r="D122" s="41"/>
      <c r="E122" s="187" t="str">
        <f>E7</f>
        <v>Modernizace střediska praktického vyučování ISŠTE Sokolov, SO-703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167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6" customHeight="1">
      <c r="A124" s="39"/>
      <c r="B124" s="40"/>
      <c r="C124" s="41"/>
      <c r="D124" s="41"/>
      <c r="E124" s="77" t="str">
        <f>E9</f>
        <v>VRN - Vedlejší rozpočtové náklady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19</v>
      </c>
      <c r="D126" s="41"/>
      <c r="E126" s="41"/>
      <c r="F126" s="28" t="str">
        <f>F12</f>
        <v>Sokolov</v>
      </c>
      <c r="G126" s="41"/>
      <c r="H126" s="41"/>
      <c r="I126" s="33" t="s">
        <v>21</v>
      </c>
      <c r="J126" s="80" t="str">
        <f>IF(J12="","",J12)</f>
        <v>2. 4. 2025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6" customHeight="1">
      <c r="A128" s="39"/>
      <c r="B128" s="40"/>
      <c r="C128" s="33" t="s">
        <v>23</v>
      </c>
      <c r="D128" s="41"/>
      <c r="E128" s="41"/>
      <c r="F128" s="28" t="str">
        <f>E15</f>
        <v>ISŠTE Sokolov, p.s.</v>
      </c>
      <c r="G128" s="41"/>
      <c r="H128" s="41"/>
      <c r="I128" s="33" t="s">
        <v>29</v>
      </c>
      <c r="J128" s="37" t="str">
        <f>E21</f>
        <v xml:space="preserve">DPT projekty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6" customHeight="1">
      <c r="A129" s="39"/>
      <c r="B129" s="40"/>
      <c r="C129" s="33" t="s">
        <v>27</v>
      </c>
      <c r="D129" s="41"/>
      <c r="E129" s="41"/>
      <c r="F129" s="28" t="str">
        <f>IF(E18="","",E18)</f>
        <v>Vyplň údaj</v>
      </c>
      <c r="G129" s="41"/>
      <c r="H129" s="41"/>
      <c r="I129" s="33" t="s">
        <v>32</v>
      </c>
      <c r="J129" s="37" t="str">
        <f>E24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16"/>
      <c r="B131" s="217"/>
      <c r="C131" s="218" t="s">
        <v>237</v>
      </c>
      <c r="D131" s="219" t="s">
        <v>61</v>
      </c>
      <c r="E131" s="219" t="s">
        <v>57</v>
      </c>
      <c r="F131" s="219" t="s">
        <v>58</v>
      </c>
      <c r="G131" s="219" t="s">
        <v>238</v>
      </c>
      <c r="H131" s="219" t="s">
        <v>239</v>
      </c>
      <c r="I131" s="219" t="s">
        <v>240</v>
      </c>
      <c r="J131" s="219" t="s">
        <v>194</v>
      </c>
      <c r="K131" s="220" t="s">
        <v>241</v>
      </c>
      <c r="L131" s="221"/>
      <c r="M131" s="101" t="s">
        <v>1</v>
      </c>
      <c r="N131" s="102" t="s">
        <v>40</v>
      </c>
      <c r="O131" s="102" t="s">
        <v>242</v>
      </c>
      <c r="P131" s="102" t="s">
        <v>243</v>
      </c>
      <c r="Q131" s="102" t="s">
        <v>244</v>
      </c>
      <c r="R131" s="102" t="s">
        <v>245</v>
      </c>
      <c r="S131" s="102" t="s">
        <v>246</v>
      </c>
      <c r="T131" s="103" t="s">
        <v>247</v>
      </c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</row>
    <row r="132" s="2" customFormat="1" ht="22.8" customHeight="1">
      <c r="A132" s="39"/>
      <c r="B132" s="40"/>
      <c r="C132" s="108" t="s">
        <v>248</v>
      </c>
      <c r="D132" s="41"/>
      <c r="E132" s="41"/>
      <c r="F132" s="41"/>
      <c r="G132" s="41"/>
      <c r="H132" s="41"/>
      <c r="I132" s="41"/>
      <c r="J132" s="222">
        <f>BK132</f>
        <v>0</v>
      </c>
      <c r="K132" s="41"/>
      <c r="L132" s="45"/>
      <c r="M132" s="104"/>
      <c r="N132" s="223"/>
      <c r="O132" s="105"/>
      <c r="P132" s="224">
        <f>P133</f>
        <v>0</v>
      </c>
      <c r="Q132" s="105"/>
      <c r="R132" s="224">
        <f>R133</f>
        <v>0</v>
      </c>
      <c r="S132" s="105"/>
      <c r="T132" s="225">
        <f>T133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75</v>
      </c>
      <c r="AU132" s="18" t="s">
        <v>196</v>
      </c>
      <c r="BK132" s="226">
        <f>BK133</f>
        <v>0</v>
      </c>
    </row>
    <row r="133" s="12" customFormat="1" ht="25.92" customHeight="1">
      <c r="A133" s="12"/>
      <c r="B133" s="227"/>
      <c r="C133" s="228"/>
      <c r="D133" s="229" t="s">
        <v>75</v>
      </c>
      <c r="E133" s="230" t="s">
        <v>144</v>
      </c>
      <c r="F133" s="230" t="s">
        <v>145</v>
      </c>
      <c r="G133" s="228"/>
      <c r="H133" s="228"/>
      <c r="I133" s="231"/>
      <c r="J133" s="232">
        <f>BK133</f>
        <v>0</v>
      </c>
      <c r="K133" s="228"/>
      <c r="L133" s="233"/>
      <c r="M133" s="234"/>
      <c r="N133" s="235"/>
      <c r="O133" s="235"/>
      <c r="P133" s="236">
        <f>P134+P139+P144+P147+P149</f>
        <v>0</v>
      </c>
      <c r="Q133" s="235"/>
      <c r="R133" s="236">
        <f>R134+R139+R144+R147+R149</f>
        <v>0</v>
      </c>
      <c r="S133" s="235"/>
      <c r="T133" s="237">
        <f>T134+T139+T144+T147+T149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8" t="s">
        <v>280</v>
      </c>
      <c r="AT133" s="239" t="s">
        <v>75</v>
      </c>
      <c r="AU133" s="239" t="s">
        <v>76</v>
      </c>
      <c r="AY133" s="238" t="s">
        <v>251</v>
      </c>
      <c r="BK133" s="240">
        <f>BK134+BK139+BK144+BK147+BK149</f>
        <v>0</v>
      </c>
    </row>
    <row r="134" s="12" customFormat="1" ht="22.8" customHeight="1">
      <c r="A134" s="12"/>
      <c r="B134" s="227"/>
      <c r="C134" s="228"/>
      <c r="D134" s="229" t="s">
        <v>75</v>
      </c>
      <c r="E134" s="241" t="s">
        <v>4942</v>
      </c>
      <c r="F134" s="241" t="s">
        <v>4943</v>
      </c>
      <c r="G134" s="228"/>
      <c r="H134" s="228"/>
      <c r="I134" s="231"/>
      <c r="J134" s="242">
        <f>BK134</f>
        <v>0</v>
      </c>
      <c r="K134" s="228"/>
      <c r="L134" s="233"/>
      <c r="M134" s="234"/>
      <c r="N134" s="235"/>
      <c r="O134" s="235"/>
      <c r="P134" s="236">
        <f>SUM(P135:P138)</f>
        <v>0</v>
      </c>
      <c r="Q134" s="235"/>
      <c r="R134" s="236">
        <f>SUM(R135:R138)</f>
        <v>0</v>
      </c>
      <c r="S134" s="235"/>
      <c r="T134" s="237">
        <f>SUM(T135:T138)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8" t="s">
        <v>280</v>
      </c>
      <c r="AT134" s="239" t="s">
        <v>75</v>
      </c>
      <c r="AU134" s="239" t="s">
        <v>84</v>
      </c>
      <c r="AY134" s="238" t="s">
        <v>251</v>
      </c>
      <c r="BK134" s="240">
        <f>SUM(BK135:BK138)</f>
        <v>0</v>
      </c>
    </row>
    <row r="135" s="2" customFormat="1" ht="14.4" customHeight="1">
      <c r="A135" s="39"/>
      <c r="B135" s="40"/>
      <c r="C135" s="243" t="s">
        <v>84</v>
      </c>
      <c r="D135" s="243" t="s">
        <v>253</v>
      </c>
      <c r="E135" s="244" t="s">
        <v>4944</v>
      </c>
      <c r="F135" s="245" t="s">
        <v>4945</v>
      </c>
      <c r="G135" s="246" t="s">
        <v>2425</v>
      </c>
      <c r="H135" s="247">
        <v>1</v>
      </c>
      <c r="I135" s="248"/>
      <c r="J135" s="247">
        <f>ROUND(I135*H135,2)</f>
        <v>0</v>
      </c>
      <c r="K135" s="245" t="s">
        <v>257</v>
      </c>
      <c r="L135" s="45"/>
      <c r="M135" s="249" t="s">
        <v>1</v>
      </c>
      <c r="N135" s="250" t="s">
        <v>41</v>
      </c>
      <c r="O135" s="92"/>
      <c r="P135" s="251">
        <f>O135*H135</f>
        <v>0</v>
      </c>
      <c r="Q135" s="251">
        <v>0</v>
      </c>
      <c r="R135" s="251">
        <f>Q135*H135</f>
        <v>0</v>
      </c>
      <c r="S135" s="251">
        <v>0</v>
      </c>
      <c r="T135" s="252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3" t="s">
        <v>4946</v>
      </c>
      <c r="AT135" s="253" t="s">
        <v>253</v>
      </c>
      <c r="AU135" s="253" t="s">
        <v>86</v>
      </c>
      <c r="AY135" s="18" t="s">
        <v>251</v>
      </c>
      <c r="BE135" s="254">
        <f>IF(N135="základní",J135,0)</f>
        <v>0</v>
      </c>
      <c r="BF135" s="254">
        <f>IF(N135="snížená",J135,0)</f>
        <v>0</v>
      </c>
      <c r="BG135" s="254">
        <f>IF(N135="zákl. přenesená",J135,0)</f>
        <v>0</v>
      </c>
      <c r="BH135" s="254">
        <f>IF(N135="sníž. přenesená",J135,0)</f>
        <v>0</v>
      </c>
      <c r="BI135" s="254">
        <f>IF(N135="nulová",J135,0)</f>
        <v>0</v>
      </c>
      <c r="BJ135" s="18" t="s">
        <v>84</v>
      </c>
      <c r="BK135" s="254">
        <f>ROUND(I135*H135,2)</f>
        <v>0</v>
      </c>
      <c r="BL135" s="18" t="s">
        <v>4946</v>
      </c>
      <c r="BM135" s="253" t="s">
        <v>4947</v>
      </c>
    </row>
    <row r="136" s="2" customFormat="1" ht="14.4" customHeight="1">
      <c r="A136" s="39"/>
      <c r="B136" s="40"/>
      <c r="C136" s="243" t="s">
        <v>86</v>
      </c>
      <c r="D136" s="243" t="s">
        <v>253</v>
      </c>
      <c r="E136" s="244" t="s">
        <v>4948</v>
      </c>
      <c r="F136" s="245" t="s">
        <v>4949</v>
      </c>
      <c r="G136" s="246" t="s">
        <v>2425</v>
      </c>
      <c r="H136" s="247">
        <v>1</v>
      </c>
      <c r="I136" s="248"/>
      <c r="J136" s="247">
        <f>ROUND(I136*H136,2)</f>
        <v>0</v>
      </c>
      <c r="K136" s="245" t="s">
        <v>1</v>
      </c>
      <c r="L136" s="45"/>
      <c r="M136" s="249" t="s">
        <v>1</v>
      </c>
      <c r="N136" s="250" t="s">
        <v>41</v>
      </c>
      <c r="O136" s="92"/>
      <c r="P136" s="251">
        <f>O136*H136</f>
        <v>0</v>
      </c>
      <c r="Q136" s="251">
        <v>0</v>
      </c>
      <c r="R136" s="251">
        <f>Q136*H136</f>
        <v>0</v>
      </c>
      <c r="S136" s="251">
        <v>0</v>
      </c>
      <c r="T136" s="252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3" t="s">
        <v>4946</v>
      </c>
      <c r="AT136" s="253" t="s">
        <v>253</v>
      </c>
      <c r="AU136" s="253" t="s">
        <v>86</v>
      </c>
      <c r="AY136" s="18" t="s">
        <v>251</v>
      </c>
      <c r="BE136" s="254">
        <f>IF(N136="základní",J136,0)</f>
        <v>0</v>
      </c>
      <c r="BF136" s="254">
        <f>IF(N136="snížená",J136,0)</f>
        <v>0</v>
      </c>
      <c r="BG136" s="254">
        <f>IF(N136="zákl. přenesená",J136,0)</f>
        <v>0</v>
      </c>
      <c r="BH136" s="254">
        <f>IF(N136="sníž. přenesená",J136,0)</f>
        <v>0</v>
      </c>
      <c r="BI136" s="254">
        <f>IF(N136="nulová",J136,0)</f>
        <v>0</v>
      </c>
      <c r="BJ136" s="18" t="s">
        <v>84</v>
      </c>
      <c r="BK136" s="254">
        <f>ROUND(I136*H136,2)</f>
        <v>0</v>
      </c>
      <c r="BL136" s="18" t="s">
        <v>4946</v>
      </c>
      <c r="BM136" s="253" t="s">
        <v>4950</v>
      </c>
    </row>
    <row r="137" s="2" customFormat="1">
      <c r="A137" s="39"/>
      <c r="B137" s="40"/>
      <c r="C137" s="41"/>
      <c r="D137" s="257" t="s">
        <v>863</v>
      </c>
      <c r="E137" s="41"/>
      <c r="F137" s="308" t="s">
        <v>4951</v>
      </c>
      <c r="G137" s="41"/>
      <c r="H137" s="41"/>
      <c r="I137" s="211"/>
      <c r="J137" s="41"/>
      <c r="K137" s="41"/>
      <c r="L137" s="45"/>
      <c r="M137" s="309"/>
      <c r="N137" s="310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863</v>
      </c>
      <c r="AU137" s="18" t="s">
        <v>86</v>
      </c>
    </row>
    <row r="138" s="2" customFormat="1" ht="14.4" customHeight="1">
      <c r="A138" s="39"/>
      <c r="B138" s="40"/>
      <c r="C138" s="243" t="s">
        <v>271</v>
      </c>
      <c r="D138" s="243" t="s">
        <v>253</v>
      </c>
      <c r="E138" s="244" t="s">
        <v>4952</v>
      </c>
      <c r="F138" s="245" t="s">
        <v>4953</v>
      </c>
      <c r="G138" s="246" t="s">
        <v>2425</v>
      </c>
      <c r="H138" s="247">
        <v>1</v>
      </c>
      <c r="I138" s="248"/>
      <c r="J138" s="247">
        <f>ROUND(I138*H138,2)</f>
        <v>0</v>
      </c>
      <c r="K138" s="245" t="s">
        <v>1</v>
      </c>
      <c r="L138" s="45"/>
      <c r="M138" s="249" t="s">
        <v>1</v>
      </c>
      <c r="N138" s="250" t="s">
        <v>41</v>
      </c>
      <c r="O138" s="92"/>
      <c r="P138" s="251">
        <f>O138*H138</f>
        <v>0</v>
      </c>
      <c r="Q138" s="251">
        <v>0</v>
      </c>
      <c r="R138" s="251">
        <f>Q138*H138</f>
        <v>0</v>
      </c>
      <c r="S138" s="251">
        <v>0</v>
      </c>
      <c r="T138" s="252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3" t="s">
        <v>4946</v>
      </c>
      <c r="AT138" s="253" t="s">
        <v>253</v>
      </c>
      <c r="AU138" s="253" t="s">
        <v>86</v>
      </c>
      <c r="AY138" s="18" t="s">
        <v>251</v>
      </c>
      <c r="BE138" s="254">
        <f>IF(N138="základní",J138,0)</f>
        <v>0</v>
      </c>
      <c r="BF138" s="254">
        <f>IF(N138="snížená",J138,0)</f>
        <v>0</v>
      </c>
      <c r="BG138" s="254">
        <f>IF(N138="zákl. přenesená",J138,0)</f>
        <v>0</v>
      </c>
      <c r="BH138" s="254">
        <f>IF(N138="sníž. přenesená",J138,0)</f>
        <v>0</v>
      </c>
      <c r="BI138" s="254">
        <f>IF(N138="nulová",J138,0)</f>
        <v>0</v>
      </c>
      <c r="BJ138" s="18" t="s">
        <v>84</v>
      </c>
      <c r="BK138" s="254">
        <f>ROUND(I138*H138,2)</f>
        <v>0</v>
      </c>
      <c r="BL138" s="18" t="s">
        <v>4946</v>
      </c>
      <c r="BM138" s="253" t="s">
        <v>4954</v>
      </c>
    </row>
    <row r="139" s="12" customFormat="1" ht="22.8" customHeight="1">
      <c r="A139" s="12"/>
      <c r="B139" s="227"/>
      <c r="C139" s="228"/>
      <c r="D139" s="229" t="s">
        <v>75</v>
      </c>
      <c r="E139" s="241" t="s">
        <v>4955</v>
      </c>
      <c r="F139" s="241" t="s">
        <v>228</v>
      </c>
      <c r="G139" s="228"/>
      <c r="H139" s="228"/>
      <c r="I139" s="231"/>
      <c r="J139" s="242">
        <f>BK139</f>
        <v>0</v>
      </c>
      <c r="K139" s="228"/>
      <c r="L139" s="233"/>
      <c r="M139" s="234"/>
      <c r="N139" s="235"/>
      <c r="O139" s="235"/>
      <c r="P139" s="236">
        <f>SUM(P140:P143)</f>
        <v>0</v>
      </c>
      <c r="Q139" s="235"/>
      <c r="R139" s="236">
        <f>SUM(R140:R143)</f>
        <v>0</v>
      </c>
      <c r="S139" s="235"/>
      <c r="T139" s="237">
        <f>SUM(T140:T143)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8" t="s">
        <v>280</v>
      </c>
      <c r="AT139" s="239" t="s">
        <v>75</v>
      </c>
      <c r="AU139" s="239" t="s">
        <v>84</v>
      </c>
      <c r="AY139" s="238" t="s">
        <v>251</v>
      </c>
      <c r="BK139" s="240">
        <f>SUM(BK140:BK143)</f>
        <v>0</v>
      </c>
    </row>
    <row r="140" s="2" customFormat="1" ht="14.4" customHeight="1">
      <c r="A140" s="39"/>
      <c r="B140" s="40"/>
      <c r="C140" s="243" t="s">
        <v>258</v>
      </c>
      <c r="D140" s="243" t="s">
        <v>253</v>
      </c>
      <c r="E140" s="244" t="s">
        <v>4956</v>
      </c>
      <c r="F140" s="245" t="s">
        <v>228</v>
      </c>
      <c r="G140" s="246" t="s">
        <v>2425</v>
      </c>
      <c r="H140" s="247">
        <v>1</v>
      </c>
      <c r="I140" s="248"/>
      <c r="J140" s="247">
        <f>ROUND(I140*H140,2)</f>
        <v>0</v>
      </c>
      <c r="K140" s="245" t="s">
        <v>257</v>
      </c>
      <c r="L140" s="45"/>
      <c r="M140" s="249" t="s">
        <v>1</v>
      </c>
      <c r="N140" s="250" t="s">
        <v>41</v>
      </c>
      <c r="O140" s="92"/>
      <c r="P140" s="251">
        <f>O140*H140</f>
        <v>0</v>
      </c>
      <c r="Q140" s="251">
        <v>0</v>
      </c>
      <c r="R140" s="251">
        <f>Q140*H140</f>
        <v>0</v>
      </c>
      <c r="S140" s="251">
        <v>0</v>
      </c>
      <c r="T140" s="252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3" t="s">
        <v>4946</v>
      </c>
      <c r="AT140" s="253" t="s">
        <v>253</v>
      </c>
      <c r="AU140" s="253" t="s">
        <v>86</v>
      </c>
      <c r="AY140" s="18" t="s">
        <v>251</v>
      </c>
      <c r="BE140" s="254">
        <f>IF(N140="základní",J140,0)</f>
        <v>0</v>
      </c>
      <c r="BF140" s="254">
        <f>IF(N140="snížená",J140,0)</f>
        <v>0</v>
      </c>
      <c r="BG140" s="254">
        <f>IF(N140="zákl. přenesená",J140,0)</f>
        <v>0</v>
      </c>
      <c r="BH140" s="254">
        <f>IF(N140="sníž. přenesená",J140,0)</f>
        <v>0</v>
      </c>
      <c r="BI140" s="254">
        <f>IF(N140="nulová",J140,0)</f>
        <v>0</v>
      </c>
      <c r="BJ140" s="18" t="s">
        <v>84</v>
      </c>
      <c r="BK140" s="254">
        <f>ROUND(I140*H140,2)</f>
        <v>0</v>
      </c>
      <c r="BL140" s="18" t="s">
        <v>4946</v>
      </c>
      <c r="BM140" s="253" t="s">
        <v>4957</v>
      </c>
    </row>
    <row r="141" s="2" customFormat="1" ht="14.4" customHeight="1">
      <c r="A141" s="39"/>
      <c r="B141" s="40"/>
      <c r="C141" s="243" t="s">
        <v>280</v>
      </c>
      <c r="D141" s="243" t="s">
        <v>253</v>
      </c>
      <c r="E141" s="244" t="s">
        <v>4958</v>
      </c>
      <c r="F141" s="245" t="s">
        <v>4959</v>
      </c>
      <c r="G141" s="246" t="s">
        <v>2425</v>
      </c>
      <c r="H141" s="247">
        <v>1</v>
      </c>
      <c r="I141" s="248"/>
      <c r="J141" s="247">
        <f>ROUND(I141*H141,2)</f>
        <v>0</v>
      </c>
      <c r="K141" s="245" t="s">
        <v>257</v>
      </c>
      <c r="L141" s="45"/>
      <c r="M141" s="249" t="s">
        <v>1</v>
      </c>
      <c r="N141" s="250" t="s">
        <v>41</v>
      </c>
      <c r="O141" s="92"/>
      <c r="P141" s="251">
        <f>O141*H141</f>
        <v>0</v>
      </c>
      <c r="Q141" s="251">
        <v>0</v>
      </c>
      <c r="R141" s="251">
        <f>Q141*H141</f>
        <v>0</v>
      </c>
      <c r="S141" s="251">
        <v>0</v>
      </c>
      <c r="T141" s="252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3" t="s">
        <v>4946</v>
      </c>
      <c r="AT141" s="253" t="s">
        <v>253</v>
      </c>
      <c r="AU141" s="253" t="s">
        <v>86</v>
      </c>
      <c r="AY141" s="18" t="s">
        <v>251</v>
      </c>
      <c r="BE141" s="254">
        <f>IF(N141="základní",J141,0)</f>
        <v>0</v>
      </c>
      <c r="BF141" s="254">
        <f>IF(N141="snížená",J141,0)</f>
        <v>0</v>
      </c>
      <c r="BG141" s="254">
        <f>IF(N141="zákl. přenesená",J141,0)</f>
        <v>0</v>
      </c>
      <c r="BH141" s="254">
        <f>IF(N141="sníž. přenesená",J141,0)</f>
        <v>0</v>
      </c>
      <c r="BI141" s="254">
        <f>IF(N141="nulová",J141,0)</f>
        <v>0</v>
      </c>
      <c r="BJ141" s="18" t="s">
        <v>84</v>
      </c>
      <c r="BK141" s="254">
        <f>ROUND(I141*H141,2)</f>
        <v>0</v>
      </c>
      <c r="BL141" s="18" t="s">
        <v>4946</v>
      </c>
      <c r="BM141" s="253" t="s">
        <v>4960</v>
      </c>
    </row>
    <row r="142" s="2" customFormat="1" ht="14.4" customHeight="1">
      <c r="A142" s="39"/>
      <c r="B142" s="40"/>
      <c r="C142" s="243" t="s">
        <v>287</v>
      </c>
      <c r="D142" s="243" t="s">
        <v>253</v>
      </c>
      <c r="E142" s="244" t="s">
        <v>4961</v>
      </c>
      <c r="F142" s="245" t="s">
        <v>4962</v>
      </c>
      <c r="G142" s="246" t="s">
        <v>2425</v>
      </c>
      <c r="H142" s="247">
        <v>1</v>
      </c>
      <c r="I142" s="248"/>
      <c r="J142" s="247">
        <f>ROUND(I142*H142,2)</f>
        <v>0</v>
      </c>
      <c r="K142" s="245" t="s">
        <v>257</v>
      </c>
      <c r="L142" s="45"/>
      <c r="M142" s="249" t="s">
        <v>1</v>
      </c>
      <c r="N142" s="250" t="s">
        <v>41</v>
      </c>
      <c r="O142" s="92"/>
      <c r="P142" s="251">
        <f>O142*H142</f>
        <v>0</v>
      </c>
      <c r="Q142" s="251">
        <v>0</v>
      </c>
      <c r="R142" s="251">
        <f>Q142*H142</f>
        <v>0</v>
      </c>
      <c r="S142" s="251">
        <v>0</v>
      </c>
      <c r="T142" s="252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3" t="s">
        <v>4946</v>
      </c>
      <c r="AT142" s="253" t="s">
        <v>253</v>
      </c>
      <c r="AU142" s="253" t="s">
        <v>86</v>
      </c>
      <c r="AY142" s="18" t="s">
        <v>251</v>
      </c>
      <c r="BE142" s="254">
        <f>IF(N142="základní",J142,0)</f>
        <v>0</v>
      </c>
      <c r="BF142" s="254">
        <f>IF(N142="snížená",J142,0)</f>
        <v>0</v>
      </c>
      <c r="BG142" s="254">
        <f>IF(N142="zákl. přenesená",J142,0)</f>
        <v>0</v>
      </c>
      <c r="BH142" s="254">
        <f>IF(N142="sníž. přenesená",J142,0)</f>
        <v>0</v>
      </c>
      <c r="BI142" s="254">
        <f>IF(N142="nulová",J142,0)</f>
        <v>0</v>
      </c>
      <c r="BJ142" s="18" t="s">
        <v>84</v>
      </c>
      <c r="BK142" s="254">
        <f>ROUND(I142*H142,2)</f>
        <v>0</v>
      </c>
      <c r="BL142" s="18" t="s">
        <v>4946</v>
      </c>
      <c r="BM142" s="253" t="s">
        <v>4963</v>
      </c>
    </row>
    <row r="143" s="2" customFormat="1" ht="14.4" customHeight="1">
      <c r="A143" s="39"/>
      <c r="B143" s="40"/>
      <c r="C143" s="243" t="s">
        <v>294</v>
      </c>
      <c r="D143" s="243" t="s">
        <v>253</v>
      </c>
      <c r="E143" s="244" t="s">
        <v>4964</v>
      </c>
      <c r="F143" s="245" t="s">
        <v>4965</v>
      </c>
      <c r="G143" s="246" t="s">
        <v>2425</v>
      </c>
      <c r="H143" s="247">
        <v>1</v>
      </c>
      <c r="I143" s="248"/>
      <c r="J143" s="247">
        <f>ROUND(I143*H143,2)</f>
        <v>0</v>
      </c>
      <c r="K143" s="245" t="s">
        <v>257</v>
      </c>
      <c r="L143" s="45"/>
      <c r="M143" s="249" t="s">
        <v>1</v>
      </c>
      <c r="N143" s="250" t="s">
        <v>41</v>
      </c>
      <c r="O143" s="92"/>
      <c r="P143" s="251">
        <f>O143*H143</f>
        <v>0</v>
      </c>
      <c r="Q143" s="251">
        <v>0</v>
      </c>
      <c r="R143" s="251">
        <f>Q143*H143</f>
        <v>0</v>
      </c>
      <c r="S143" s="251">
        <v>0</v>
      </c>
      <c r="T143" s="252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3" t="s">
        <v>4946</v>
      </c>
      <c r="AT143" s="253" t="s">
        <v>253</v>
      </c>
      <c r="AU143" s="253" t="s">
        <v>86</v>
      </c>
      <c r="AY143" s="18" t="s">
        <v>251</v>
      </c>
      <c r="BE143" s="254">
        <f>IF(N143="základní",J143,0)</f>
        <v>0</v>
      </c>
      <c r="BF143" s="254">
        <f>IF(N143="snížená",J143,0)</f>
        <v>0</v>
      </c>
      <c r="BG143" s="254">
        <f>IF(N143="zákl. přenesená",J143,0)</f>
        <v>0</v>
      </c>
      <c r="BH143" s="254">
        <f>IF(N143="sníž. přenesená",J143,0)</f>
        <v>0</v>
      </c>
      <c r="BI143" s="254">
        <f>IF(N143="nulová",J143,0)</f>
        <v>0</v>
      </c>
      <c r="BJ143" s="18" t="s">
        <v>84</v>
      </c>
      <c r="BK143" s="254">
        <f>ROUND(I143*H143,2)</f>
        <v>0</v>
      </c>
      <c r="BL143" s="18" t="s">
        <v>4946</v>
      </c>
      <c r="BM143" s="253" t="s">
        <v>4966</v>
      </c>
    </row>
    <row r="144" s="12" customFormat="1" ht="22.8" customHeight="1">
      <c r="A144" s="12"/>
      <c r="B144" s="227"/>
      <c r="C144" s="228"/>
      <c r="D144" s="229" t="s">
        <v>75</v>
      </c>
      <c r="E144" s="241" t="s">
        <v>4967</v>
      </c>
      <c r="F144" s="241" t="s">
        <v>4968</v>
      </c>
      <c r="G144" s="228"/>
      <c r="H144" s="228"/>
      <c r="I144" s="231"/>
      <c r="J144" s="242">
        <f>BK144</f>
        <v>0</v>
      </c>
      <c r="K144" s="228"/>
      <c r="L144" s="233"/>
      <c r="M144" s="234"/>
      <c r="N144" s="235"/>
      <c r="O144" s="235"/>
      <c r="P144" s="236">
        <f>SUM(P145:P146)</f>
        <v>0</v>
      </c>
      <c r="Q144" s="235"/>
      <c r="R144" s="236">
        <f>SUM(R145:R146)</f>
        <v>0</v>
      </c>
      <c r="S144" s="235"/>
      <c r="T144" s="237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38" t="s">
        <v>280</v>
      </c>
      <c r="AT144" s="239" t="s">
        <v>75</v>
      </c>
      <c r="AU144" s="239" t="s">
        <v>84</v>
      </c>
      <c r="AY144" s="238" t="s">
        <v>251</v>
      </c>
      <c r="BK144" s="240">
        <f>SUM(BK145:BK146)</f>
        <v>0</v>
      </c>
    </row>
    <row r="145" s="2" customFormat="1" ht="14.4" customHeight="1">
      <c r="A145" s="39"/>
      <c r="B145" s="40"/>
      <c r="C145" s="243" t="s">
        <v>298</v>
      </c>
      <c r="D145" s="243" t="s">
        <v>253</v>
      </c>
      <c r="E145" s="244" t="s">
        <v>4969</v>
      </c>
      <c r="F145" s="245" t="s">
        <v>4970</v>
      </c>
      <c r="G145" s="246" t="s">
        <v>2425</v>
      </c>
      <c r="H145" s="247">
        <v>1</v>
      </c>
      <c r="I145" s="248"/>
      <c r="J145" s="247">
        <f>ROUND(I145*H145,2)</f>
        <v>0</v>
      </c>
      <c r="K145" s="245" t="s">
        <v>257</v>
      </c>
      <c r="L145" s="45"/>
      <c r="M145" s="249" t="s">
        <v>1</v>
      </c>
      <c r="N145" s="250" t="s">
        <v>41</v>
      </c>
      <c r="O145" s="92"/>
      <c r="P145" s="251">
        <f>O145*H145</f>
        <v>0</v>
      </c>
      <c r="Q145" s="251">
        <v>0</v>
      </c>
      <c r="R145" s="251">
        <f>Q145*H145</f>
        <v>0</v>
      </c>
      <c r="S145" s="251">
        <v>0</v>
      </c>
      <c r="T145" s="252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3" t="s">
        <v>4946</v>
      </c>
      <c r="AT145" s="253" t="s">
        <v>253</v>
      </c>
      <c r="AU145" s="253" t="s">
        <v>86</v>
      </c>
      <c r="AY145" s="18" t="s">
        <v>251</v>
      </c>
      <c r="BE145" s="254">
        <f>IF(N145="základní",J145,0)</f>
        <v>0</v>
      </c>
      <c r="BF145" s="254">
        <f>IF(N145="snížená",J145,0)</f>
        <v>0</v>
      </c>
      <c r="BG145" s="254">
        <f>IF(N145="zákl. přenesená",J145,0)</f>
        <v>0</v>
      </c>
      <c r="BH145" s="254">
        <f>IF(N145="sníž. přenesená",J145,0)</f>
        <v>0</v>
      </c>
      <c r="BI145" s="254">
        <f>IF(N145="nulová",J145,0)</f>
        <v>0</v>
      </c>
      <c r="BJ145" s="18" t="s">
        <v>84</v>
      </c>
      <c r="BK145" s="254">
        <f>ROUND(I145*H145,2)</f>
        <v>0</v>
      </c>
      <c r="BL145" s="18" t="s">
        <v>4946</v>
      </c>
      <c r="BM145" s="253" t="s">
        <v>4971</v>
      </c>
    </row>
    <row r="146" s="2" customFormat="1" ht="14.4" customHeight="1">
      <c r="A146" s="39"/>
      <c r="B146" s="40"/>
      <c r="C146" s="243" t="s">
        <v>305</v>
      </c>
      <c r="D146" s="243" t="s">
        <v>253</v>
      </c>
      <c r="E146" s="244" t="s">
        <v>4972</v>
      </c>
      <c r="F146" s="245" t="s">
        <v>4973</v>
      </c>
      <c r="G146" s="246" t="s">
        <v>2425</v>
      </c>
      <c r="H146" s="247">
        <v>1</v>
      </c>
      <c r="I146" s="248"/>
      <c r="J146" s="247">
        <f>ROUND(I146*H146,2)</f>
        <v>0</v>
      </c>
      <c r="K146" s="245" t="s">
        <v>257</v>
      </c>
      <c r="L146" s="45"/>
      <c r="M146" s="249" t="s">
        <v>1</v>
      </c>
      <c r="N146" s="250" t="s">
        <v>41</v>
      </c>
      <c r="O146" s="92"/>
      <c r="P146" s="251">
        <f>O146*H146</f>
        <v>0</v>
      </c>
      <c r="Q146" s="251">
        <v>0</v>
      </c>
      <c r="R146" s="251">
        <f>Q146*H146</f>
        <v>0</v>
      </c>
      <c r="S146" s="251">
        <v>0</v>
      </c>
      <c r="T146" s="252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3" t="s">
        <v>4946</v>
      </c>
      <c r="AT146" s="253" t="s">
        <v>253</v>
      </c>
      <c r="AU146" s="253" t="s">
        <v>86</v>
      </c>
      <c r="AY146" s="18" t="s">
        <v>251</v>
      </c>
      <c r="BE146" s="254">
        <f>IF(N146="základní",J146,0)</f>
        <v>0</v>
      </c>
      <c r="BF146" s="254">
        <f>IF(N146="snížená",J146,0)</f>
        <v>0</v>
      </c>
      <c r="BG146" s="254">
        <f>IF(N146="zákl. přenesená",J146,0)</f>
        <v>0</v>
      </c>
      <c r="BH146" s="254">
        <f>IF(N146="sníž. přenesená",J146,0)</f>
        <v>0</v>
      </c>
      <c r="BI146" s="254">
        <f>IF(N146="nulová",J146,0)</f>
        <v>0</v>
      </c>
      <c r="BJ146" s="18" t="s">
        <v>84</v>
      </c>
      <c r="BK146" s="254">
        <f>ROUND(I146*H146,2)</f>
        <v>0</v>
      </c>
      <c r="BL146" s="18" t="s">
        <v>4946</v>
      </c>
      <c r="BM146" s="253" t="s">
        <v>4974</v>
      </c>
    </row>
    <row r="147" s="12" customFormat="1" ht="22.8" customHeight="1">
      <c r="A147" s="12"/>
      <c r="B147" s="227"/>
      <c r="C147" s="228"/>
      <c r="D147" s="229" t="s">
        <v>75</v>
      </c>
      <c r="E147" s="241" t="s">
        <v>4975</v>
      </c>
      <c r="F147" s="241" t="s">
        <v>231</v>
      </c>
      <c r="G147" s="228"/>
      <c r="H147" s="228"/>
      <c r="I147" s="231"/>
      <c r="J147" s="242">
        <f>BK147</f>
        <v>0</v>
      </c>
      <c r="K147" s="228"/>
      <c r="L147" s="233"/>
      <c r="M147" s="234"/>
      <c r="N147" s="235"/>
      <c r="O147" s="235"/>
      <c r="P147" s="236">
        <f>P148</f>
        <v>0</v>
      </c>
      <c r="Q147" s="235"/>
      <c r="R147" s="236">
        <f>R148</f>
        <v>0</v>
      </c>
      <c r="S147" s="235"/>
      <c r="T147" s="237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38" t="s">
        <v>280</v>
      </c>
      <c r="AT147" s="239" t="s">
        <v>75</v>
      </c>
      <c r="AU147" s="239" t="s">
        <v>84</v>
      </c>
      <c r="AY147" s="238" t="s">
        <v>251</v>
      </c>
      <c r="BK147" s="240">
        <f>BK148</f>
        <v>0</v>
      </c>
    </row>
    <row r="148" s="2" customFormat="1" ht="14.4" customHeight="1">
      <c r="A148" s="39"/>
      <c r="B148" s="40"/>
      <c r="C148" s="243" t="s">
        <v>312</v>
      </c>
      <c r="D148" s="243" t="s">
        <v>253</v>
      </c>
      <c r="E148" s="244" t="s">
        <v>4976</v>
      </c>
      <c r="F148" s="245" t="s">
        <v>231</v>
      </c>
      <c r="G148" s="246" t="s">
        <v>2425</v>
      </c>
      <c r="H148" s="247">
        <v>1</v>
      </c>
      <c r="I148" s="248"/>
      <c r="J148" s="247">
        <f>ROUND(I148*H148,2)</f>
        <v>0</v>
      </c>
      <c r="K148" s="245" t="s">
        <v>257</v>
      </c>
      <c r="L148" s="45"/>
      <c r="M148" s="249" t="s">
        <v>1</v>
      </c>
      <c r="N148" s="250" t="s">
        <v>41</v>
      </c>
      <c r="O148" s="92"/>
      <c r="P148" s="251">
        <f>O148*H148</f>
        <v>0</v>
      </c>
      <c r="Q148" s="251">
        <v>0</v>
      </c>
      <c r="R148" s="251">
        <f>Q148*H148</f>
        <v>0</v>
      </c>
      <c r="S148" s="251">
        <v>0</v>
      </c>
      <c r="T148" s="252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3" t="s">
        <v>4946</v>
      </c>
      <c r="AT148" s="253" t="s">
        <v>253</v>
      </c>
      <c r="AU148" s="253" t="s">
        <v>86</v>
      </c>
      <c r="AY148" s="18" t="s">
        <v>251</v>
      </c>
      <c r="BE148" s="254">
        <f>IF(N148="základní",J148,0)</f>
        <v>0</v>
      </c>
      <c r="BF148" s="254">
        <f>IF(N148="snížená",J148,0)</f>
        <v>0</v>
      </c>
      <c r="BG148" s="254">
        <f>IF(N148="zákl. přenesená",J148,0)</f>
        <v>0</v>
      </c>
      <c r="BH148" s="254">
        <f>IF(N148="sníž. přenesená",J148,0)</f>
        <v>0</v>
      </c>
      <c r="BI148" s="254">
        <f>IF(N148="nulová",J148,0)</f>
        <v>0</v>
      </c>
      <c r="BJ148" s="18" t="s">
        <v>84</v>
      </c>
      <c r="BK148" s="254">
        <f>ROUND(I148*H148,2)</f>
        <v>0</v>
      </c>
      <c r="BL148" s="18" t="s">
        <v>4946</v>
      </c>
      <c r="BM148" s="253" t="s">
        <v>4977</v>
      </c>
    </row>
    <row r="149" s="12" customFormat="1" ht="22.8" customHeight="1">
      <c r="A149" s="12"/>
      <c r="B149" s="227"/>
      <c r="C149" s="228"/>
      <c r="D149" s="229" t="s">
        <v>75</v>
      </c>
      <c r="E149" s="241" t="s">
        <v>4978</v>
      </c>
      <c r="F149" s="241" t="s">
        <v>191</v>
      </c>
      <c r="G149" s="228"/>
      <c r="H149" s="228"/>
      <c r="I149" s="231"/>
      <c r="J149" s="242">
        <f>BK149</f>
        <v>0</v>
      </c>
      <c r="K149" s="228"/>
      <c r="L149" s="233"/>
      <c r="M149" s="234"/>
      <c r="N149" s="235"/>
      <c r="O149" s="235"/>
      <c r="P149" s="236">
        <f>SUM(P150:P153)</f>
        <v>0</v>
      </c>
      <c r="Q149" s="235"/>
      <c r="R149" s="236">
        <f>SUM(R150:R153)</f>
        <v>0</v>
      </c>
      <c r="S149" s="235"/>
      <c r="T149" s="237">
        <f>SUM(T150:T153)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38" t="s">
        <v>280</v>
      </c>
      <c r="AT149" s="239" t="s">
        <v>75</v>
      </c>
      <c r="AU149" s="239" t="s">
        <v>84</v>
      </c>
      <c r="AY149" s="238" t="s">
        <v>251</v>
      </c>
      <c r="BK149" s="240">
        <f>SUM(BK150:BK153)</f>
        <v>0</v>
      </c>
    </row>
    <row r="150" s="2" customFormat="1" ht="14.4" customHeight="1">
      <c r="A150" s="39"/>
      <c r="B150" s="40"/>
      <c r="C150" s="243" t="s">
        <v>317</v>
      </c>
      <c r="D150" s="243" t="s">
        <v>253</v>
      </c>
      <c r="E150" s="244" t="s">
        <v>4979</v>
      </c>
      <c r="F150" s="245" t="s">
        <v>4980</v>
      </c>
      <c r="G150" s="246" t="s">
        <v>2425</v>
      </c>
      <c r="H150" s="247">
        <v>1</v>
      </c>
      <c r="I150" s="248"/>
      <c r="J150" s="247">
        <f>ROUND(I150*H150,2)</f>
        <v>0</v>
      </c>
      <c r="K150" s="245" t="s">
        <v>1</v>
      </c>
      <c r="L150" s="45"/>
      <c r="M150" s="249" t="s">
        <v>1</v>
      </c>
      <c r="N150" s="250" t="s">
        <v>41</v>
      </c>
      <c r="O150" s="92"/>
      <c r="P150" s="251">
        <f>O150*H150</f>
        <v>0</v>
      </c>
      <c r="Q150" s="251">
        <v>0</v>
      </c>
      <c r="R150" s="251">
        <f>Q150*H150</f>
        <v>0</v>
      </c>
      <c r="S150" s="251">
        <v>0</v>
      </c>
      <c r="T150" s="252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3" t="s">
        <v>4946</v>
      </c>
      <c r="AT150" s="253" t="s">
        <v>253</v>
      </c>
      <c r="AU150" s="253" t="s">
        <v>86</v>
      </c>
      <c r="AY150" s="18" t="s">
        <v>251</v>
      </c>
      <c r="BE150" s="254">
        <f>IF(N150="základní",J150,0)</f>
        <v>0</v>
      </c>
      <c r="BF150" s="254">
        <f>IF(N150="snížená",J150,0)</f>
        <v>0</v>
      </c>
      <c r="BG150" s="254">
        <f>IF(N150="zákl. přenesená",J150,0)</f>
        <v>0</v>
      </c>
      <c r="BH150" s="254">
        <f>IF(N150="sníž. přenesená",J150,0)</f>
        <v>0</v>
      </c>
      <c r="BI150" s="254">
        <f>IF(N150="nulová",J150,0)</f>
        <v>0</v>
      </c>
      <c r="BJ150" s="18" t="s">
        <v>84</v>
      </c>
      <c r="BK150" s="254">
        <f>ROUND(I150*H150,2)</f>
        <v>0</v>
      </c>
      <c r="BL150" s="18" t="s">
        <v>4946</v>
      </c>
      <c r="BM150" s="253" t="s">
        <v>4981</v>
      </c>
    </row>
    <row r="151" s="2" customFormat="1" ht="14.4" customHeight="1">
      <c r="A151" s="39"/>
      <c r="B151" s="40"/>
      <c r="C151" s="243" t="s">
        <v>8</v>
      </c>
      <c r="D151" s="243" t="s">
        <v>253</v>
      </c>
      <c r="E151" s="244" t="s">
        <v>4982</v>
      </c>
      <c r="F151" s="245" t="s">
        <v>4983</v>
      </c>
      <c r="G151" s="246" t="s">
        <v>2425</v>
      </c>
      <c r="H151" s="247">
        <v>1</v>
      </c>
      <c r="I151" s="248"/>
      <c r="J151" s="247">
        <f>ROUND(I151*H151,2)</f>
        <v>0</v>
      </c>
      <c r="K151" s="245" t="s">
        <v>257</v>
      </c>
      <c r="L151" s="45"/>
      <c r="M151" s="249" t="s">
        <v>1</v>
      </c>
      <c r="N151" s="250" t="s">
        <v>41</v>
      </c>
      <c r="O151" s="92"/>
      <c r="P151" s="251">
        <f>O151*H151</f>
        <v>0</v>
      </c>
      <c r="Q151" s="251">
        <v>0</v>
      </c>
      <c r="R151" s="251">
        <f>Q151*H151</f>
        <v>0</v>
      </c>
      <c r="S151" s="251">
        <v>0</v>
      </c>
      <c r="T151" s="252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3" t="s">
        <v>4946</v>
      </c>
      <c r="AT151" s="253" t="s">
        <v>253</v>
      </c>
      <c r="AU151" s="253" t="s">
        <v>86</v>
      </c>
      <c r="AY151" s="18" t="s">
        <v>251</v>
      </c>
      <c r="BE151" s="254">
        <f>IF(N151="základní",J151,0)</f>
        <v>0</v>
      </c>
      <c r="BF151" s="254">
        <f>IF(N151="snížená",J151,0)</f>
        <v>0</v>
      </c>
      <c r="BG151" s="254">
        <f>IF(N151="zákl. přenesená",J151,0)</f>
        <v>0</v>
      </c>
      <c r="BH151" s="254">
        <f>IF(N151="sníž. přenesená",J151,0)</f>
        <v>0</v>
      </c>
      <c r="BI151" s="254">
        <f>IF(N151="nulová",J151,0)</f>
        <v>0</v>
      </c>
      <c r="BJ151" s="18" t="s">
        <v>84</v>
      </c>
      <c r="BK151" s="254">
        <f>ROUND(I151*H151,2)</f>
        <v>0</v>
      </c>
      <c r="BL151" s="18" t="s">
        <v>4946</v>
      </c>
      <c r="BM151" s="253" t="s">
        <v>4984</v>
      </c>
    </row>
    <row r="152" s="2" customFormat="1" ht="14.4" customHeight="1">
      <c r="A152" s="39"/>
      <c r="B152" s="40"/>
      <c r="C152" s="243" t="s">
        <v>330</v>
      </c>
      <c r="D152" s="243" t="s">
        <v>253</v>
      </c>
      <c r="E152" s="244" t="s">
        <v>4985</v>
      </c>
      <c r="F152" s="245" t="s">
        <v>191</v>
      </c>
      <c r="G152" s="246" t="s">
        <v>2425</v>
      </c>
      <c r="H152" s="247">
        <v>1</v>
      </c>
      <c r="I152" s="248"/>
      <c r="J152" s="247">
        <f>ROUND(I152*H152,2)</f>
        <v>0</v>
      </c>
      <c r="K152" s="245" t="s">
        <v>257</v>
      </c>
      <c r="L152" s="45"/>
      <c r="M152" s="249" t="s">
        <v>1</v>
      </c>
      <c r="N152" s="250" t="s">
        <v>41</v>
      </c>
      <c r="O152" s="92"/>
      <c r="P152" s="251">
        <f>O152*H152</f>
        <v>0</v>
      </c>
      <c r="Q152" s="251">
        <v>0</v>
      </c>
      <c r="R152" s="251">
        <f>Q152*H152</f>
        <v>0</v>
      </c>
      <c r="S152" s="251">
        <v>0</v>
      </c>
      <c r="T152" s="252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3" t="s">
        <v>4946</v>
      </c>
      <c r="AT152" s="253" t="s">
        <v>253</v>
      </c>
      <c r="AU152" s="253" t="s">
        <v>86</v>
      </c>
      <c r="AY152" s="18" t="s">
        <v>251</v>
      </c>
      <c r="BE152" s="254">
        <f>IF(N152="základní",J152,0)</f>
        <v>0</v>
      </c>
      <c r="BF152" s="254">
        <f>IF(N152="snížená",J152,0)</f>
        <v>0</v>
      </c>
      <c r="BG152" s="254">
        <f>IF(N152="zákl. přenesená",J152,0)</f>
        <v>0</v>
      </c>
      <c r="BH152" s="254">
        <f>IF(N152="sníž. přenesená",J152,0)</f>
        <v>0</v>
      </c>
      <c r="BI152" s="254">
        <f>IF(N152="nulová",J152,0)</f>
        <v>0</v>
      </c>
      <c r="BJ152" s="18" t="s">
        <v>84</v>
      </c>
      <c r="BK152" s="254">
        <f>ROUND(I152*H152,2)</f>
        <v>0</v>
      </c>
      <c r="BL152" s="18" t="s">
        <v>4946</v>
      </c>
      <c r="BM152" s="253" t="s">
        <v>4986</v>
      </c>
    </row>
    <row r="153" s="2" customFormat="1">
      <c r="A153" s="39"/>
      <c r="B153" s="40"/>
      <c r="C153" s="41"/>
      <c r="D153" s="257" t="s">
        <v>863</v>
      </c>
      <c r="E153" s="41"/>
      <c r="F153" s="308" t="s">
        <v>4987</v>
      </c>
      <c r="G153" s="41"/>
      <c r="H153" s="41"/>
      <c r="I153" s="211"/>
      <c r="J153" s="41"/>
      <c r="K153" s="41"/>
      <c r="L153" s="45"/>
      <c r="M153" s="319"/>
      <c r="N153" s="320"/>
      <c r="O153" s="313"/>
      <c r="P153" s="313"/>
      <c r="Q153" s="313"/>
      <c r="R153" s="313"/>
      <c r="S153" s="313"/>
      <c r="T153" s="321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863</v>
      </c>
      <c r="AU153" s="18" t="s">
        <v>86</v>
      </c>
    </row>
    <row r="154" s="2" customFormat="1" ht="6.96" customHeight="1">
      <c r="A154" s="39"/>
      <c r="B154" s="67"/>
      <c r="C154" s="68"/>
      <c r="D154" s="68"/>
      <c r="E154" s="68"/>
      <c r="F154" s="68"/>
      <c r="G154" s="68"/>
      <c r="H154" s="68"/>
      <c r="I154" s="68"/>
      <c r="J154" s="68"/>
      <c r="K154" s="68"/>
      <c r="L154" s="45"/>
      <c r="M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</sheetData>
  <sheetProtection sheet="1" autoFilter="0" formatColumns="0" formatRows="0" objects="1" scenarios="1" spinCount="100000" saltValue="bSasq7JMMP9otSTaDhTpA6+PUEAPFOZldXa0MAc6hUxs7ecw5csvIpZPY72XpHFL9Fg9mRXSEOWZ8pLPhY+Sfw==" hashValue="ZkCM70exGz4EDVygRjLGPs+Uk9eiV2Qzak0wm++YJhyfyJ/cIK8HvXm49AmlilmDOiDUhEQU1/UBmVz5pQtVqg==" algorithmName="SHA-512" password="CC35"/>
  <autoFilter ref="C131:K153"/>
  <mergeCells count="14">
    <mergeCell ref="E7:H7"/>
    <mergeCell ref="E9:H9"/>
    <mergeCell ref="E18:H18"/>
    <mergeCell ref="E27:H27"/>
    <mergeCell ref="E85:H85"/>
    <mergeCell ref="E87:H87"/>
    <mergeCell ref="D106:F106"/>
    <mergeCell ref="D107:F107"/>
    <mergeCell ref="D108:F108"/>
    <mergeCell ref="D109:F109"/>
    <mergeCell ref="D110:F110"/>
    <mergeCell ref="E122:H122"/>
    <mergeCell ref="E124:H12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710938" style="1" customWidth="1"/>
    <col min="3" max="3" width="26.71094" style="1" customWidth="1"/>
    <col min="4" max="4" width="140.1406" style="1" customWidth="1"/>
    <col min="5" max="5" width="14.28125" style="1" customWidth="1"/>
    <col min="6" max="6" width="21.42188" style="1" customWidth="1"/>
    <col min="7" max="7" width="1.710938" style="1" customWidth="1"/>
    <col min="8" max="8" width="8.851563" style="1" customWidth="1"/>
  </cols>
  <sheetData>
    <row r="1" s="1" customFormat="1" ht="11.28" customHeight="1"/>
    <row r="2" s="1" customFormat="1" ht="36.96" customHeight="1"/>
    <row r="3" s="1" customFormat="1" ht="6.96" customHeight="1">
      <c r="B3" s="148"/>
      <c r="C3" s="149"/>
      <c r="D3" s="149"/>
      <c r="E3" s="149"/>
      <c r="F3" s="149"/>
      <c r="G3" s="149"/>
      <c r="H3" s="21"/>
    </row>
    <row r="4" s="1" customFormat="1" ht="24.96" customHeight="1">
      <c r="B4" s="21"/>
      <c r="C4" s="150" t="s">
        <v>4988</v>
      </c>
      <c r="H4" s="21"/>
    </row>
    <row r="5" s="1" customFormat="1" ht="12" customHeight="1">
      <c r="B5" s="21"/>
      <c r="C5" s="322" t="s">
        <v>12</v>
      </c>
      <c r="D5" s="158" t="s">
        <v>13</v>
      </c>
      <c r="E5" s="1"/>
      <c r="F5" s="1"/>
      <c r="H5" s="21"/>
    </row>
    <row r="6" s="1" customFormat="1" ht="36.96" customHeight="1">
      <c r="B6" s="21"/>
      <c r="C6" s="323" t="s">
        <v>15</v>
      </c>
      <c r="D6" s="324" t="s">
        <v>16</v>
      </c>
      <c r="E6" s="1"/>
      <c r="F6" s="1"/>
      <c r="H6" s="21"/>
    </row>
    <row r="7" s="1" customFormat="1" ht="14.4" customHeight="1">
      <c r="B7" s="21"/>
      <c r="C7" s="152" t="s">
        <v>21</v>
      </c>
      <c r="D7" s="155" t="str">
        <f>'Rekapitulace stavby'!AN8</f>
        <v>2. 4. 2025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216"/>
      <c r="B9" s="325"/>
      <c r="C9" s="326" t="s">
        <v>57</v>
      </c>
      <c r="D9" s="327" t="s">
        <v>58</v>
      </c>
      <c r="E9" s="327" t="s">
        <v>238</v>
      </c>
      <c r="F9" s="328" t="s">
        <v>4989</v>
      </c>
      <c r="G9" s="216"/>
      <c r="H9" s="325"/>
    </row>
    <row r="10" s="2" customFormat="1" ht="26.4" customHeight="1">
      <c r="A10" s="39"/>
      <c r="B10" s="45"/>
      <c r="C10" s="329" t="s">
        <v>81</v>
      </c>
      <c r="D10" s="329" t="s">
        <v>82</v>
      </c>
      <c r="E10" s="39"/>
      <c r="F10" s="39"/>
      <c r="G10" s="39"/>
      <c r="H10" s="45"/>
    </row>
    <row r="11" s="2" customFormat="1" ht="16.8" customHeight="1">
      <c r="A11" s="39"/>
      <c r="B11" s="45"/>
      <c r="C11" s="330" t="s">
        <v>147</v>
      </c>
      <c r="D11" s="331" t="s">
        <v>148</v>
      </c>
      <c r="E11" s="332" t="s">
        <v>149</v>
      </c>
      <c r="F11" s="333">
        <v>275</v>
      </c>
      <c r="G11" s="39"/>
      <c r="H11" s="45"/>
    </row>
    <row r="12" s="2" customFormat="1" ht="16.8" customHeight="1">
      <c r="A12" s="39"/>
      <c r="B12" s="45"/>
      <c r="C12" s="334" t="s">
        <v>1</v>
      </c>
      <c r="D12" s="334" t="s">
        <v>1089</v>
      </c>
      <c r="E12" s="18" t="s">
        <v>1</v>
      </c>
      <c r="F12" s="335">
        <v>0</v>
      </c>
      <c r="G12" s="39"/>
      <c r="H12" s="45"/>
    </row>
    <row r="13" s="2" customFormat="1" ht="16.8" customHeight="1">
      <c r="A13" s="39"/>
      <c r="B13" s="45"/>
      <c r="C13" s="334" t="s">
        <v>1</v>
      </c>
      <c r="D13" s="334" t="s">
        <v>1090</v>
      </c>
      <c r="E13" s="18" t="s">
        <v>1</v>
      </c>
      <c r="F13" s="335">
        <v>0</v>
      </c>
      <c r="G13" s="39"/>
      <c r="H13" s="45"/>
    </row>
    <row r="14" s="2" customFormat="1" ht="16.8" customHeight="1">
      <c r="A14" s="39"/>
      <c r="B14" s="45"/>
      <c r="C14" s="334" t="s">
        <v>1</v>
      </c>
      <c r="D14" s="334" t="s">
        <v>408</v>
      </c>
      <c r="E14" s="18" t="s">
        <v>1</v>
      </c>
      <c r="F14" s="335">
        <v>0</v>
      </c>
      <c r="G14" s="39"/>
      <c r="H14" s="45"/>
    </row>
    <row r="15" s="2" customFormat="1" ht="16.8" customHeight="1">
      <c r="A15" s="39"/>
      <c r="B15" s="45"/>
      <c r="C15" s="334" t="s">
        <v>1</v>
      </c>
      <c r="D15" s="334" t="s">
        <v>2092</v>
      </c>
      <c r="E15" s="18" t="s">
        <v>1</v>
      </c>
      <c r="F15" s="335">
        <v>0</v>
      </c>
      <c r="G15" s="39"/>
      <c r="H15" s="45"/>
    </row>
    <row r="16" s="2" customFormat="1" ht="16.8" customHeight="1">
      <c r="A16" s="39"/>
      <c r="B16" s="45"/>
      <c r="C16" s="334" t="s">
        <v>1</v>
      </c>
      <c r="D16" s="334" t="s">
        <v>2093</v>
      </c>
      <c r="E16" s="18" t="s">
        <v>1</v>
      </c>
      <c r="F16" s="335">
        <v>21.800000000000001</v>
      </c>
      <c r="G16" s="39"/>
      <c r="H16" s="45"/>
    </row>
    <row r="17" s="2" customFormat="1" ht="16.8" customHeight="1">
      <c r="A17" s="39"/>
      <c r="B17" s="45"/>
      <c r="C17" s="334" t="s">
        <v>1</v>
      </c>
      <c r="D17" s="334" t="s">
        <v>2094</v>
      </c>
      <c r="E17" s="18" t="s">
        <v>1</v>
      </c>
      <c r="F17" s="335">
        <v>16.199999999999999</v>
      </c>
      <c r="G17" s="39"/>
      <c r="H17" s="45"/>
    </row>
    <row r="18" s="2" customFormat="1" ht="16.8" customHeight="1">
      <c r="A18" s="39"/>
      <c r="B18" s="45"/>
      <c r="C18" s="334" t="s">
        <v>1</v>
      </c>
      <c r="D18" s="334" t="s">
        <v>2095</v>
      </c>
      <c r="E18" s="18" t="s">
        <v>1</v>
      </c>
      <c r="F18" s="335">
        <v>12.6</v>
      </c>
      <c r="G18" s="39"/>
      <c r="H18" s="45"/>
    </row>
    <row r="19" s="2" customFormat="1" ht="16.8" customHeight="1">
      <c r="A19" s="39"/>
      <c r="B19" s="45"/>
      <c r="C19" s="334" t="s">
        <v>1</v>
      </c>
      <c r="D19" s="334" t="s">
        <v>2096</v>
      </c>
      <c r="E19" s="18" t="s">
        <v>1</v>
      </c>
      <c r="F19" s="335">
        <v>8.1999999999999993</v>
      </c>
      <c r="G19" s="39"/>
      <c r="H19" s="45"/>
    </row>
    <row r="20" s="2" customFormat="1" ht="16.8" customHeight="1">
      <c r="A20" s="39"/>
      <c r="B20" s="45"/>
      <c r="C20" s="334" t="s">
        <v>1</v>
      </c>
      <c r="D20" s="334" t="s">
        <v>2097</v>
      </c>
      <c r="E20" s="18" t="s">
        <v>1</v>
      </c>
      <c r="F20" s="335">
        <v>8.4000000000000004</v>
      </c>
      <c r="G20" s="39"/>
      <c r="H20" s="45"/>
    </row>
    <row r="21" s="2" customFormat="1" ht="16.8" customHeight="1">
      <c r="A21" s="39"/>
      <c r="B21" s="45"/>
      <c r="C21" s="334" t="s">
        <v>1</v>
      </c>
      <c r="D21" s="334" t="s">
        <v>2098</v>
      </c>
      <c r="E21" s="18" t="s">
        <v>1</v>
      </c>
      <c r="F21" s="335">
        <v>0</v>
      </c>
      <c r="G21" s="39"/>
      <c r="H21" s="45"/>
    </row>
    <row r="22" s="2" customFormat="1" ht="16.8" customHeight="1">
      <c r="A22" s="39"/>
      <c r="B22" s="45"/>
      <c r="C22" s="334" t="s">
        <v>1</v>
      </c>
      <c r="D22" s="334" t="s">
        <v>2099</v>
      </c>
      <c r="E22" s="18" t="s">
        <v>1</v>
      </c>
      <c r="F22" s="335">
        <v>15</v>
      </c>
      <c r="G22" s="39"/>
      <c r="H22" s="45"/>
    </row>
    <row r="23" s="2" customFormat="1" ht="16.8" customHeight="1">
      <c r="A23" s="39"/>
      <c r="B23" s="45"/>
      <c r="C23" s="334" t="s">
        <v>1</v>
      </c>
      <c r="D23" s="334" t="s">
        <v>2100</v>
      </c>
      <c r="E23" s="18" t="s">
        <v>1</v>
      </c>
      <c r="F23" s="335">
        <v>17.199999999999999</v>
      </c>
      <c r="G23" s="39"/>
      <c r="H23" s="45"/>
    </row>
    <row r="24" s="2" customFormat="1" ht="16.8" customHeight="1">
      <c r="A24" s="39"/>
      <c r="B24" s="45"/>
      <c r="C24" s="334" t="s">
        <v>1</v>
      </c>
      <c r="D24" s="334" t="s">
        <v>2101</v>
      </c>
      <c r="E24" s="18" t="s">
        <v>1</v>
      </c>
      <c r="F24" s="335">
        <v>15.65</v>
      </c>
      <c r="G24" s="39"/>
      <c r="H24" s="45"/>
    </row>
    <row r="25" s="2" customFormat="1" ht="16.8" customHeight="1">
      <c r="A25" s="39"/>
      <c r="B25" s="45"/>
      <c r="C25" s="334" t="s">
        <v>1</v>
      </c>
      <c r="D25" s="334" t="s">
        <v>2102</v>
      </c>
      <c r="E25" s="18" t="s">
        <v>1</v>
      </c>
      <c r="F25" s="335">
        <v>8.3499999999999996</v>
      </c>
      <c r="G25" s="39"/>
      <c r="H25" s="45"/>
    </row>
    <row r="26" s="2" customFormat="1" ht="16.8" customHeight="1">
      <c r="A26" s="39"/>
      <c r="B26" s="45"/>
      <c r="C26" s="334" t="s">
        <v>1</v>
      </c>
      <c r="D26" s="334" t="s">
        <v>1105</v>
      </c>
      <c r="E26" s="18" t="s">
        <v>1</v>
      </c>
      <c r="F26" s="335">
        <v>0</v>
      </c>
      <c r="G26" s="39"/>
      <c r="H26" s="45"/>
    </row>
    <row r="27" s="2" customFormat="1" ht="16.8" customHeight="1">
      <c r="A27" s="39"/>
      <c r="B27" s="45"/>
      <c r="C27" s="334" t="s">
        <v>1</v>
      </c>
      <c r="D27" s="334" t="s">
        <v>1106</v>
      </c>
      <c r="E27" s="18" t="s">
        <v>1</v>
      </c>
      <c r="F27" s="335">
        <v>3.98</v>
      </c>
      <c r="G27" s="39"/>
      <c r="H27" s="45"/>
    </row>
    <row r="28" s="2" customFormat="1" ht="16.8" customHeight="1">
      <c r="A28" s="39"/>
      <c r="B28" s="45"/>
      <c r="C28" s="334" t="s">
        <v>1</v>
      </c>
      <c r="D28" s="334" t="s">
        <v>1107</v>
      </c>
      <c r="E28" s="18" t="s">
        <v>1</v>
      </c>
      <c r="F28" s="335">
        <v>0</v>
      </c>
      <c r="G28" s="39"/>
      <c r="H28" s="45"/>
    </row>
    <row r="29" s="2" customFormat="1" ht="16.8" customHeight="1">
      <c r="A29" s="39"/>
      <c r="B29" s="45"/>
      <c r="C29" s="334" t="s">
        <v>1</v>
      </c>
      <c r="D29" s="334" t="s">
        <v>955</v>
      </c>
      <c r="E29" s="18" t="s">
        <v>1</v>
      </c>
      <c r="F29" s="335">
        <v>1.8</v>
      </c>
      <c r="G29" s="39"/>
      <c r="H29" s="45"/>
    </row>
    <row r="30" s="2" customFormat="1" ht="16.8" customHeight="1">
      <c r="A30" s="39"/>
      <c r="B30" s="45"/>
      <c r="C30" s="334" t="s">
        <v>1</v>
      </c>
      <c r="D30" s="334" t="s">
        <v>567</v>
      </c>
      <c r="E30" s="18" t="s">
        <v>1</v>
      </c>
      <c r="F30" s="335">
        <v>0</v>
      </c>
      <c r="G30" s="39"/>
      <c r="H30" s="45"/>
    </row>
    <row r="31" s="2" customFormat="1" ht="16.8" customHeight="1">
      <c r="A31" s="39"/>
      <c r="B31" s="45"/>
      <c r="C31" s="334" t="s">
        <v>1</v>
      </c>
      <c r="D31" s="334" t="s">
        <v>2103</v>
      </c>
      <c r="E31" s="18" t="s">
        <v>1</v>
      </c>
      <c r="F31" s="335">
        <v>-1.3799999999999999</v>
      </c>
      <c r="G31" s="39"/>
      <c r="H31" s="45"/>
    </row>
    <row r="32" s="2" customFormat="1" ht="16.8" customHeight="1">
      <c r="A32" s="39"/>
      <c r="B32" s="45"/>
      <c r="C32" s="334" t="s">
        <v>1</v>
      </c>
      <c r="D32" s="334" t="s">
        <v>1108</v>
      </c>
      <c r="E32" s="18" t="s">
        <v>1</v>
      </c>
      <c r="F32" s="335">
        <v>0</v>
      </c>
      <c r="G32" s="39"/>
      <c r="H32" s="45"/>
    </row>
    <row r="33" s="2" customFormat="1" ht="16.8" customHeight="1">
      <c r="A33" s="39"/>
      <c r="B33" s="45"/>
      <c r="C33" s="334" t="s">
        <v>1</v>
      </c>
      <c r="D33" s="334" t="s">
        <v>2104</v>
      </c>
      <c r="E33" s="18" t="s">
        <v>1</v>
      </c>
      <c r="F33" s="335">
        <v>0</v>
      </c>
      <c r="G33" s="39"/>
      <c r="H33" s="45"/>
    </row>
    <row r="34" s="2" customFormat="1" ht="16.8" customHeight="1">
      <c r="A34" s="39"/>
      <c r="B34" s="45"/>
      <c r="C34" s="334" t="s">
        <v>1</v>
      </c>
      <c r="D34" s="334" t="s">
        <v>2105</v>
      </c>
      <c r="E34" s="18" t="s">
        <v>1</v>
      </c>
      <c r="F34" s="335">
        <v>14.199999999999999</v>
      </c>
      <c r="G34" s="39"/>
      <c r="H34" s="45"/>
    </row>
    <row r="35" s="2" customFormat="1" ht="16.8" customHeight="1">
      <c r="A35" s="39"/>
      <c r="B35" s="45"/>
      <c r="C35" s="334" t="s">
        <v>1</v>
      </c>
      <c r="D35" s="334" t="s">
        <v>2106</v>
      </c>
      <c r="E35" s="18" t="s">
        <v>1</v>
      </c>
      <c r="F35" s="335">
        <v>21</v>
      </c>
      <c r="G35" s="39"/>
      <c r="H35" s="45"/>
    </row>
    <row r="36" s="2" customFormat="1" ht="16.8" customHeight="1">
      <c r="A36" s="39"/>
      <c r="B36" s="45"/>
      <c r="C36" s="334" t="s">
        <v>1</v>
      </c>
      <c r="D36" s="334" t="s">
        <v>2067</v>
      </c>
      <c r="E36" s="18" t="s">
        <v>1</v>
      </c>
      <c r="F36" s="335">
        <v>0</v>
      </c>
      <c r="G36" s="39"/>
      <c r="H36" s="45"/>
    </row>
    <row r="37" s="2" customFormat="1" ht="16.8" customHeight="1">
      <c r="A37" s="39"/>
      <c r="B37" s="45"/>
      <c r="C37" s="334" t="s">
        <v>1</v>
      </c>
      <c r="D37" s="334" t="s">
        <v>2107</v>
      </c>
      <c r="E37" s="18" t="s">
        <v>1</v>
      </c>
      <c r="F37" s="335">
        <v>24.399999999999999</v>
      </c>
      <c r="G37" s="39"/>
      <c r="H37" s="45"/>
    </row>
    <row r="38" s="2" customFormat="1" ht="16.8" customHeight="1">
      <c r="A38" s="39"/>
      <c r="B38" s="45"/>
      <c r="C38" s="334" t="s">
        <v>1</v>
      </c>
      <c r="D38" s="334" t="s">
        <v>2108</v>
      </c>
      <c r="E38" s="18" t="s">
        <v>1</v>
      </c>
      <c r="F38" s="335">
        <v>13.6</v>
      </c>
      <c r="G38" s="39"/>
      <c r="H38" s="45"/>
    </row>
    <row r="39" s="2" customFormat="1" ht="16.8" customHeight="1">
      <c r="A39" s="39"/>
      <c r="B39" s="45"/>
      <c r="C39" s="334" t="s">
        <v>1</v>
      </c>
      <c r="D39" s="334" t="s">
        <v>2109</v>
      </c>
      <c r="E39" s="18" t="s">
        <v>1</v>
      </c>
      <c r="F39" s="335">
        <v>21.800000000000001</v>
      </c>
      <c r="G39" s="39"/>
      <c r="H39" s="45"/>
    </row>
    <row r="40" s="2" customFormat="1" ht="16.8" customHeight="1">
      <c r="A40" s="39"/>
      <c r="B40" s="45"/>
      <c r="C40" s="334" t="s">
        <v>1</v>
      </c>
      <c r="D40" s="334" t="s">
        <v>2110</v>
      </c>
      <c r="E40" s="18" t="s">
        <v>1</v>
      </c>
      <c r="F40" s="335">
        <v>9.8000000000000007</v>
      </c>
      <c r="G40" s="39"/>
      <c r="H40" s="45"/>
    </row>
    <row r="41" s="2" customFormat="1" ht="16.8" customHeight="1">
      <c r="A41" s="39"/>
      <c r="B41" s="45"/>
      <c r="C41" s="334" t="s">
        <v>1</v>
      </c>
      <c r="D41" s="334" t="s">
        <v>2111</v>
      </c>
      <c r="E41" s="18" t="s">
        <v>1</v>
      </c>
      <c r="F41" s="335">
        <v>18</v>
      </c>
      <c r="G41" s="39"/>
      <c r="H41" s="45"/>
    </row>
    <row r="42" s="2" customFormat="1" ht="16.8" customHeight="1">
      <c r="A42" s="39"/>
      <c r="B42" s="45"/>
      <c r="C42" s="334" t="s">
        <v>1</v>
      </c>
      <c r="D42" s="334" t="s">
        <v>2112</v>
      </c>
      <c r="E42" s="18" t="s">
        <v>1</v>
      </c>
      <c r="F42" s="335">
        <v>10.6</v>
      </c>
      <c r="G42" s="39"/>
      <c r="H42" s="45"/>
    </row>
    <row r="43" s="2" customFormat="1" ht="16.8" customHeight="1">
      <c r="A43" s="39"/>
      <c r="B43" s="45"/>
      <c r="C43" s="334" t="s">
        <v>1</v>
      </c>
      <c r="D43" s="334" t="s">
        <v>567</v>
      </c>
      <c r="E43" s="18" t="s">
        <v>1</v>
      </c>
      <c r="F43" s="335">
        <v>0</v>
      </c>
      <c r="G43" s="39"/>
      <c r="H43" s="45"/>
    </row>
    <row r="44" s="2" customFormat="1" ht="16.8" customHeight="1">
      <c r="A44" s="39"/>
      <c r="B44" s="45"/>
      <c r="C44" s="334" t="s">
        <v>1</v>
      </c>
      <c r="D44" s="334" t="s">
        <v>2113</v>
      </c>
      <c r="E44" s="18" t="s">
        <v>1</v>
      </c>
      <c r="F44" s="335">
        <v>-8.0500000000000007</v>
      </c>
      <c r="G44" s="39"/>
      <c r="H44" s="45"/>
    </row>
    <row r="45" s="2" customFormat="1" ht="16.8" customHeight="1">
      <c r="A45" s="39"/>
      <c r="B45" s="45"/>
      <c r="C45" s="334" t="s">
        <v>1</v>
      </c>
      <c r="D45" s="334" t="s">
        <v>1114</v>
      </c>
      <c r="E45" s="18" t="s">
        <v>1</v>
      </c>
      <c r="F45" s="335">
        <v>0</v>
      </c>
      <c r="G45" s="39"/>
      <c r="H45" s="45"/>
    </row>
    <row r="46" s="2" customFormat="1" ht="16.8" customHeight="1">
      <c r="A46" s="39"/>
      <c r="B46" s="45"/>
      <c r="C46" s="334" t="s">
        <v>1</v>
      </c>
      <c r="D46" s="334" t="s">
        <v>1115</v>
      </c>
      <c r="E46" s="18" t="s">
        <v>1</v>
      </c>
      <c r="F46" s="335">
        <v>18.100000000000001</v>
      </c>
      <c r="G46" s="39"/>
      <c r="H46" s="45"/>
    </row>
    <row r="47" s="2" customFormat="1" ht="16.8" customHeight="1">
      <c r="A47" s="39"/>
      <c r="B47" s="45"/>
      <c r="C47" s="334" t="s">
        <v>1</v>
      </c>
      <c r="D47" s="334" t="s">
        <v>1116</v>
      </c>
      <c r="E47" s="18" t="s">
        <v>1</v>
      </c>
      <c r="F47" s="335">
        <v>0</v>
      </c>
      <c r="G47" s="39"/>
      <c r="H47" s="45"/>
    </row>
    <row r="48" s="2" customFormat="1" ht="16.8" customHeight="1">
      <c r="A48" s="39"/>
      <c r="B48" s="45"/>
      <c r="C48" s="334" t="s">
        <v>1</v>
      </c>
      <c r="D48" s="334" t="s">
        <v>2114</v>
      </c>
      <c r="E48" s="18" t="s">
        <v>1</v>
      </c>
      <c r="F48" s="335">
        <v>2.25</v>
      </c>
      <c r="G48" s="39"/>
      <c r="H48" s="45"/>
    </row>
    <row r="49" s="2" customFormat="1" ht="16.8" customHeight="1">
      <c r="A49" s="39"/>
      <c r="B49" s="45"/>
      <c r="C49" s="334" t="s">
        <v>1</v>
      </c>
      <c r="D49" s="334" t="s">
        <v>2115</v>
      </c>
      <c r="E49" s="18" t="s">
        <v>1</v>
      </c>
      <c r="F49" s="335">
        <v>0</v>
      </c>
      <c r="G49" s="39"/>
      <c r="H49" s="45"/>
    </row>
    <row r="50" s="2" customFormat="1" ht="16.8" customHeight="1">
      <c r="A50" s="39"/>
      <c r="B50" s="45"/>
      <c r="C50" s="334" t="s">
        <v>1</v>
      </c>
      <c r="D50" s="334" t="s">
        <v>2116</v>
      </c>
      <c r="E50" s="18" t="s">
        <v>1</v>
      </c>
      <c r="F50" s="335">
        <v>1.5</v>
      </c>
      <c r="G50" s="39"/>
      <c r="H50" s="45"/>
    </row>
    <row r="51" s="2" customFormat="1" ht="16.8" customHeight="1">
      <c r="A51" s="39"/>
      <c r="B51" s="45"/>
      <c r="C51" s="334" t="s">
        <v>147</v>
      </c>
      <c r="D51" s="334" t="s">
        <v>566</v>
      </c>
      <c r="E51" s="18" t="s">
        <v>1</v>
      </c>
      <c r="F51" s="335">
        <v>275</v>
      </c>
      <c r="G51" s="39"/>
      <c r="H51" s="45"/>
    </row>
    <row r="52" s="2" customFormat="1" ht="16.8" customHeight="1">
      <c r="A52" s="39"/>
      <c r="B52" s="45"/>
      <c r="C52" s="336" t="s">
        <v>4990</v>
      </c>
      <c r="D52" s="39"/>
      <c r="E52" s="39"/>
      <c r="F52" s="39"/>
      <c r="G52" s="39"/>
      <c r="H52" s="45"/>
    </row>
    <row r="53" s="2" customFormat="1" ht="16.8" customHeight="1">
      <c r="A53" s="39"/>
      <c r="B53" s="45"/>
      <c r="C53" s="334" t="s">
        <v>2089</v>
      </c>
      <c r="D53" s="334" t="s">
        <v>2090</v>
      </c>
      <c r="E53" s="18" t="s">
        <v>149</v>
      </c>
      <c r="F53" s="335">
        <v>275</v>
      </c>
      <c r="G53" s="39"/>
      <c r="H53" s="45"/>
    </row>
    <row r="54" s="2" customFormat="1" ht="16.8" customHeight="1">
      <c r="A54" s="39"/>
      <c r="B54" s="45"/>
      <c r="C54" s="334" t="s">
        <v>528</v>
      </c>
      <c r="D54" s="334" t="s">
        <v>529</v>
      </c>
      <c r="E54" s="18" t="s">
        <v>149</v>
      </c>
      <c r="F54" s="335">
        <v>520</v>
      </c>
      <c r="G54" s="39"/>
      <c r="H54" s="45"/>
    </row>
    <row r="55" s="2" customFormat="1" ht="16.8" customHeight="1">
      <c r="A55" s="39"/>
      <c r="B55" s="45"/>
      <c r="C55" s="334" t="s">
        <v>2412</v>
      </c>
      <c r="D55" s="334" t="s">
        <v>2413</v>
      </c>
      <c r="E55" s="18" t="s">
        <v>149</v>
      </c>
      <c r="F55" s="335">
        <v>3407.3299999999999</v>
      </c>
      <c r="G55" s="39"/>
      <c r="H55" s="45"/>
    </row>
    <row r="56" s="2" customFormat="1" ht="16.8" customHeight="1">
      <c r="A56" s="39"/>
      <c r="B56" s="45"/>
      <c r="C56" s="330" t="s">
        <v>151</v>
      </c>
      <c r="D56" s="331" t="s">
        <v>152</v>
      </c>
      <c r="E56" s="332" t="s">
        <v>149</v>
      </c>
      <c r="F56" s="333">
        <v>328</v>
      </c>
      <c r="G56" s="39"/>
      <c r="H56" s="45"/>
    </row>
    <row r="57" s="2" customFormat="1" ht="16.8" customHeight="1">
      <c r="A57" s="39"/>
      <c r="B57" s="45"/>
      <c r="C57" s="334" t="s">
        <v>1</v>
      </c>
      <c r="D57" s="334" t="s">
        <v>408</v>
      </c>
      <c r="E57" s="18" t="s">
        <v>1</v>
      </c>
      <c r="F57" s="335">
        <v>0</v>
      </c>
      <c r="G57" s="39"/>
      <c r="H57" s="45"/>
    </row>
    <row r="58" s="2" customFormat="1" ht="16.8" customHeight="1">
      <c r="A58" s="39"/>
      <c r="B58" s="45"/>
      <c r="C58" s="334" t="s">
        <v>1</v>
      </c>
      <c r="D58" s="334" t="s">
        <v>2052</v>
      </c>
      <c r="E58" s="18" t="s">
        <v>1</v>
      </c>
      <c r="F58" s="335">
        <v>0</v>
      </c>
      <c r="G58" s="39"/>
      <c r="H58" s="45"/>
    </row>
    <row r="59" s="2" customFormat="1" ht="16.8" customHeight="1">
      <c r="A59" s="39"/>
      <c r="B59" s="45"/>
      <c r="C59" s="334" t="s">
        <v>1</v>
      </c>
      <c r="D59" s="334" t="s">
        <v>2053</v>
      </c>
      <c r="E59" s="18" t="s">
        <v>1</v>
      </c>
      <c r="F59" s="335">
        <v>25.649999999999999</v>
      </c>
      <c r="G59" s="39"/>
      <c r="H59" s="45"/>
    </row>
    <row r="60" s="2" customFormat="1" ht="16.8" customHeight="1">
      <c r="A60" s="39"/>
      <c r="B60" s="45"/>
      <c r="C60" s="334" t="s">
        <v>1</v>
      </c>
      <c r="D60" s="334" t="s">
        <v>2054</v>
      </c>
      <c r="E60" s="18" t="s">
        <v>1</v>
      </c>
      <c r="F60" s="335">
        <v>19.73</v>
      </c>
      <c r="G60" s="39"/>
      <c r="H60" s="45"/>
    </row>
    <row r="61" s="2" customFormat="1" ht="16.8" customHeight="1">
      <c r="A61" s="39"/>
      <c r="B61" s="45"/>
      <c r="C61" s="334" t="s">
        <v>1</v>
      </c>
      <c r="D61" s="334" t="s">
        <v>2055</v>
      </c>
      <c r="E61" s="18" t="s">
        <v>1</v>
      </c>
      <c r="F61" s="335">
        <v>14.85</v>
      </c>
      <c r="G61" s="39"/>
      <c r="H61" s="45"/>
    </row>
    <row r="62" s="2" customFormat="1" ht="16.8" customHeight="1">
      <c r="A62" s="39"/>
      <c r="B62" s="45"/>
      <c r="C62" s="334" t="s">
        <v>1</v>
      </c>
      <c r="D62" s="334" t="s">
        <v>2056</v>
      </c>
      <c r="E62" s="18" t="s">
        <v>1</v>
      </c>
      <c r="F62" s="335">
        <v>18.600000000000001</v>
      </c>
      <c r="G62" s="39"/>
      <c r="H62" s="45"/>
    </row>
    <row r="63" s="2" customFormat="1" ht="16.8" customHeight="1">
      <c r="A63" s="39"/>
      <c r="B63" s="45"/>
      <c r="C63" s="334" t="s">
        <v>1</v>
      </c>
      <c r="D63" s="334" t="s">
        <v>2057</v>
      </c>
      <c r="E63" s="18" t="s">
        <v>1</v>
      </c>
      <c r="F63" s="335">
        <v>0</v>
      </c>
      <c r="G63" s="39"/>
      <c r="H63" s="45"/>
    </row>
    <row r="64" s="2" customFormat="1" ht="16.8" customHeight="1">
      <c r="A64" s="39"/>
      <c r="B64" s="45"/>
      <c r="C64" s="334" t="s">
        <v>1</v>
      </c>
      <c r="D64" s="334" t="s">
        <v>2058</v>
      </c>
      <c r="E64" s="18" t="s">
        <v>1</v>
      </c>
      <c r="F64" s="335">
        <v>37.649999999999999</v>
      </c>
      <c r="G64" s="39"/>
      <c r="H64" s="45"/>
    </row>
    <row r="65" s="2" customFormat="1" ht="16.8" customHeight="1">
      <c r="A65" s="39"/>
      <c r="B65" s="45"/>
      <c r="C65" s="334" t="s">
        <v>1</v>
      </c>
      <c r="D65" s="334" t="s">
        <v>2059</v>
      </c>
      <c r="E65" s="18" t="s">
        <v>1</v>
      </c>
      <c r="F65" s="335">
        <v>27.449999999999999</v>
      </c>
      <c r="G65" s="39"/>
      <c r="H65" s="45"/>
    </row>
    <row r="66" s="2" customFormat="1" ht="16.8" customHeight="1">
      <c r="A66" s="39"/>
      <c r="B66" s="45"/>
      <c r="C66" s="334" t="s">
        <v>1</v>
      </c>
      <c r="D66" s="334" t="s">
        <v>2060</v>
      </c>
      <c r="E66" s="18" t="s">
        <v>1</v>
      </c>
      <c r="F66" s="335">
        <v>0</v>
      </c>
      <c r="G66" s="39"/>
      <c r="H66" s="45"/>
    </row>
    <row r="67" s="2" customFormat="1" ht="16.8" customHeight="1">
      <c r="A67" s="39"/>
      <c r="B67" s="45"/>
      <c r="C67" s="334" t="s">
        <v>1</v>
      </c>
      <c r="D67" s="334" t="s">
        <v>1106</v>
      </c>
      <c r="E67" s="18" t="s">
        <v>1</v>
      </c>
      <c r="F67" s="335">
        <v>3.98</v>
      </c>
      <c r="G67" s="39"/>
      <c r="H67" s="45"/>
    </row>
    <row r="68" s="2" customFormat="1" ht="16.8" customHeight="1">
      <c r="A68" s="39"/>
      <c r="B68" s="45"/>
      <c r="C68" s="334" t="s">
        <v>1</v>
      </c>
      <c r="D68" s="334" t="s">
        <v>567</v>
      </c>
      <c r="E68" s="18" t="s">
        <v>1</v>
      </c>
      <c r="F68" s="335">
        <v>0</v>
      </c>
      <c r="G68" s="39"/>
      <c r="H68" s="45"/>
    </row>
    <row r="69" s="2" customFormat="1" ht="16.8" customHeight="1">
      <c r="A69" s="39"/>
      <c r="B69" s="45"/>
      <c r="C69" s="334" t="s">
        <v>1</v>
      </c>
      <c r="D69" s="334" t="s">
        <v>2061</v>
      </c>
      <c r="E69" s="18" t="s">
        <v>1</v>
      </c>
      <c r="F69" s="335">
        <v>-2.0800000000000001</v>
      </c>
      <c r="G69" s="39"/>
      <c r="H69" s="45"/>
    </row>
    <row r="70" s="2" customFormat="1" ht="16.8" customHeight="1">
      <c r="A70" s="39"/>
      <c r="B70" s="45"/>
      <c r="C70" s="334" t="s">
        <v>1</v>
      </c>
      <c r="D70" s="334" t="s">
        <v>2062</v>
      </c>
      <c r="E70" s="18" t="s">
        <v>1</v>
      </c>
      <c r="F70" s="335">
        <v>0.17000000000000001</v>
      </c>
      <c r="G70" s="39"/>
      <c r="H70" s="45"/>
    </row>
    <row r="71" s="2" customFormat="1" ht="16.8" customHeight="1">
      <c r="A71" s="39"/>
      <c r="B71" s="45"/>
      <c r="C71" s="334" t="s">
        <v>1</v>
      </c>
      <c r="D71" s="334" t="s">
        <v>937</v>
      </c>
      <c r="E71" s="18" t="s">
        <v>1</v>
      </c>
      <c r="F71" s="335">
        <v>0</v>
      </c>
      <c r="G71" s="39"/>
      <c r="H71" s="45"/>
    </row>
    <row r="72" s="2" customFormat="1" ht="16.8" customHeight="1">
      <c r="A72" s="39"/>
      <c r="B72" s="45"/>
      <c r="C72" s="334" t="s">
        <v>1</v>
      </c>
      <c r="D72" s="334" t="s">
        <v>2063</v>
      </c>
      <c r="E72" s="18" t="s">
        <v>1</v>
      </c>
      <c r="F72" s="335">
        <v>0</v>
      </c>
      <c r="G72" s="39"/>
      <c r="H72" s="45"/>
    </row>
    <row r="73" s="2" customFormat="1" ht="16.8" customHeight="1">
      <c r="A73" s="39"/>
      <c r="B73" s="45"/>
      <c r="C73" s="334" t="s">
        <v>1</v>
      </c>
      <c r="D73" s="334" t="s">
        <v>2064</v>
      </c>
      <c r="E73" s="18" t="s">
        <v>1</v>
      </c>
      <c r="F73" s="335">
        <v>20.710000000000001</v>
      </c>
      <c r="G73" s="39"/>
      <c r="H73" s="45"/>
    </row>
    <row r="74" s="2" customFormat="1" ht="16.8" customHeight="1">
      <c r="A74" s="39"/>
      <c r="B74" s="45"/>
      <c r="C74" s="334" t="s">
        <v>1</v>
      </c>
      <c r="D74" s="334" t="s">
        <v>2065</v>
      </c>
      <c r="E74" s="18" t="s">
        <v>1</v>
      </c>
      <c r="F74" s="335">
        <v>16.629999999999999</v>
      </c>
      <c r="G74" s="39"/>
      <c r="H74" s="45"/>
    </row>
    <row r="75" s="2" customFormat="1" ht="16.8" customHeight="1">
      <c r="A75" s="39"/>
      <c r="B75" s="45"/>
      <c r="C75" s="334" t="s">
        <v>1</v>
      </c>
      <c r="D75" s="334" t="s">
        <v>2066</v>
      </c>
      <c r="E75" s="18" t="s">
        <v>1</v>
      </c>
      <c r="F75" s="335">
        <v>24.079999999999998</v>
      </c>
      <c r="G75" s="39"/>
      <c r="H75" s="45"/>
    </row>
    <row r="76" s="2" customFormat="1" ht="16.8" customHeight="1">
      <c r="A76" s="39"/>
      <c r="B76" s="45"/>
      <c r="C76" s="334" t="s">
        <v>1</v>
      </c>
      <c r="D76" s="334" t="s">
        <v>2067</v>
      </c>
      <c r="E76" s="18" t="s">
        <v>1</v>
      </c>
      <c r="F76" s="335">
        <v>0</v>
      </c>
      <c r="G76" s="39"/>
      <c r="H76" s="45"/>
    </row>
    <row r="77" s="2" customFormat="1" ht="16.8" customHeight="1">
      <c r="A77" s="39"/>
      <c r="B77" s="45"/>
      <c r="C77" s="334" t="s">
        <v>1</v>
      </c>
      <c r="D77" s="334" t="s">
        <v>2068</v>
      </c>
      <c r="E77" s="18" t="s">
        <v>1</v>
      </c>
      <c r="F77" s="335">
        <v>27.899999999999999</v>
      </c>
      <c r="G77" s="39"/>
      <c r="H77" s="45"/>
    </row>
    <row r="78" s="2" customFormat="1" ht="16.8" customHeight="1">
      <c r="A78" s="39"/>
      <c r="B78" s="45"/>
      <c r="C78" s="334" t="s">
        <v>1</v>
      </c>
      <c r="D78" s="334" t="s">
        <v>2069</v>
      </c>
      <c r="E78" s="18" t="s">
        <v>1</v>
      </c>
      <c r="F78" s="335">
        <v>15.949999999999999</v>
      </c>
      <c r="G78" s="39"/>
      <c r="H78" s="45"/>
    </row>
    <row r="79" s="2" customFormat="1" ht="16.8" customHeight="1">
      <c r="A79" s="39"/>
      <c r="B79" s="45"/>
      <c r="C79" s="334" t="s">
        <v>1</v>
      </c>
      <c r="D79" s="334" t="s">
        <v>2070</v>
      </c>
      <c r="E79" s="18" t="s">
        <v>1</v>
      </c>
      <c r="F79" s="335">
        <v>24.93</v>
      </c>
      <c r="G79" s="39"/>
      <c r="H79" s="45"/>
    </row>
    <row r="80" s="2" customFormat="1" ht="16.8" customHeight="1">
      <c r="A80" s="39"/>
      <c r="B80" s="45"/>
      <c r="C80" s="334" t="s">
        <v>1</v>
      </c>
      <c r="D80" s="334" t="s">
        <v>2071</v>
      </c>
      <c r="E80" s="18" t="s">
        <v>1</v>
      </c>
      <c r="F80" s="335">
        <v>11.18</v>
      </c>
      <c r="G80" s="39"/>
      <c r="H80" s="45"/>
    </row>
    <row r="81" s="2" customFormat="1" ht="16.8" customHeight="1">
      <c r="A81" s="39"/>
      <c r="B81" s="45"/>
      <c r="C81" s="334" t="s">
        <v>1</v>
      </c>
      <c r="D81" s="334" t="s">
        <v>2072</v>
      </c>
      <c r="E81" s="18" t="s">
        <v>1</v>
      </c>
      <c r="F81" s="335">
        <v>20.600000000000001</v>
      </c>
      <c r="G81" s="39"/>
      <c r="H81" s="45"/>
    </row>
    <row r="82" s="2" customFormat="1" ht="16.8" customHeight="1">
      <c r="A82" s="39"/>
      <c r="B82" s="45"/>
      <c r="C82" s="334" t="s">
        <v>1</v>
      </c>
      <c r="D82" s="334" t="s">
        <v>2073</v>
      </c>
      <c r="E82" s="18" t="s">
        <v>1</v>
      </c>
      <c r="F82" s="335">
        <v>12.08</v>
      </c>
      <c r="G82" s="39"/>
      <c r="H82" s="45"/>
    </row>
    <row r="83" s="2" customFormat="1" ht="16.8" customHeight="1">
      <c r="A83" s="39"/>
      <c r="B83" s="45"/>
      <c r="C83" s="334" t="s">
        <v>1</v>
      </c>
      <c r="D83" s="334" t="s">
        <v>2074</v>
      </c>
      <c r="E83" s="18" t="s">
        <v>1</v>
      </c>
      <c r="F83" s="335">
        <v>0</v>
      </c>
      <c r="G83" s="39"/>
      <c r="H83" s="45"/>
    </row>
    <row r="84" s="2" customFormat="1" ht="16.8" customHeight="1">
      <c r="A84" s="39"/>
      <c r="B84" s="45"/>
      <c r="C84" s="334" t="s">
        <v>1</v>
      </c>
      <c r="D84" s="334" t="s">
        <v>2075</v>
      </c>
      <c r="E84" s="18" t="s">
        <v>1</v>
      </c>
      <c r="F84" s="335">
        <v>16.859999999999999</v>
      </c>
      <c r="G84" s="39"/>
      <c r="H84" s="45"/>
    </row>
    <row r="85" s="2" customFormat="1" ht="16.8" customHeight="1">
      <c r="A85" s="39"/>
      <c r="B85" s="45"/>
      <c r="C85" s="334" t="s">
        <v>1</v>
      </c>
      <c r="D85" s="334" t="s">
        <v>567</v>
      </c>
      <c r="E85" s="18" t="s">
        <v>1</v>
      </c>
      <c r="F85" s="335">
        <v>0</v>
      </c>
      <c r="G85" s="39"/>
      <c r="H85" s="45"/>
    </row>
    <row r="86" s="2" customFormat="1" ht="16.8" customHeight="1">
      <c r="A86" s="39"/>
      <c r="B86" s="45"/>
      <c r="C86" s="334" t="s">
        <v>1</v>
      </c>
      <c r="D86" s="334" t="s">
        <v>2076</v>
      </c>
      <c r="E86" s="18" t="s">
        <v>1</v>
      </c>
      <c r="F86" s="335">
        <v>-9.8399999999999999</v>
      </c>
      <c r="G86" s="39"/>
      <c r="H86" s="45"/>
    </row>
    <row r="87" s="2" customFormat="1" ht="16.8" customHeight="1">
      <c r="A87" s="39"/>
      <c r="B87" s="45"/>
      <c r="C87" s="334" t="s">
        <v>1</v>
      </c>
      <c r="D87" s="334" t="s">
        <v>2077</v>
      </c>
      <c r="E87" s="18" t="s">
        <v>1</v>
      </c>
      <c r="F87" s="335">
        <v>0.92000000000000004</v>
      </c>
      <c r="G87" s="39"/>
      <c r="H87" s="45"/>
    </row>
    <row r="88" s="2" customFormat="1" ht="16.8" customHeight="1">
      <c r="A88" s="39"/>
      <c r="B88" s="45"/>
      <c r="C88" s="334" t="s">
        <v>151</v>
      </c>
      <c r="D88" s="334" t="s">
        <v>264</v>
      </c>
      <c r="E88" s="18" t="s">
        <v>1</v>
      </c>
      <c r="F88" s="335">
        <v>328</v>
      </c>
      <c r="G88" s="39"/>
      <c r="H88" s="45"/>
    </row>
    <row r="89" s="2" customFormat="1" ht="16.8" customHeight="1">
      <c r="A89" s="39"/>
      <c r="B89" s="45"/>
      <c r="C89" s="336" t="s">
        <v>4990</v>
      </c>
      <c r="D89" s="39"/>
      <c r="E89" s="39"/>
      <c r="F89" s="39"/>
      <c r="G89" s="39"/>
      <c r="H89" s="45"/>
    </row>
    <row r="90" s="2" customFormat="1" ht="16.8" customHeight="1">
      <c r="A90" s="39"/>
      <c r="B90" s="45"/>
      <c r="C90" s="334" t="s">
        <v>2049</v>
      </c>
      <c r="D90" s="334" t="s">
        <v>2050</v>
      </c>
      <c r="E90" s="18" t="s">
        <v>149</v>
      </c>
      <c r="F90" s="335">
        <v>328</v>
      </c>
      <c r="G90" s="39"/>
      <c r="H90" s="45"/>
    </row>
    <row r="91" s="2" customFormat="1" ht="16.8" customHeight="1">
      <c r="A91" s="39"/>
      <c r="B91" s="45"/>
      <c r="C91" s="334" t="s">
        <v>503</v>
      </c>
      <c r="D91" s="334" t="s">
        <v>504</v>
      </c>
      <c r="E91" s="18" t="s">
        <v>149</v>
      </c>
      <c r="F91" s="335">
        <v>239.80000000000001</v>
      </c>
      <c r="G91" s="39"/>
      <c r="H91" s="45"/>
    </row>
    <row r="92" s="2" customFormat="1" ht="16.8" customHeight="1">
      <c r="A92" s="39"/>
      <c r="B92" s="45"/>
      <c r="C92" s="334" t="s">
        <v>515</v>
      </c>
      <c r="D92" s="334" t="s">
        <v>516</v>
      </c>
      <c r="E92" s="18" t="s">
        <v>149</v>
      </c>
      <c r="F92" s="335">
        <v>164</v>
      </c>
      <c r="G92" s="39"/>
      <c r="H92" s="45"/>
    </row>
    <row r="93" s="2" customFormat="1" ht="16.8" customHeight="1">
      <c r="A93" s="39"/>
      <c r="B93" s="45"/>
      <c r="C93" s="334" t="s">
        <v>519</v>
      </c>
      <c r="D93" s="334" t="s">
        <v>520</v>
      </c>
      <c r="E93" s="18" t="s">
        <v>149</v>
      </c>
      <c r="F93" s="335">
        <v>298.80000000000001</v>
      </c>
      <c r="G93" s="39"/>
      <c r="H93" s="45"/>
    </row>
    <row r="94" s="2" customFormat="1" ht="16.8" customHeight="1">
      <c r="A94" s="39"/>
      <c r="B94" s="45"/>
      <c r="C94" s="334" t="s">
        <v>528</v>
      </c>
      <c r="D94" s="334" t="s">
        <v>529</v>
      </c>
      <c r="E94" s="18" t="s">
        <v>149</v>
      </c>
      <c r="F94" s="335">
        <v>520</v>
      </c>
      <c r="G94" s="39"/>
      <c r="H94" s="45"/>
    </row>
    <row r="95" s="2" customFormat="1" ht="16.8" customHeight="1">
      <c r="A95" s="39"/>
      <c r="B95" s="45"/>
      <c r="C95" s="334" t="s">
        <v>2379</v>
      </c>
      <c r="D95" s="334" t="s">
        <v>2380</v>
      </c>
      <c r="E95" s="18" t="s">
        <v>149</v>
      </c>
      <c r="F95" s="335">
        <v>2820</v>
      </c>
      <c r="G95" s="39"/>
      <c r="H95" s="45"/>
    </row>
    <row r="96" s="2" customFormat="1" ht="16.8" customHeight="1">
      <c r="A96" s="39"/>
      <c r="B96" s="45"/>
      <c r="C96" s="334" t="s">
        <v>2387</v>
      </c>
      <c r="D96" s="334" t="s">
        <v>2388</v>
      </c>
      <c r="E96" s="18" t="s">
        <v>149</v>
      </c>
      <c r="F96" s="335">
        <v>2820</v>
      </c>
      <c r="G96" s="39"/>
      <c r="H96" s="45"/>
    </row>
    <row r="97" s="2" customFormat="1" ht="16.8" customHeight="1">
      <c r="A97" s="39"/>
      <c r="B97" s="45"/>
      <c r="C97" s="330" t="s">
        <v>155</v>
      </c>
      <c r="D97" s="331" t="s">
        <v>156</v>
      </c>
      <c r="E97" s="332" t="s">
        <v>149</v>
      </c>
      <c r="F97" s="333">
        <v>2060.6700000000001</v>
      </c>
      <c r="G97" s="39"/>
      <c r="H97" s="45"/>
    </row>
    <row r="98" s="2" customFormat="1" ht="16.8" customHeight="1">
      <c r="A98" s="39"/>
      <c r="B98" s="45"/>
      <c r="C98" s="336" t="s">
        <v>4990</v>
      </c>
      <c r="D98" s="39"/>
      <c r="E98" s="39"/>
      <c r="F98" s="39"/>
      <c r="G98" s="39"/>
      <c r="H98" s="45"/>
    </row>
    <row r="99" s="2" customFormat="1" ht="16.8" customHeight="1">
      <c r="A99" s="39"/>
      <c r="B99" s="45"/>
      <c r="C99" s="334" t="s">
        <v>2252</v>
      </c>
      <c r="D99" s="334" t="s">
        <v>2253</v>
      </c>
      <c r="E99" s="18" t="s">
        <v>149</v>
      </c>
      <c r="F99" s="335">
        <v>2060.6700000000001</v>
      </c>
      <c r="G99" s="39"/>
      <c r="H99" s="45"/>
    </row>
    <row r="100" s="2" customFormat="1" ht="16.8" customHeight="1">
      <c r="A100" s="39"/>
      <c r="B100" s="45"/>
      <c r="C100" s="334" t="s">
        <v>2245</v>
      </c>
      <c r="D100" s="334" t="s">
        <v>2246</v>
      </c>
      <c r="E100" s="18" t="s">
        <v>149</v>
      </c>
      <c r="F100" s="335">
        <v>2133.3400000000001</v>
      </c>
      <c r="G100" s="39"/>
      <c r="H100" s="45"/>
    </row>
    <row r="101" s="2" customFormat="1" ht="16.8" customHeight="1">
      <c r="A101" s="39"/>
      <c r="B101" s="45"/>
      <c r="C101" s="334" t="s">
        <v>2412</v>
      </c>
      <c r="D101" s="334" t="s">
        <v>2413</v>
      </c>
      <c r="E101" s="18" t="s">
        <v>149</v>
      </c>
      <c r="F101" s="335">
        <v>3407.3299999999999</v>
      </c>
      <c r="G101" s="39"/>
      <c r="H101" s="45"/>
    </row>
    <row r="102" s="2" customFormat="1" ht="16.8" customHeight="1">
      <c r="A102" s="39"/>
      <c r="B102" s="45"/>
      <c r="C102" s="330" t="s">
        <v>158</v>
      </c>
      <c r="D102" s="331" t="s">
        <v>159</v>
      </c>
      <c r="E102" s="332" t="s">
        <v>149</v>
      </c>
      <c r="F102" s="333">
        <v>723</v>
      </c>
      <c r="G102" s="39"/>
      <c r="H102" s="45"/>
    </row>
    <row r="103" s="2" customFormat="1" ht="16.8" customHeight="1">
      <c r="A103" s="39"/>
      <c r="B103" s="45"/>
      <c r="C103" s="334" t="s">
        <v>1</v>
      </c>
      <c r="D103" s="334" t="s">
        <v>2182</v>
      </c>
      <c r="E103" s="18" t="s">
        <v>1</v>
      </c>
      <c r="F103" s="335">
        <v>0</v>
      </c>
      <c r="G103" s="39"/>
      <c r="H103" s="45"/>
    </row>
    <row r="104" s="2" customFormat="1" ht="16.8" customHeight="1">
      <c r="A104" s="39"/>
      <c r="B104" s="45"/>
      <c r="C104" s="334" t="s">
        <v>1</v>
      </c>
      <c r="D104" s="334" t="s">
        <v>2183</v>
      </c>
      <c r="E104" s="18" t="s">
        <v>1</v>
      </c>
      <c r="F104" s="335">
        <v>63.340000000000003</v>
      </c>
      <c r="G104" s="39"/>
      <c r="H104" s="45"/>
    </row>
    <row r="105" s="2" customFormat="1" ht="16.8" customHeight="1">
      <c r="A105" s="39"/>
      <c r="B105" s="45"/>
      <c r="C105" s="334" t="s">
        <v>1</v>
      </c>
      <c r="D105" s="334" t="s">
        <v>2184</v>
      </c>
      <c r="E105" s="18" t="s">
        <v>1</v>
      </c>
      <c r="F105" s="335">
        <v>0</v>
      </c>
      <c r="G105" s="39"/>
      <c r="H105" s="45"/>
    </row>
    <row r="106" s="2" customFormat="1" ht="16.8" customHeight="1">
      <c r="A106" s="39"/>
      <c r="B106" s="45"/>
      <c r="C106" s="334" t="s">
        <v>1</v>
      </c>
      <c r="D106" s="334" t="s">
        <v>2185</v>
      </c>
      <c r="E106" s="18" t="s">
        <v>1</v>
      </c>
      <c r="F106" s="335">
        <v>96.069999999999993</v>
      </c>
      <c r="G106" s="39"/>
      <c r="H106" s="45"/>
    </row>
    <row r="107" s="2" customFormat="1" ht="16.8" customHeight="1">
      <c r="A107" s="39"/>
      <c r="B107" s="45"/>
      <c r="C107" s="334" t="s">
        <v>1</v>
      </c>
      <c r="D107" s="334" t="s">
        <v>2186</v>
      </c>
      <c r="E107" s="18" t="s">
        <v>1</v>
      </c>
      <c r="F107" s="335">
        <v>0</v>
      </c>
      <c r="G107" s="39"/>
      <c r="H107" s="45"/>
    </row>
    <row r="108" s="2" customFormat="1" ht="16.8" customHeight="1">
      <c r="A108" s="39"/>
      <c r="B108" s="45"/>
      <c r="C108" s="334" t="s">
        <v>1</v>
      </c>
      <c r="D108" s="334" t="s">
        <v>2187</v>
      </c>
      <c r="E108" s="18" t="s">
        <v>1</v>
      </c>
      <c r="F108" s="335">
        <v>127.84999999999999</v>
      </c>
      <c r="G108" s="39"/>
      <c r="H108" s="45"/>
    </row>
    <row r="109" s="2" customFormat="1" ht="16.8" customHeight="1">
      <c r="A109" s="39"/>
      <c r="B109" s="45"/>
      <c r="C109" s="334" t="s">
        <v>1</v>
      </c>
      <c r="D109" s="334" t="s">
        <v>2188</v>
      </c>
      <c r="E109" s="18" t="s">
        <v>1</v>
      </c>
      <c r="F109" s="335">
        <v>71.459999999999994</v>
      </c>
      <c r="G109" s="39"/>
      <c r="H109" s="45"/>
    </row>
    <row r="110" s="2" customFormat="1" ht="16.8" customHeight="1">
      <c r="A110" s="39"/>
      <c r="B110" s="45"/>
      <c r="C110" s="334" t="s">
        <v>1</v>
      </c>
      <c r="D110" s="334" t="s">
        <v>2189</v>
      </c>
      <c r="E110" s="18" t="s">
        <v>1</v>
      </c>
      <c r="F110" s="335">
        <v>106.72</v>
      </c>
      <c r="G110" s="39"/>
      <c r="H110" s="45"/>
    </row>
    <row r="111" s="2" customFormat="1" ht="16.8" customHeight="1">
      <c r="A111" s="39"/>
      <c r="B111" s="45"/>
      <c r="C111" s="334" t="s">
        <v>1</v>
      </c>
      <c r="D111" s="334" t="s">
        <v>2190</v>
      </c>
      <c r="E111" s="18" t="s">
        <v>1</v>
      </c>
      <c r="F111" s="335">
        <v>5.4000000000000004</v>
      </c>
      <c r="G111" s="39"/>
      <c r="H111" s="45"/>
    </row>
    <row r="112" s="2" customFormat="1" ht="16.8" customHeight="1">
      <c r="A112" s="39"/>
      <c r="B112" s="45"/>
      <c r="C112" s="334" t="s">
        <v>1</v>
      </c>
      <c r="D112" s="334" t="s">
        <v>2191</v>
      </c>
      <c r="E112" s="18" t="s">
        <v>1</v>
      </c>
      <c r="F112" s="335">
        <v>0.34000000000000002</v>
      </c>
      <c r="G112" s="39"/>
      <c r="H112" s="45"/>
    </row>
    <row r="113" s="2" customFormat="1" ht="16.8" customHeight="1">
      <c r="A113" s="39"/>
      <c r="B113" s="45"/>
      <c r="C113" s="334" t="s">
        <v>1</v>
      </c>
      <c r="D113" s="334" t="s">
        <v>2192</v>
      </c>
      <c r="E113" s="18" t="s">
        <v>1</v>
      </c>
      <c r="F113" s="335">
        <v>0</v>
      </c>
      <c r="G113" s="39"/>
      <c r="H113" s="45"/>
    </row>
    <row r="114" s="2" customFormat="1" ht="16.8" customHeight="1">
      <c r="A114" s="39"/>
      <c r="B114" s="45"/>
      <c r="C114" s="334" t="s">
        <v>1</v>
      </c>
      <c r="D114" s="334" t="s">
        <v>2193</v>
      </c>
      <c r="E114" s="18" t="s">
        <v>1</v>
      </c>
      <c r="F114" s="335">
        <v>38.43</v>
      </c>
      <c r="G114" s="39"/>
      <c r="H114" s="45"/>
    </row>
    <row r="115" s="2" customFormat="1" ht="16.8" customHeight="1">
      <c r="A115" s="39"/>
      <c r="B115" s="45"/>
      <c r="C115" s="334" t="s">
        <v>1</v>
      </c>
      <c r="D115" s="334" t="s">
        <v>2194</v>
      </c>
      <c r="E115" s="18" t="s">
        <v>1</v>
      </c>
      <c r="F115" s="335">
        <v>49.090000000000003</v>
      </c>
      <c r="G115" s="39"/>
      <c r="H115" s="45"/>
    </row>
    <row r="116" s="2" customFormat="1" ht="16.8" customHeight="1">
      <c r="A116" s="39"/>
      <c r="B116" s="45"/>
      <c r="C116" s="334" t="s">
        <v>1</v>
      </c>
      <c r="D116" s="334" t="s">
        <v>2195</v>
      </c>
      <c r="E116" s="18" t="s">
        <v>1</v>
      </c>
      <c r="F116" s="335">
        <v>8.4100000000000001</v>
      </c>
      <c r="G116" s="39"/>
      <c r="H116" s="45"/>
    </row>
    <row r="117" s="2" customFormat="1" ht="16.8" customHeight="1">
      <c r="A117" s="39"/>
      <c r="B117" s="45"/>
      <c r="C117" s="334" t="s">
        <v>1</v>
      </c>
      <c r="D117" s="334" t="s">
        <v>2196</v>
      </c>
      <c r="E117" s="18" t="s">
        <v>1</v>
      </c>
      <c r="F117" s="335">
        <v>-1.03</v>
      </c>
      <c r="G117" s="39"/>
      <c r="H117" s="45"/>
    </row>
    <row r="118" s="2" customFormat="1" ht="16.8" customHeight="1">
      <c r="A118" s="39"/>
      <c r="B118" s="45"/>
      <c r="C118" s="334" t="s">
        <v>1</v>
      </c>
      <c r="D118" s="334" t="s">
        <v>1825</v>
      </c>
      <c r="E118" s="18" t="s">
        <v>1</v>
      </c>
      <c r="F118" s="335">
        <v>0</v>
      </c>
      <c r="G118" s="39"/>
      <c r="H118" s="45"/>
    </row>
    <row r="119" s="2" customFormat="1" ht="16.8" customHeight="1">
      <c r="A119" s="39"/>
      <c r="B119" s="45"/>
      <c r="C119" s="334" t="s">
        <v>1</v>
      </c>
      <c r="D119" s="334" t="s">
        <v>2197</v>
      </c>
      <c r="E119" s="18" t="s">
        <v>1</v>
      </c>
      <c r="F119" s="335">
        <v>74.609999999999999</v>
      </c>
      <c r="G119" s="39"/>
      <c r="H119" s="45"/>
    </row>
    <row r="120" s="2" customFormat="1" ht="16.8" customHeight="1">
      <c r="A120" s="39"/>
      <c r="B120" s="45"/>
      <c r="C120" s="334" t="s">
        <v>1</v>
      </c>
      <c r="D120" s="334" t="s">
        <v>2198</v>
      </c>
      <c r="E120" s="18" t="s">
        <v>1</v>
      </c>
      <c r="F120" s="335">
        <v>51.93</v>
      </c>
      <c r="G120" s="39"/>
      <c r="H120" s="45"/>
    </row>
    <row r="121" s="2" customFormat="1" ht="16.8" customHeight="1">
      <c r="A121" s="39"/>
      <c r="B121" s="45"/>
      <c r="C121" s="334" t="s">
        <v>1</v>
      </c>
      <c r="D121" s="334" t="s">
        <v>2199</v>
      </c>
      <c r="E121" s="18" t="s">
        <v>1</v>
      </c>
      <c r="F121" s="335">
        <v>26.870000000000001</v>
      </c>
      <c r="G121" s="39"/>
      <c r="H121" s="45"/>
    </row>
    <row r="122" s="2" customFormat="1" ht="16.8" customHeight="1">
      <c r="A122" s="39"/>
      <c r="B122" s="45"/>
      <c r="C122" s="334" t="s">
        <v>1</v>
      </c>
      <c r="D122" s="334" t="s">
        <v>2200</v>
      </c>
      <c r="E122" s="18" t="s">
        <v>1</v>
      </c>
      <c r="F122" s="335">
        <v>3</v>
      </c>
      <c r="G122" s="39"/>
      <c r="H122" s="45"/>
    </row>
    <row r="123" s="2" customFormat="1" ht="16.8" customHeight="1">
      <c r="A123" s="39"/>
      <c r="B123" s="45"/>
      <c r="C123" s="334" t="s">
        <v>1</v>
      </c>
      <c r="D123" s="334" t="s">
        <v>2201</v>
      </c>
      <c r="E123" s="18" t="s">
        <v>1</v>
      </c>
      <c r="F123" s="335">
        <v>0.51000000000000001</v>
      </c>
      <c r="G123" s="39"/>
      <c r="H123" s="45"/>
    </row>
    <row r="124" s="2" customFormat="1" ht="16.8" customHeight="1">
      <c r="A124" s="39"/>
      <c r="B124" s="45"/>
      <c r="C124" s="334" t="s">
        <v>158</v>
      </c>
      <c r="D124" s="334" t="s">
        <v>264</v>
      </c>
      <c r="E124" s="18" t="s">
        <v>1</v>
      </c>
      <c r="F124" s="335">
        <v>723</v>
      </c>
      <c r="G124" s="39"/>
      <c r="H124" s="45"/>
    </row>
    <row r="125" s="2" customFormat="1" ht="16.8" customHeight="1">
      <c r="A125" s="39"/>
      <c r="B125" s="45"/>
      <c r="C125" s="336" t="s">
        <v>4990</v>
      </c>
      <c r="D125" s="39"/>
      <c r="E125" s="39"/>
      <c r="F125" s="39"/>
      <c r="G125" s="39"/>
      <c r="H125" s="45"/>
    </row>
    <row r="126" s="2" customFormat="1" ht="16.8" customHeight="1">
      <c r="A126" s="39"/>
      <c r="B126" s="45"/>
      <c r="C126" s="334" t="s">
        <v>2179</v>
      </c>
      <c r="D126" s="334" t="s">
        <v>2180</v>
      </c>
      <c r="E126" s="18" t="s">
        <v>149</v>
      </c>
      <c r="F126" s="335">
        <v>723</v>
      </c>
      <c r="G126" s="39"/>
      <c r="H126" s="45"/>
    </row>
    <row r="127" s="2" customFormat="1" ht="16.8" customHeight="1">
      <c r="A127" s="39"/>
      <c r="B127" s="45"/>
      <c r="C127" s="334" t="s">
        <v>538</v>
      </c>
      <c r="D127" s="334" t="s">
        <v>539</v>
      </c>
      <c r="E127" s="18" t="s">
        <v>149</v>
      </c>
      <c r="F127" s="335">
        <v>723</v>
      </c>
      <c r="G127" s="39"/>
      <c r="H127" s="45"/>
    </row>
    <row r="128" s="2" customFormat="1" ht="16.8" customHeight="1">
      <c r="A128" s="39"/>
      <c r="B128" s="45"/>
      <c r="C128" s="334" t="s">
        <v>2379</v>
      </c>
      <c r="D128" s="334" t="s">
        <v>2380</v>
      </c>
      <c r="E128" s="18" t="s">
        <v>149</v>
      </c>
      <c r="F128" s="335">
        <v>2820</v>
      </c>
      <c r="G128" s="39"/>
      <c r="H128" s="45"/>
    </row>
    <row r="129" s="2" customFormat="1" ht="16.8" customHeight="1">
      <c r="A129" s="39"/>
      <c r="B129" s="45"/>
      <c r="C129" s="334" t="s">
        <v>2387</v>
      </c>
      <c r="D129" s="334" t="s">
        <v>2388</v>
      </c>
      <c r="E129" s="18" t="s">
        <v>149</v>
      </c>
      <c r="F129" s="335">
        <v>2820</v>
      </c>
      <c r="G129" s="39"/>
      <c r="H129" s="45"/>
    </row>
    <row r="130" s="2" customFormat="1" ht="16.8" customHeight="1">
      <c r="A130" s="39"/>
      <c r="B130" s="45"/>
      <c r="C130" s="330" t="s">
        <v>161</v>
      </c>
      <c r="D130" s="331" t="s">
        <v>162</v>
      </c>
      <c r="E130" s="332" t="s">
        <v>149</v>
      </c>
      <c r="F130" s="333">
        <v>1872</v>
      </c>
      <c r="G130" s="39"/>
      <c r="H130" s="45"/>
    </row>
    <row r="131" s="2" customFormat="1" ht="16.8" customHeight="1">
      <c r="A131" s="39"/>
      <c r="B131" s="45"/>
      <c r="C131" s="334" t="s">
        <v>1</v>
      </c>
      <c r="D131" s="334" t="s">
        <v>1282</v>
      </c>
      <c r="E131" s="18" t="s">
        <v>1</v>
      </c>
      <c r="F131" s="335">
        <v>0</v>
      </c>
      <c r="G131" s="39"/>
      <c r="H131" s="45"/>
    </row>
    <row r="132" s="2" customFormat="1" ht="16.8" customHeight="1">
      <c r="A132" s="39"/>
      <c r="B132" s="45"/>
      <c r="C132" s="334" t="s">
        <v>1</v>
      </c>
      <c r="D132" s="334" t="s">
        <v>1180</v>
      </c>
      <c r="E132" s="18" t="s">
        <v>1</v>
      </c>
      <c r="F132" s="335">
        <v>1540.5</v>
      </c>
      <c r="G132" s="39"/>
      <c r="H132" s="45"/>
    </row>
    <row r="133" s="2" customFormat="1" ht="16.8" customHeight="1">
      <c r="A133" s="39"/>
      <c r="B133" s="45"/>
      <c r="C133" s="334" t="s">
        <v>1</v>
      </c>
      <c r="D133" s="334" t="s">
        <v>1238</v>
      </c>
      <c r="E133" s="18" t="s">
        <v>1</v>
      </c>
      <c r="F133" s="335">
        <v>0</v>
      </c>
      <c r="G133" s="39"/>
      <c r="H133" s="45"/>
    </row>
    <row r="134" s="2" customFormat="1" ht="16.8" customHeight="1">
      <c r="A134" s="39"/>
      <c r="B134" s="45"/>
      <c r="C134" s="334" t="s">
        <v>1</v>
      </c>
      <c r="D134" s="334" t="s">
        <v>1239</v>
      </c>
      <c r="E134" s="18" t="s">
        <v>1</v>
      </c>
      <c r="F134" s="335">
        <v>0</v>
      </c>
      <c r="G134" s="39"/>
      <c r="H134" s="45"/>
    </row>
    <row r="135" s="2" customFormat="1" ht="16.8" customHeight="1">
      <c r="A135" s="39"/>
      <c r="B135" s="45"/>
      <c r="C135" s="334" t="s">
        <v>1</v>
      </c>
      <c r="D135" s="334" t="s">
        <v>1240</v>
      </c>
      <c r="E135" s="18" t="s">
        <v>1</v>
      </c>
      <c r="F135" s="335">
        <v>13.83</v>
      </c>
      <c r="G135" s="39"/>
      <c r="H135" s="45"/>
    </row>
    <row r="136" s="2" customFormat="1" ht="16.8" customHeight="1">
      <c r="A136" s="39"/>
      <c r="B136" s="45"/>
      <c r="C136" s="334" t="s">
        <v>1</v>
      </c>
      <c r="D136" s="334" t="s">
        <v>1193</v>
      </c>
      <c r="E136" s="18" t="s">
        <v>1</v>
      </c>
      <c r="F136" s="335">
        <v>0</v>
      </c>
      <c r="G136" s="39"/>
      <c r="H136" s="45"/>
    </row>
    <row r="137" s="2" customFormat="1" ht="16.8" customHeight="1">
      <c r="A137" s="39"/>
      <c r="B137" s="45"/>
      <c r="C137" s="334" t="s">
        <v>1</v>
      </c>
      <c r="D137" s="334" t="s">
        <v>1283</v>
      </c>
      <c r="E137" s="18" t="s">
        <v>1</v>
      </c>
      <c r="F137" s="335">
        <v>3.52</v>
      </c>
      <c r="G137" s="39"/>
      <c r="H137" s="45"/>
    </row>
    <row r="138" s="2" customFormat="1" ht="16.8" customHeight="1">
      <c r="A138" s="39"/>
      <c r="B138" s="45"/>
      <c r="C138" s="334" t="s">
        <v>1</v>
      </c>
      <c r="D138" s="334" t="s">
        <v>1284</v>
      </c>
      <c r="E138" s="18" t="s">
        <v>1</v>
      </c>
      <c r="F138" s="335">
        <v>0</v>
      </c>
      <c r="G138" s="39"/>
      <c r="H138" s="45"/>
    </row>
    <row r="139" s="2" customFormat="1" ht="16.8" customHeight="1">
      <c r="A139" s="39"/>
      <c r="B139" s="45"/>
      <c r="C139" s="334" t="s">
        <v>1</v>
      </c>
      <c r="D139" s="334" t="s">
        <v>1243</v>
      </c>
      <c r="E139" s="18" t="s">
        <v>1</v>
      </c>
      <c r="F139" s="335">
        <v>60.369999999999997</v>
      </c>
      <c r="G139" s="39"/>
      <c r="H139" s="45"/>
    </row>
    <row r="140" s="2" customFormat="1" ht="16.8" customHeight="1">
      <c r="A140" s="39"/>
      <c r="B140" s="45"/>
      <c r="C140" s="334" t="s">
        <v>1</v>
      </c>
      <c r="D140" s="334" t="s">
        <v>1285</v>
      </c>
      <c r="E140" s="18" t="s">
        <v>1</v>
      </c>
      <c r="F140" s="335">
        <v>252.90000000000001</v>
      </c>
      <c r="G140" s="39"/>
      <c r="H140" s="45"/>
    </row>
    <row r="141" s="2" customFormat="1" ht="16.8" customHeight="1">
      <c r="A141" s="39"/>
      <c r="B141" s="45"/>
      <c r="C141" s="334" t="s">
        <v>1</v>
      </c>
      <c r="D141" s="334" t="s">
        <v>1286</v>
      </c>
      <c r="E141" s="18" t="s">
        <v>1</v>
      </c>
      <c r="F141" s="335">
        <v>0.88</v>
      </c>
      <c r="G141" s="39"/>
      <c r="H141" s="45"/>
    </row>
    <row r="142" s="2" customFormat="1" ht="16.8" customHeight="1">
      <c r="A142" s="39"/>
      <c r="B142" s="45"/>
      <c r="C142" s="334" t="s">
        <v>161</v>
      </c>
      <c r="D142" s="334" t="s">
        <v>264</v>
      </c>
      <c r="E142" s="18" t="s">
        <v>1</v>
      </c>
      <c r="F142" s="335">
        <v>1872</v>
      </c>
      <c r="G142" s="39"/>
      <c r="H142" s="45"/>
    </row>
    <row r="143" s="2" customFormat="1" ht="16.8" customHeight="1">
      <c r="A143" s="39"/>
      <c r="B143" s="45"/>
      <c r="C143" s="336" t="s">
        <v>4990</v>
      </c>
      <c r="D143" s="39"/>
      <c r="E143" s="39"/>
      <c r="F143" s="39"/>
      <c r="G143" s="39"/>
      <c r="H143" s="45"/>
    </row>
    <row r="144" s="2" customFormat="1" ht="16.8" customHeight="1">
      <c r="A144" s="39"/>
      <c r="B144" s="45"/>
      <c r="C144" s="334" t="s">
        <v>1279</v>
      </c>
      <c r="D144" s="334" t="s">
        <v>1280</v>
      </c>
      <c r="E144" s="18" t="s">
        <v>149</v>
      </c>
      <c r="F144" s="335">
        <v>1872</v>
      </c>
      <c r="G144" s="39"/>
      <c r="H144" s="45"/>
    </row>
    <row r="145" s="2" customFormat="1" ht="16.8" customHeight="1">
      <c r="A145" s="39"/>
      <c r="B145" s="45"/>
      <c r="C145" s="334" t="s">
        <v>2312</v>
      </c>
      <c r="D145" s="334" t="s">
        <v>2313</v>
      </c>
      <c r="E145" s="18" t="s">
        <v>149</v>
      </c>
      <c r="F145" s="335">
        <v>5743</v>
      </c>
      <c r="G145" s="39"/>
      <c r="H145" s="45"/>
    </row>
    <row r="146" s="2" customFormat="1" ht="16.8" customHeight="1">
      <c r="A146" s="39"/>
      <c r="B146" s="45"/>
      <c r="C146" s="334" t="s">
        <v>2412</v>
      </c>
      <c r="D146" s="334" t="s">
        <v>2413</v>
      </c>
      <c r="E146" s="18" t="s">
        <v>149</v>
      </c>
      <c r="F146" s="335">
        <v>3407.3299999999999</v>
      </c>
      <c r="G146" s="39"/>
      <c r="H146" s="45"/>
    </row>
    <row r="147" s="2" customFormat="1" ht="16.8" customHeight="1">
      <c r="A147" s="39"/>
      <c r="B147" s="45"/>
      <c r="C147" s="330" t="s">
        <v>164</v>
      </c>
      <c r="D147" s="331" t="s">
        <v>165</v>
      </c>
      <c r="E147" s="332" t="s">
        <v>149</v>
      </c>
      <c r="F147" s="333">
        <v>868</v>
      </c>
      <c r="G147" s="39"/>
      <c r="H147" s="45"/>
    </row>
    <row r="148" s="2" customFormat="1" ht="16.8" customHeight="1">
      <c r="A148" s="39"/>
      <c r="B148" s="45"/>
      <c r="C148" s="336" t="s">
        <v>4990</v>
      </c>
      <c r="D148" s="39"/>
      <c r="E148" s="39"/>
      <c r="F148" s="39"/>
      <c r="G148" s="39"/>
      <c r="H148" s="45"/>
    </row>
    <row r="149" s="2" customFormat="1" ht="16.8" customHeight="1">
      <c r="A149" s="39"/>
      <c r="B149" s="45"/>
      <c r="C149" s="334" t="s">
        <v>1255</v>
      </c>
      <c r="D149" s="334" t="s">
        <v>1256</v>
      </c>
      <c r="E149" s="18" t="s">
        <v>149</v>
      </c>
      <c r="F149" s="335">
        <v>1471</v>
      </c>
      <c r="G149" s="39"/>
      <c r="H149" s="45"/>
    </row>
    <row r="150" s="2" customFormat="1" ht="16.8" customHeight="1">
      <c r="A150" s="39"/>
      <c r="B150" s="45"/>
      <c r="C150" s="334" t="s">
        <v>1176</v>
      </c>
      <c r="D150" s="334" t="s">
        <v>1177</v>
      </c>
      <c r="E150" s="18" t="s">
        <v>149</v>
      </c>
      <c r="F150" s="335">
        <v>1707.5</v>
      </c>
      <c r="G150" s="39"/>
      <c r="H150" s="45"/>
    </row>
    <row r="151" s="2" customFormat="1" ht="16.8" customHeight="1">
      <c r="A151" s="39"/>
      <c r="B151" s="45"/>
      <c r="C151" s="334" t="s">
        <v>1279</v>
      </c>
      <c r="D151" s="334" t="s">
        <v>1280</v>
      </c>
      <c r="E151" s="18" t="s">
        <v>149</v>
      </c>
      <c r="F151" s="335">
        <v>1872</v>
      </c>
      <c r="G151" s="39"/>
      <c r="H151" s="45"/>
    </row>
    <row r="152" s="2" customFormat="1" ht="16.8" customHeight="1">
      <c r="A152" s="39"/>
      <c r="B152" s="45"/>
      <c r="C152" s="334" t="s">
        <v>1295</v>
      </c>
      <c r="D152" s="334" t="s">
        <v>1296</v>
      </c>
      <c r="E152" s="18" t="s">
        <v>149</v>
      </c>
      <c r="F152" s="335">
        <v>1707.5</v>
      </c>
      <c r="G152" s="39"/>
      <c r="H152" s="45"/>
    </row>
    <row r="153" s="2" customFormat="1" ht="16.8" customHeight="1">
      <c r="A153" s="39"/>
      <c r="B153" s="45"/>
      <c r="C153" s="330" t="s">
        <v>168</v>
      </c>
      <c r="D153" s="331" t="s">
        <v>169</v>
      </c>
      <c r="E153" s="332" t="s">
        <v>149</v>
      </c>
      <c r="F153" s="333">
        <v>32.5</v>
      </c>
      <c r="G153" s="39"/>
      <c r="H153" s="45"/>
    </row>
    <row r="154" s="2" customFormat="1" ht="16.8" customHeight="1">
      <c r="A154" s="39"/>
      <c r="B154" s="45"/>
      <c r="C154" s="336" t="s">
        <v>4990</v>
      </c>
      <c r="D154" s="39"/>
      <c r="E154" s="39"/>
      <c r="F154" s="39"/>
      <c r="G154" s="39"/>
      <c r="H154" s="45"/>
    </row>
    <row r="155" s="2" customFormat="1" ht="16.8" customHeight="1">
      <c r="A155" s="39"/>
      <c r="B155" s="45"/>
      <c r="C155" s="334" t="s">
        <v>1269</v>
      </c>
      <c r="D155" s="334" t="s">
        <v>1270</v>
      </c>
      <c r="E155" s="18" t="s">
        <v>149</v>
      </c>
      <c r="F155" s="335">
        <v>69.5</v>
      </c>
      <c r="G155" s="39"/>
      <c r="H155" s="45"/>
    </row>
    <row r="156" s="2" customFormat="1" ht="16.8" customHeight="1">
      <c r="A156" s="39"/>
      <c r="B156" s="45"/>
      <c r="C156" s="334" t="s">
        <v>1176</v>
      </c>
      <c r="D156" s="334" t="s">
        <v>1177</v>
      </c>
      <c r="E156" s="18" t="s">
        <v>149</v>
      </c>
      <c r="F156" s="335">
        <v>1707.5</v>
      </c>
      <c r="G156" s="39"/>
      <c r="H156" s="45"/>
    </row>
    <row r="157" s="2" customFormat="1" ht="16.8" customHeight="1">
      <c r="A157" s="39"/>
      <c r="B157" s="45"/>
      <c r="C157" s="334" t="s">
        <v>1279</v>
      </c>
      <c r="D157" s="334" t="s">
        <v>1280</v>
      </c>
      <c r="E157" s="18" t="s">
        <v>149</v>
      </c>
      <c r="F157" s="335">
        <v>1872</v>
      </c>
      <c r="G157" s="39"/>
      <c r="H157" s="45"/>
    </row>
    <row r="158" s="2" customFormat="1" ht="16.8" customHeight="1">
      <c r="A158" s="39"/>
      <c r="B158" s="45"/>
      <c r="C158" s="334" t="s">
        <v>1295</v>
      </c>
      <c r="D158" s="334" t="s">
        <v>1296</v>
      </c>
      <c r="E158" s="18" t="s">
        <v>149</v>
      </c>
      <c r="F158" s="335">
        <v>1707.5</v>
      </c>
      <c r="G158" s="39"/>
      <c r="H158" s="45"/>
    </row>
    <row r="159" s="2" customFormat="1" ht="16.8" customHeight="1">
      <c r="A159" s="39"/>
      <c r="B159" s="45"/>
      <c r="C159" s="330" t="s">
        <v>172</v>
      </c>
      <c r="D159" s="331" t="s">
        <v>173</v>
      </c>
      <c r="E159" s="332" t="s">
        <v>149</v>
      </c>
      <c r="F159" s="333">
        <v>603</v>
      </c>
      <c r="G159" s="39"/>
      <c r="H159" s="45"/>
    </row>
    <row r="160" s="2" customFormat="1" ht="16.8" customHeight="1">
      <c r="A160" s="39"/>
      <c r="B160" s="45"/>
      <c r="C160" s="334" t="s">
        <v>1</v>
      </c>
      <c r="D160" s="334" t="s">
        <v>1089</v>
      </c>
      <c r="E160" s="18" t="s">
        <v>1</v>
      </c>
      <c r="F160" s="335">
        <v>0</v>
      </c>
      <c r="G160" s="39"/>
      <c r="H160" s="45"/>
    </row>
    <row r="161" s="2" customFormat="1" ht="16.8" customHeight="1">
      <c r="A161" s="39"/>
      <c r="B161" s="45"/>
      <c r="C161" s="334" t="s">
        <v>1</v>
      </c>
      <c r="D161" s="334" t="s">
        <v>1090</v>
      </c>
      <c r="E161" s="18" t="s">
        <v>1</v>
      </c>
      <c r="F161" s="335">
        <v>0</v>
      </c>
      <c r="G161" s="39"/>
      <c r="H161" s="45"/>
    </row>
    <row r="162" s="2" customFormat="1" ht="16.8" customHeight="1">
      <c r="A162" s="39"/>
      <c r="B162" s="45"/>
      <c r="C162" s="334" t="s">
        <v>1</v>
      </c>
      <c r="D162" s="334" t="s">
        <v>937</v>
      </c>
      <c r="E162" s="18" t="s">
        <v>1</v>
      </c>
      <c r="F162" s="335">
        <v>0</v>
      </c>
      <c r="G162" s="39"/>
      <c r="H162" s="45"/>
    </row>
    <row r="163" s="2" customFormat="1" ht="16.8" customHeight="1">
      <c r="A163" s="39"/>
      <c r="B163" s="45"/>
      <c r="C163" s="334" t="s">
        <v>1</v>
      </c>
      <c r="D163" s="334" t="s">
        <v>1232</v>
      </c>
      <c r="E163" s="18" t="s">
        <v>1</v>
      </c>
      <c r="F163" s="335">
        <v>0</v>
      </c>
      <c r="G163" s="39"/>
      <c r="H163" s="45"/>
    </row>
    <row r="164" s="2" customFormat="1" ht="16.8" customHeight="1">
      <c r="A164" s="39"/>
      <c r="B164" s="45"/>
      <c r="C164" s="334" t="s">
        <v>1</v>
      </c>
      <c r="D164" s="334" t="s">
        <v>1233</v>
      </c>
      <c r="E164" s="18" t="s">
        <v>1</v>
      </c>
      <c r="F164" s="335">
        <v>175.63999999999999</v>
      </c>
      <c r="G164" s="39"/>
      <c r="H164" s="45"/>
    </row>
    <row r="165" s="2" customFormat="1" ht="16.8" customHeight="1">
      <c r="A165" s="39"/>
      <c r="B165" s="45"/>
      <c r="C165" s="334" t="s">
        <v>1</v>
      </c>
      <c r="D165" s="334" t="s">
        <v>1234</v>
      </c>
      <c r="E165" s="18" t="s">
        <v>1</v>
      </c>
      <c r="F165" s="335">
        <v>0</v>
      </c>
      <c r="G165" s="39"/>
      <c r="H165" s="45"/>
    </row>
    <row r="166" s="2" customFormat="1" ht="16.8" customHeight="1">
      <c r="A166" s="39"/>
      <c r="B166" s="45"/>
      <c r="C166" s="334" t="s">
        <v>1</v>
      </c>
      <c r="D166" s="334" t="s">
        <v>1235</v>
      </c>
      <c r="E166" s="18" t="s">
        <v>1</v>
      </c>
      <c r="F166" s="335">
        <v>398.62</v>
      </c>
      <c r="G166" s="39"/>
      <c r="H166" s="45"/>
    </row>
    <row r="167" s="2" customFormat="1" ht="16.8" customHeight="1">
      <c r="A167" s="39"/>
      <c r="B167" s="45"/>
      <c r="C167" s="334" t="s">
        <v>1</v>
      </c>
      <c r="D167" s="334" t="s">
        <v>1265</v>
      </c>
      <c r="E167" s="18" t="s">
        <v>1</v>
      </c>
      <c r="F167" s="335">
        <v>0</v>
      </c>
      <c r="G167" s="39"/>
      <c r="H167" s="45"/>
    </row>
    <row r="168" s="2" customFormat="1" ht="16.8" customHeight="1">
      <c r="A168" s="39"/>
      <c r="B168" s="45"/>
      <c r="C168" s="334" t="s">
        <v>1</v>
      </c>
      <c r="D168" s="334" t="s">
        <v>1266</v>
      </c>
      <c r="E168" s="18" t="s">
        <v>1</v>
      </c>
      <c r="F168" s="335">
        <v>27.850000000000001</v>
      </c>
      <c r="G168" s="39"/>
      <c r="H168" s="45"/>
    </row>
    <row r="169" s="2" customFormat="1" ht="16.8" customHeight="1">
      <c r="A169" s="39"/>
      <c r="B169" s="45"/>
      <c r="C169" s="334" t="s">
        <v>1</v>
      </c>
      <c r="D169" s="334" t="s">
        <v>1267</v>
      </c>
      <c r="E169" s="18" t="s">
        <v>1</v>
      </c>
      <c r="F169" s="335">
        <v>0.89000000000000001</v>
      </c>
      <c r="G169" s="39"/>
      <c r="H169" s="45"/>
    </row>
    <row r="170" s="2" customFormat="1" ht="16.8" customHeight="1">
      <c r="A170" s="39"/>
      <c r="B170" s="45"/>
      <c r="C170" s="334" t="s">
        <v>172</v>
      </c>
      <c r="D170" s="334" t="s">
        <v>264</v>
      </c>
      <c r="E170" s="18" t="s">
        <v>1</v>
      </c>
      <c r="F170" s="335">
        <v>603</v>
      </c>
      <c r="G170" s="39"/>
      <c r="H170" s="45"/>
    </row>
    <row r="171" s="2" customFormat="1" ht="16.8" customHeight="1">
      <c r="A171" s="39"/>
      <c r="B171" s="45"/>
      <c r="C171" s="336" t="s">
        <v>4990</v>
      </c>
      <c r="D171" s="39"/>
      <c r="E171" s="39"/>
      <c r="F171" s="39"/>
      <c r="G171" s="39"/>
      <c r="H171" s="45"/>
    </row>
    <row r="172" s="2" customFormat="1" ht="16.8" customHeight="1">
      <c r="A172" s="39"/>
      <c r="B172" s="45"/>
      <c r="C172" s="334" t="s">
        <v>1176</v>
      </c>
      <c r="D172" s="334" t="s">
        <v>1177</v>
      </c>
      <c r="E172" s="18" t="s">
        <v>149</v>
      </c>
      <c r="F172" s="335">
        <v>1707.5</v>
      </c>
      <c r="G172" s="39"/>
      <c r="H172" s="45"/>
    </row>
    <row r="173" s="2" customFormat="1" ht="16.8" customHeight="1">
      <c r="A173" s="39"/>
      <c r="B173" s="45"/>
      <c r="C173" s="334" t="s">
        <v>1279</v>
      </c>
      <c r="D173" s="334" t="s">
        <v>1280</v>
      </c>
      <c r="E173" s="18" t="s">
        <v>149</v>
      </c>
      <c r="F173" s="335">
        <v>1872</v>
      </c>
      <c r="G173" s="39"/>
      <c r="H173" s="45"/>
    </row>
    <row r="174" s="2" customFormat="1" ht="16.8" customHeight="1">
      <c r="A174" s="39"/>
      <c r="B174" s="45"/>
      <c r="C174" s="334" t="s">
        <v>1295</v>
      </c>
      <c r="D174" s="334" t="s">
        <v>1296</v>
      </c>
      <c r="E174" s="18" t="s">
        <v>149</v>
      </c>
      <c r="F174" s="335">
        <v>1707.5</v>
      </c>
      <c r="G174" s="39"/>
      <c r="H174" s="45"/>
    </row>
    <row r="175" s="2" customFormat="1" ht="16.8" customHeight="1">
      <c r="A175" s="39"/>
      <c r="B175" s="45"/>
      <c r="C175" s="330" t="s">
        <v>175</v>
      </c>
      <c r="D175" s="331" t="s">
        <v>176</v>
      </c>
      <c r="E175" s="332" t="s">
        <v>149</v>
      </c>
      <c r="F175" s="333">
        <v>37</v>
      </c>
      <c r="G175" s="39"/>
      <c r="H175" s="45"/>
    </row>
    <row r="176" s="2" customFormat="1" ht="16.8" customHeight="1">
      <c r="A176" s="39"/>
      <c r="B176" s="45"/>
      <c r="C176" s="334" t="s">
        <v>1</v>
      </c>
      <c r="D176" s="334" t="s">
        <v>1089</v>
      </c>
      <c r="E176" s="18" t="s">
        <v>1</v>
      </c>
      <c r="F176" s="335">
        <v>0</v>
      </c>
      <c r="G176" s="39"/>
      <c r="H176" s="45"/>
    </row>
    <row r="177" s="2" customFormat="1" ht="16.8" customHeight="1">
      <c r="A177" s="39"/>
      <c r="B177" s="45"/>
      <c r="C177" s="334" t="s">
        <v>1</v>
      </c>
      <c r="D177" s="334" t="s">
        <v>1090</v>
      </c>
      <c r="E177" s="18" t="s">
        <v>1</v>
      </c>
      <c r="F177" s="335">
        <v>0</v>
      </c>
      <c r="G177" s="39"/>
      <c r="H177" s="45"/>
    </row>
    <row r="178" s="2" customFormat="1" ht="16.8" customHeight="1">
      <c r="A178" s="39"/>
      <c r="B178" s="45"/>
      <c r="C178" s="334" t="s">
        <v>1</v>
      </c>
      <c r="D178" s="334" t="s">
        <v>937</v>
      </c>
      <c r="E178" s="18" t="s">
        <v>1</v>
      </c>
      <c r="F178" s="335">
        <v>0</v>
      </c>
      <c r="G178" s="39"/>
      <c r="H178" s="45"/>
    </row>
    <row r="179" s="2" customFormat="1" ht="16.8" customHeight="1">
      <c r="A179" s="39"/>
      <c r="B179" s="45"/>
      <c r="C179" s="334" t="s">
        <v>1</v>
      </c>
      <c r="D179" s="334" t="s">
        <v>1275</v>
      </c>
      <c r="E179" s="18" t="s">
        <v>1</v>
      </c>
      <c r="F179" s="335">
        <v>0</v>
      </c>
      <c r="G179" s="39"/>
      <c r="H179" s="45"/>
    </row>
    <row r="180" s="2" customFormat="1" ht="16.8" customHeight="1">
      <c r="A180" s="39"/>
      <c r="B180" s="45"/>
      <c r="C180" s="334" t="s">
        <v>1</v>
      </c>
      <c r="D180" s="334" t="s">
        <v>1276</v>
      </c>
      <c r="E180" s="18" t="s">
        <v>1</v>
      </c>
      <c r="F180" s="335">
        <v>36.549999999999997</v>
      </c>
      <c r="G180" s="39"/>
      <c r="H180" s="45"/>
    </row>
    <row r="181" s="2" customFormat="1" ht="16.8" customHeight="1">
      <c r="A181" s="39"/>
      <c r="B181" s="45"/>
      <c r="C181" s="334" t="s">
        <v>1</v>
      </c>
      <c r="D181" s="334" t="s">
        <v>1277</v>
      </c>
      <c r="E181" s="18" t="s">
        <v>1</v>
      </c>
      <c r="F181" s="335">
        <v>0.45000000000000001</v>
      </c>
      <c r="G181" s="39"/>
      <c r="H181" s="45"/>
    </row>
    <row r="182" s="2" customFormat="1" ht="16.8" customHeight="1">
      <c r="A182" s="39"/>
      <c r="B182" s="45"/>
      <c r="C182" s="334" t="s">
        <v>175</v>
      </c>
      <c r="D182" s="334" t="s">
        <v>264</v>
      </c>
      <c r="E182" s="18" t="s">
        <v>1</v>
      </c>
      <c r="F182" s="335">
        <v>37</v>
      </c>
      <c r="G182" s="39"/>
      <c r="H182" s="45"/>
    </row>
    <row r="183" s="2" customFormat="1" ht="16.8" customHeight="1">
      <c r="A183" s="39"/>
      <c r="B183" s="45"/>
      <c r="C183" s="336" t="s">
        <v>4990</v>
      </c>
      <c r="D183" s="39"/>
      <c r="E183" s="39"/>
      <c r="F183" s="39"/>
      <c r="G183" s="39"/>
      <c r="H183" s="45"/>
    </row>
    <row r="184" s="2" customFormat="1" ht="16.8" customHeight="1">
      <c r="A184" s="39"/>
      <c r="B184" s="45"/>
      <c r="C184" s="334" t="s">
        <v>1176</v>
      </c>
      <c r="D184" s="334" t="s">
        <v>1177</v>
      </c>
      <c r="E184" s="18" t="s">
        <v>149</v>
      </c>
      <c r="F184" s="335">
        <v>1707.5</v>
      </c>
      <c r="G184" s="39"/>
      <c r="H184" s="45"/>
    </row>
    <row r="185" s="2" customFormat="1" ht="16.8" customHeight="1">
      <c r="A185" s="39"/>
      <c r="B185" s="45"/>
      <c r="C185" s="334" t="s">
        <v>1279</v>
      </c>
      <c r="D185" s="334" t="s">
        <v>1280</v>
      </c>
      <c r="E185" s="18" t="s">
        <v>149</v>
      </c>
      <c r="F185" s="335">
        <v>1872</v>
      </c>
      <c r="G185" s="39"/>
      <c r="H185" s="45"/>
    </row>
    <row r="186" s="2" customFormat="1" ht="16.8" customHeight="1">
      <c r="A186" s="39"/>
      <c r="B186" s="45"/>
      <c r="C186" s="334" t="s">
        <v>1295</v>
      </c>
      <c r="D186" s="334" t="s">
        <v>1296</v>
      </c>
      <c r="E186" s="18" t="s">
        <v>149</v>
      </c>
      <c r="F186" s="335">
        <v>1707.5</v>
      </c>
      <c r="G186" s="39"/>
      <c r="H186" s="45"/>
    </row>
    <row r="187" s="2" customFormat="1" ht="16.8" customHeight="1">
      <c r="A187" s="39"/>
      <c r="B187" s="45"/>
      <c r="C187" s="330" t="s">
        <v>4991</v>
      </c>
      <c r="D187" s="331" t="s">
        <v>4992</v>
      </c>
      <c r="E187" s="332" t="s">
        <v>149</v>
      </c>
      <c r="F187" s="333">
        <v>4</v>
      </c>
      <c r="G187" s="39"/>
      <c r="H187" s="45"/>
    </row>
    <row r="188" s="2" customFormat="1" ht="16.8" customHeight="1">
      <c r="A188" s="39"/>
      <c r="B188" s="45"/>
      <c r="C188" s="334" t="s">
        <v>1</v>
      </c>
      <c r="D188" s="334" t="s">
        <v>4993</v>
      </c>
      <c r="E188" s="18" t="s">
        <v>1</v>
      </c>
      <c r="F188" s="335">
        <v>0</v>
      </c>
      <c r="G188" s="39"/>
      <c r="H188" s="45"/>
    </row>
    <row r="189" s="2" customFormat="1" ht="16.8" customHeight="1">
      <c r="A189" s="39"/>
      <c r="B189" s="45"/>
      <c r="C189" s="334" t="s">
        <v>1</v>
      </c>
      <c r="D189" s="334" t="s">
        <v>4994</v>
      </c>
      <c r="E189" s="18" t="s">
        <v>1</v>
      </c>
      <c r="F189" s="335">
        <v>3.8599999999999999</v>
      </c>
      <c r="G189" s="39"/>
      <c r="H189" s="45"/>
    </row>
    <row r="190" s="2" customFormat="1" ht="16.8" customHeight="1">
      <c r="A190" s="39"/>
      <c r="B190" s="45"/>
      <c r="C190" s="334" t="s">
        <v>1</v>
      </c>
      <c r="D190" s="334" t="s">
        <v>4995</v>
      </c>
      <c r="E190" s="18" t="s">
        <v>1</v>
      </c>
      <c r="F190" s="335">
        <v>0.14000000000000001</v>
      </c>
      <c r="G190" s="39"/>
      <c r="H190" s="45"/>
    </row>
    <row r="191" s="2" customFormat="1" ht="16.8" customHeight="1">
      <c r="A191" s="39"/>
      <c r="B191" s="45"/>
      <c r="C191" s="334" t="s">
        <v>4991</v>
      </c>
      <c r="D191" s="334" t="s">
        <v>264</v>
      </c>
      <c r="E191" s="18" t="s">
        <v>1</v>
      </c>
      <c r="F191" s="335">
        <v>4</v>
      </c>
      <c r="G191" s="39"/>
      <c r="H191" s="45"/>
    </row>
    <row r="192" s="2" customFormat="1" ht="16.8" customHeight="1">
      <c r="A192" s="39"/>
      <c r="B192" s="45"/>
      <c r="C192" s="330" t="s">
        <v>178</v>
      </c>
      <c r="D192" s="331" t="s">
        <v>179</v>
      </c>
      <c r="E192" s="332" t="s">
        <v>149</v>
      </c>
      <c r="F192" s="333">
        <v>2015.9000000000001</v>
      </c>
      <c r="G192" s="39"/>
      <c r="H192" s="45"/>
    </row>
    <row r="193" s="2" customFormat="1" ht="16.8" customHeight="1">
      <c r="A193" s="39"/>
      <c r="B193" s="45"/>
      <c r="C193" s="334" t="s">
        <v>1</v>
      </c>
      <c r="D193" s="334" t="s">
        <v>2317</v>
      </c>
      <c r="E193" s="18" t="s">
        <v>1</v>
      </c>
      <c r="F193" s="335">
        <v>0</v>
      </c>
      <c r="G193" s="39"/>
      <c r="H193" s="45"/>
    </row>
    <row r="194" s="2" customFormat="1" ht="16.8" customHeight="1">
      <c r="A194" s="39"/>
      <c r="B194" s="45"/>
      <c r="C194" s="334" t="s">
        <v>1</v>
      </c>
      <c r="D194" s="334" t="s">
        <v>2182</v>
      </c>
      <c r="E194" s="18" t="s">
        <v>1</v>
      </c>
      <c r="F194" s="335">
        <v>0</v>
      </c>
      <c r="G194" s="39"/>
      <c r="H194" s="45"/>
    </row>
    <row r="195" s="2" customFormat="1" ht="16.8" customHeight="1">
      <c r="A195" s="39"/>
      <c r="B195" s="45"/>
      <c r="C195" s="334" t="s">
        <v>1</v>
      </c>
      <c r="D195" s="334" t="s">
        <v>2318</v>
      </c>
      <c r="E195" s="18" t="s">
        <v>1</v>
      </c>
      <c r="F195" s="335">
        <v>146.41999999999999</v>
      </c>
      <c r="G195" s="39"/>
      <c r="H195" s="45"/>
    </row>
    <row r="196" s="2" customFormat="1" ht="16.8" customHeight="1">
      <c r="A196" s="39"/>
      <c r="B196" s="45"/>
      <c r="C196" s="334" t="s">
        <v>1</v>
      </c>
      <c r="D196" s="334" t="s">
        <v>2319</v>
      </c>
      <c r="E196" s="18" t="s">
        <v>1</v>
      </c>
      <c r="F196" s="335">
        <v>-24.43</v>
      </c>
      <c r="G196" s="39"/>
      <c r="H196" s="45"/>
    </row>
    <row r="197" s="2" customFormat="1" ht="16.8" customHeight="1">
      <c r="A197" s="39"/>
      <c r="B197" s="45"/>
      <c r="C197" s="334" t="s">
        <v>1</v>
      </c>
      <c r="D197" s="334" t="s">
        <v>2256</v>
      </c>
      <c r="E197" s="18" t="s">
        <v>1</v>
      </c>
      <c r="F197" s="335">
        <v>0</v>
      </c>
      <c r="G197" s="39"/>
      <c r="H197" s="45"/>
    </row>
    <row r="198" s="2" customFormat="1" ht="16.8" customHeight="1">
      <c r="A198" s="39"/>
      <c r="B198" s="45"/>
      <c r="C198" s="334" t="s">
        <v>1</v>
      </c>
      <c r="D198" s="334" t="s">
        <v>2320</v>
      </c>
      <c r="E198" s="18" t="s">
        <v>1</v>
      </c>
      <c r="F198" s="335">
        <v>43.530000000000001</v>
      </c>
      <c r="G198" s="39"/>
      <c r="H198" s="45"/>
    </row>
    <row r="199" s="2" customFormat="1" ht="16.8" customHeight="1">
      <c r="A199" s="39"/>
      <c r="B199" s="45"/>
      <c r="C199" s="334" t="s">
        <v>1</v>
      </c>
      <c r="D199" s="334" t="s">
        <v>2258</v>
      </c>
      <c r="E199" s="18" t="s">
        <v>1</v>
      </c>
      <c r="F199" s="335">
        <v>0</v>
      </c>
      <c r="G199" s="39"/>
      <c r="H199" s="45"/>
    </row>
    <row r="200" s="2" customFormat="1" ht="16.8" customHeight="1">
      <c r="A200" s="39"/>
      <c r="B200" s="45"/>
      <c r="C200" s="334" t="s">
        <v>1</v>
      </c>
      <c r="D200" s="334" t="s">
        <v>2321</v>
      </c>
      <c r="E200" s="18" t="s">
        <v>1</v>
      </c>
      <c r="F200" s="335">
        <v>219.72</v>
      </c>
      <c r="G200" s="39"/>
      <c r="H200" s="45"/>
    </row>
    <row r="201" s="2" customFormat="1" ht="16.8" customHeight="1">
      <c r="A201" s="39"/>
      <c r="B201" s="45"/>
      <c r="C201" s="334" t="s">
        <v>1</v>
      </c>
      <c r="D201" s="334" t="s">
        <v>2322</v>
      </c>
      <c r="E201" s="18" t="s">
        <v>1</v>
      </c>
      <c r="F201" s="335">
        <v>32.909999999999997</v>
      </c>
      <c r="G201" s="39"/>
      <c r="H201" s="45"/>
    </row>
    <row r="202" s="2" customFormat="1" ht="16.8" customHeight="1">
      <c r="A202" s="39"/>
      <c r="B202" s="45"/>
      <c r="C202" s="334" t="s">
        <v>1</v>
      </c>
      <c r="D202" s="334" t="s">
        <v>2323</v>
      </c>
      <c r="E202" s="18" t="s">
        <v>1</v>
      </c>
      <c r="F202" s="335">
        <v>0</v>
      </c>
      <c r="G202" s="39"/>
      <c r="H202" s="45"/>
    </row>
    <row r="203" s="2" customFormat="1" ht="16.8" customHeight="1">
      <c r="A203" s="39"/>
      <c r="B203" s="45"/>
      <c r="C203" s="334" t="s">
        <v>1</v>
      </c>
      <c r="D203" s="334" t="s">
        <v>2324</v>
      </c>
      <c r="E203" s="18" t="s">
        <v>1</v>
      </c>
      <c r="F203" s="335">
        <v>33.439999999999998</v>
      </c>
      <c r="G203" s="39"/>
      <c r="H203" s="45"/>
    </row>
    <row r="204" s="2" customFormat="1" ht="16.8" customHeight="1">
      <c r="A204" s="39"/>
      <c r="B204" s="45"/>
      <c r="C204" s="334" t="s">
        <v>1</v>
      </c>
      <c r="D204" s="334" t="s">
        <v>2092</v>
      </c>
      <c r="E204" s="18" t="s">
        <v>1</v>
      </c>
      <c r="F204" s="335">
        <v>0</v>
      </c>
      <c r="G204" s="39"/>
      <c r="H204" s="45"/>
    </row>
    <row r="205" s="2" customFormat="1" ht="16.8" customHeight="1">
      <c r="A205" s="39"/>
      <c r="B205" s="45"/>
      <c r="C205" s="334" t="s">
        <v>1</v>
      </c>
      <c r="D205" s="334" t="s">
        <v>2325</v>
      </c>
      <c r="E205" s="18" t="s">
        <v>1</v>
      </c>
      <c r="F205" s="335">
        <v>30.960000000000001</v>
      </c>
      <c r="G205" s="39"/>
      <c r="H205" s="45"/>
    </row>
    <row r="206" s="2" customFormat="1" ht="16.8" customHeight="1">
      <c r="A206" s="39"/>
      <c r="B206" s="45"/>
      <c r="C206" s="334" t="s">
        <v>1</v>
      </c>
      <c r="D206" s="334" t="s">
        <v>2326</v>
      </c>
      <c r="E206" s="18" t="s">
        <v>1</v>
      </c>
      <c r="F206" s="335">
        <v>23.91</v>
      </c>
      <c r="G206" s="39"/>
      <c r="H206" s="45"/>
    </row>
    <row r="207" s="2" customFormat="1" ht="16.8" customHeight="1">
      <c r="A207" s="39"/>
      <c r="B207" s="45"/>
      <c r="C207" s="334" t="s">
        <v>1</v>
      </c>
      <c r="D207" s="334" t="s">
        <v>2327</v>
      </c>
      <c r="E207" s="18" t="s">
        <v>1</v>
      </c>
      <c r="F207" s="335">
        <v>17.969999999999999</v>
      </c>
      <c r="G207" s="39"/>
      <c r="H207" s="45"/>
    </row>
    <row r="208" s="2" customFormat="1" ht="16.8" customHeight="1">
      <c r="A208" s="39"/>
      <c r="B208" s="45"/>
      <c r="C208" s="334" t="s">
        <v>1</v>
      </c>
      <c r="D208" s="334" t="s">
        <v>2328</v>
      </c>
      <c r="E208" s="18" t="s">
        <v>1</v>
      </c>
      <c r="F208" s="335">
        <v>10.92</v>
      </c>
      <c r="G208" s="39"/>
      <c r="H208" s="45"/>
    </row>
    <row r="209" s="2" customFormat="1" ht="16.8" customHeight="1">
      <c r="A209" s="39"/>
      <c r="B209" s="45"/>
      <c r="C209" s="334" t="s">
        <v>1</v>
      </c>
      <c r="D209" s="334" t="s">
        <v>2329</v>
      </c>
      <c r="E209" s="18" t="s">
        <v>1</v>
      </c>
      <c r="F209" s="335">
        <v>12.23</v>
      </c>
      <c r="G209" s="39"/>
      <c r="H209" s="45"/>
    </row>
    <row r="210" s="2" customFormat="1" ht="16.8" customHeight="1">
      <c r="A210" s="39"/>
      <c r="B210" s="45"/>
      <c r="C210" s="334" t="s">
        <v>1</v>
      </c>
      <c r="D210" s="334" t="s">
        <v>2261</v>
      </c>
      <c r="E210" s="18" t="s">
        <v>1</v>
      </c>
      <c r="F210" s="335">
        <v>0</v>
      </c>
      <c r="G210" s="39"/>
      <c r="H210" s="45"/>
    </row>
    <row r="211" s="2" customFormat="1" ht="16.8" customHeight="1">
      <c r="A211" s="39"/>
      <c r="B211" s="45"/>
      <c r="C211" s="334" t="s">
        <v>1</v>
      </c>
      <c r="D211" s="334" t="s">
        <v>2330</v>
      </c>
      <c r="E211" s="18" t="s">
        <v>1</v>
      </c>
      <c r="F211" s="335">
        <v>66.709999999999994</v>
      </c>
      <c r="G211" s="39"/>
      <c r="H211" s="45"/>
    </row>
    <row r="212" s="2" customFormat="1" ht="16.8" customHeight="1">
      <c r="A212" s="39"/>
      <c r="B212" s="45"/>
      <c r="C212" s="334" t="s">
        <v>1</v>
      </c>
      <c r="D212" s="334" t="s">
        <v>2331</v>
      </c>
      <c r="E212" s="18" t="s">
        <v>1</v>
      </c>
      <c r="F212" s="335">
        <v>0</v>
      </c>
      <c r="G212" s="39"/>
      <c r="H212" s="45"/>
    </row>
    <row r="213" s="2" customFormat="1" ht="16.8" customHeight="1">
      <c r="A213" s="39"/>
      <c r="B213" s="45"/>
      <c r="C213" s="334" t="s">
        <v>1</v>
      </c>
      <c r="D213" s="334" t="s">
        <v>2332</v>
      </c>
      <c r="E213" s="18" t="s">
        <v>1</v>
      </c>
      <c r="F213" s="335">
        <v>60.259999999999998</v>
      </c>
      <c r="G213" s="39"/>
      <c r="H213" s="45"/>
    </row>
    <row r="214" s="2" customFormat="1" ht="16.8" customHeight="1">
      <c r="A214" s="39"/>
      <c r="B214" s="45"/>
      <c r="C214" s="334" t="s">
        <v>1</v>
      </c>
      <c r="D214" s="334" t="s">
        <v>2333</v>
      </c>
      <c r="E214" s="18" t="s">
        <v>1</v>
      </c>
      <c r="F214" s="335">
        <v>103.7</v>
      </c>
      <c r="G214" s="39"/>
      <c r="H214" s="45"/>
    </row>
    <row r="215" s="2" customFormat="1" ht="16.8" customHeight="1">
      <c r="A215" s="39"/>
      <c r="B215" s="45"/>
      <c r="C215" s="334" t="s">
        <v>1</v>
      </c>
      <c r="D215" s="334" t="s">
        <v>2334</v>
      </c>
      <c r="E215" s="18" t="s">
        <v>1</v>
      </c>
      <c r="F215" s="335">
        <v>117.81999999999999</v>
      </c>
      <c r="G215" s="39"/>
      <c r="H215" s="45"/>
    </row>
    <row r="216" s="2" customFormat="1" ht="16.8" customHeight="1">
      <c r="A216" s="39"/>
      <c r="B216" s="45"/>
      <c r="C216" s="334" t="s">
        <v>1</v>
      </c>
      <c r="D216" s="334" t="s">
        <v>2335</v>
      </c>
      <c r="E216" s="18" t="s">
        <v>1</v>
      </c>
      <c r="F216" s="335">
        <v>200.22999999999999</v>
      </c>
      <c r="G216" s="39"/>
      <c r="H216" s="45"/>
    </row>
    <row r="217" s="2" customFormat="1" ht="16.8" customHeight="1">
      <c r="A217" s="39"/>
      <c r="B217" s="45"/>
      <c r="C217" s="334" t="s">
        <v>1</v>
      </c>
      <c r="D217" s="334" t="s">
        <v>2336</v>
      </c>
      <c r="E217" s="18" t="s">
        <v>1</v>
      </c>
      <c r="F217" s="335">
        <v>-27.100000000000001</v>
      </c>
      <c r="G217" s="39"/>
      <c r="H217" s="45"/>
    </row>
    <row r="218" s="2" customFormat="1" ht="16.8" customHeight="1">
      <c r="A218" s="39"/>
      <c r="B218" s="45"/>
      <c r="C218" s="334" t="s">
        <v>1</v>
      </c>
      <c r="D218" s="334" t="s">
        <v>2337</v>
      </c>
      <c r="E218" s="18" t="s">
        <v>1</v>
      </c>
      <c r="F218" s="335">
        <v>68.25</v>
      </c>
      <c r="G218" s="39"/>
      <c r="H218" s="45"/>
    </row>
    <row r="219" s="2" customFormat="1" ht="16.8" customHeight="1">
      <c r="A219" s="39"/>
      <c r="B219" s="45"/>
      <c r="C219" s="334" t="s">
        <v>1</v>
      </c>
      <c r="D219" s="334" t="s">
        <v>2338</v>
      </c>
      <c r="E219" s="18" t="s">
        <v>1</v>
      </c>
      <c r="F219" s="335">
        <v>37.82</v>
      </c>
      <c r="G219" s="39"/>
      <c r="H219" s="45"/>
    </row>
    <row r="220" s="2" customFormat="1" ht="16.8" customHeight="1">
      <c r="A220" s="39"/>
      <c r="B220" s="45"/>
      <c r="C220" s="334" t="s">
        <v>1</v>
      </c>
      <c r="D220" s="334" t="s">
        <v>2270</v>
      </c>
      <c r="E220" s="18" t="s">
        <v>1</v>
      </c>
      <c r="F220" s="335">
        <v>0</v>
      </c>
      <c r="G220" s="39"/>
      <c r="H220" s="45"/>
    </row>
    <row r="221" s="2" customFormat="1" ht="16.8" customHeight="1">
      <c r="A221" s="39"/>
      <c r="B221" s="45"/>
      <c r="C221" s="334" t="s">
        <v>1</v>
      </c>
      <c r="D221" s="334" t="s">
        <v>2339</v>
      </c>
      <c r="E221" s="18" t="s">
        <v>1</v>
      </c>
      <c r="F221" s="335">
        <v>191.80000000000001</v>
      </c>
      <c r="G221" s="39"/>
      <c r="H221" s="45"/>
    </row>
    <row r="222" s="2" customFormat="1" ht="16.8" customHeight="1">
      <c r="A222" s="39"/>
      <c r="B222" s="45"/>
      <c r="C222" s="334" t="s">
        <v>1</v>
      </c>
      <c r="D222" s="334" t="s">
        <v>2340</v>
      </c>
      <c r="E222" s="18" t="s">
        <v>1</v>
      </c>
      <c r="F222" s="335">
        <v>-6.7999999999999998</v>
      </c>
      <c r="G222" s="39"/>
      <c r="H222" s="45"/>
    </row>
    <row r="223" s="2" customFormat="1" ht="16.8" customHeight="1">
      <c r="A223" s="39"/>
      <c r="B223" s="45"/>
      <c r="C223" s="334" t="s">
        <v>1</v>
      </c>
      <c r="D223" s="334" t="s">
        <v>2341</v>
      </c>
      <c r="E223" s="18" t="s">
        <v>1</v>
      </c>
      <c r="F223" s="335">
        <v>62.420000000000002</v>
      </c>
      <c r="G223" s="39"/>
      <c r="H223" s="45"/>
    </row>
    <row r="224" s="2" customFormat="1" ht="16.8" customHeight="1">
      <c r="A224" s="39"/>
      <c r="B224" s="45"/>
      <c r="C224" s="334" t="s">
        <v>1</v>
      </c>
      <c r="D224" s="334" t="s">
        <v>2342</v>
      </c>
      <c r="E224" s="18" t="s">
        <v>1</v>
      </c>
      <c r="F224" s="335">
        <v>113.36</v>
      </c>
      <c r="G224" s="39"/>
      <c r="H224" s="45"/>
    </row>
    <row r="225" s="2" customFormat="1" ht="16.8" customHeight="1">
      <c r="A225" s="39"/>
      <c r="B225" s="45"/>
      <c r="C225" s="334" t="s">
        <v>1</v>
      </c>
      <c r="D225" s="334" t="s">
        <v>2098</v>
      </c>
      <c r="E225" s="18" t="s">
        <v>1</v>
      </c>
      <c r="F225" s="335">
        <v>0</v>
      </c>
      <c r="G225" s="39"/>
      <c r="H225" s="45"/>
    </row>
    <row r="226" s="2" customFormat="1" ht="16.8" customHeight="1">
      <c r="A226" s="39"/>
      <c r="B226" s="45"/>
      <c r="C226" s="334" t="s">
        <v>1</v>
      </c>
      <c r="D226" s="334" t="s">
        <v>2343</v>
      </c>
      <c r="E226" s="18" t="s">
        <v>1</v>
      </c>
      <c r="F226" s="335">
        <v>20.899999999999999</v>
      </c>
      <c r="G226" s="39"/>
      <c r="H226" s="45"/>
    </row>
    <row r="227" s="2" customFormat="1" ht="16.8" customHeight="1">
      <c r="A227" s="39"/>
      <c r="B227" s="45"/>
      <c r="C227" s="334" t="s">
        <v>1</v>
      </c>
      <c r="D227" s="334" t="s">
        <v>2344</v>
      </c>
      <c r="E227" s="18" t="s">
        <v>1</v>
      </c>
      <c r="F227" s="335">
        <v>25.129999999999999</v>
      </c>
      <c r="G227" s="39"/>
      <c r="H227" s="45"/>
    </row>
    <row r="228" s="2" customFormat="1" ht="16.8" customHeight="1">
      <c r="A228" s="39"/>
      <c r="B228" s="45"/>
      <c r="C228" s="334" t="s">
        <v>1</v>
      </c>
      <c r="D228" s="334" t="s">
        <v>2345</v>
      </c>
      <c r="E228" s="18" t="s">
        <v>1</v>
      </c>
      <c r="F228" s="335">
        <v>23.359999999999999</v>
      </c>
      <c r="G228" s="39"/>
      <c r="H228" s="45"/>
    </row>
    <row r="229" s="2" customFormat="1" ht="16.8" customHeight="1">
      <c r="A229" s="39"/>
      <c r="B229" s="45"/>
      <c r="C229" s="334" t="s">
        <v>1</v>
      </c>
      <c r="D229" s="334" t="s">
        <v>2346</v>
      </c>
      <c r="E229" s="18" t="s">
        <v>1</v>
      </c>
      <c r="F229" s="335">
        <v>12.43</v>
      </c>
      <c r="G229" s="39"/>
      <c r="H229" s="45"/>
    </row>
    <row r="230" s="2" customFormat="1" ht="16.8" customHeight="1">
      <c r="A230" s="39"/>
      <c r="B230" s="45"/>
      <c r="C230" s="334" t="s">
        <v>1</v>
      </c>
      <c r="D230" s="334" t="s">
        <v>1825</v>
      </c>
      <c r="E230" s="18" t="s">
        <v>1</v>
      </c>
      <c r="F230" s="335">
        <v>0</v>
      </c>
      <c r="G230" s="39"/>
      <c r="H230" s="45"/>
    </row>
    <row r="231" s="2" customFormat="1" ht="16.8" customHeight="1">
      <c r="A231" s="39"/>
      <c r="B231" s="45"/>
      <c r="C231" s="334" t="s">
        <v>1</v>
      </c>
      <c r="D231" s="334" t="s">
        <v>2347</v>
      </c>
      <c r="E231" s="18" t="s">
        <v>1</v>
      </c>
      <c r="F231" s="335">
        <v>114.42</v>
      </c>
      <c r="G231" s="39"/>
      <c r="H231" s="45"/>
    </row>
    <row r="232" s="2" customFormat="1" ht="16.8" customHeight="1">
      <c r="A232" s="39"/>
      <c r="B232" s="45"/>
      <c r="C232" s="334" t="s">
        <v>1</v>
      </c>
      <c r="D232" s="334" t="s">
        <v>2348</v>
      </c>
      <c r="E232" s="18" t="s">
        <v>1</v>
      </c>
      <c r="F232" s="335">
        <v>25.68</v>
      </c>
      <c r="G232" s="39"/>
      <c r="H232" s="45"/>
    </row>
    <row r="233" s="2" customFormat="1" ht="16.8" customHeight="1">
      <c r="A233" s="39"/>
      <c r="B233" s="45"/>
      <c r="C233" s="334" t="s">
        <v>1</v>
      </c>
      <c r="D233" s="334" t="s">
        <v>2349</v>
      </c>
      <c r="E233" s="18" t="s">
        <v>1</v>
      </c>
      <c r="F233" s="335">
        <v>84.049999999999997</v>
      </c>
      <c r="G233" s="39"/>
      <c r="H233" s="45"/>
    </row>
    <row r="234" s="2" customFormat="1" ht="16.8" customHeight="1">
      <c r="A234" s="39"/>
      <c r="B234" s="45"/>
      <c r="C234" s="334" t="s">
        <v>1</v>
      </c>
      <c r="D234" s="334" t="s">
        <v>2350</v>
      </c>
      <c r="E234" s="18" t="s">
        <v>1</v>
      </c>
      <c r="F234" s="335">
        <v>40.43</v>
      </c>
      <c r="G234" s="39"/>
      <c r="H234" s="45"/>
    </row>
    <row r="235" s="2" customFormat="1" ht="16.8" customHeight="1">
      <c r="A235" s="39"/>
      <c r="B235" s="45"/>
      <c r="C235" s="334" t="s">
        <v>1</v>
      </c>
      <c r="D235" s="334" t="s">
        <v>2351</v>
      </c>
      <c r="E235" s="18" t="s">
        <v>1</v>
      </c>
      <c r="F235" s="335">
        <v>0</v>
      </c>
      <c r="G235" s="39"/>
      <c r="H235" s="45"/>
    </row>
    <row r="236" s="2" customFormat="1" ht="16.8" customHeight="1">
      <c r="A236" s="39"/>
      <c r="B236" s="45"/>
      <c r="C236" s="334" t="s">
        <v>1</v>
      </c>
      <c r="D236" s="334" t="s">
        <v>2352</v>
      </c>
      <c r="E236" s="18" t="s">
        <v>1</v>
      </c>
      <c r="F236" s="335">
        <v>63.210000000000001</v>
      </c>
      <c r="G236" s="39"/>
      <c r="H236" s="45"/>
    </row>
    <row r="237" s="2" customFormat="1" ht="16.8" customHeight="1">
      <c r="A237" s="39"/>
      <c r="B237" s="45"/>
      <c r="C237" s="334" t="s">
        <v>1</v>
      </c>
      <c r="D237" s="334" t="s">
        <v>2353</v>
      </c>
      <c r="E237" s="18" t="s">
        <v>1</v>
      </c>
      <c r="F237" s="335">
        <v>70.200000000000003</v>
      </c>
      <c r="G237" s="39"/>
      <c r="H237" s="45"/>
    </row>
    <row r="238" s="2" customFormat="1" ht="16.8" customHeight="1">
      <c r="A238" s="39"/>
      <c r="B238" s="45"/>
      <c r="C238" s="334" t="s">
        <v>1</v>
      </c>
      <c r="D238" s="334" t="s">
        <v>454</v>
      </c>
      <c r="E238" s="18" t="s">
        <v>1</v>
      </c>
      <c r="F238" s="335">
        <v>0.040000000000000001</v>
      </c>
      <c r="G238" s="39"/>
      <c r="H238" s="45"/>
    </row>
    <row r="239" s="2" customFormat="1" ht="16.8" customHeight="1">
      <c r="A239" s="39"/>
      <c r="B239" s="45"/>
      <c r="C239" s="334" t="s">
        <v>178</v>
      </c>
      <c r="D239" s="334" t="s">
        <v>566</v>
      </c>
      <c r="E239" s="18" t="s">
        <v>1</v>
      </c>
      <c r="F239" s="335">
        <v>2015.9000000000001</v>
      </c>
      <c r="G239" s="39"/>
      <c r="H239" s="45"/>
    </row>
    <row r="240" s="2" customFormat="1" ht="16.8" customHeight="1">
      <c r="A240" s="39"/>
      <c r="B240" s="45"/>
      <c r="C240" s="336" t="s">
        <v>4990</v>
      </c>
      <c r="D240" s="39"/>
      <c r="E240" s="39"/>
      <c r="F240" s="39"/>
      <c r="G240" s="39"/>
      <c r="H240" s="45"/>
    </row>
    <row r="241" s="2" customFormat="1" ht="16.8" customHeight="1">
      <c r="A241" s="39"/>
      <c r="B241" s="45"/>
      <c r="C241" s="334" t="s">
        <v>2312</v>
      </c>
      <c r="D241" s="334" t="s">
        <v>2313</v>
      </c>
      <c r="E241" s="18" t="s">
        <v>149</v>
      </c>
      <c r="F241" s="335">
        <v>5743</v>
      </c>
      <c r="G241" s="39"/>
      <c r="H241" s="45"/>
    </row>
    <row r="242" s="2" customFormat="1" ht="16.8" customHeight="1">
      <c r="A242" s="39"/>
      <c r="B242" s="45"/>
      <c r="C242" s="334" t="s">
        <v>2379</v>
      </c>
      <c r="D242" s="334" t="s">
        <v>2380</v>
      </c>
      <c r="E242" s="18" t="s">
        <v>149</v>
      </c>
      <c r="F242" s="335">
        <v>2820</v>
      </c>
      <c r="G242" s="39"/>
      <c r="H242" s="45"/>
    </row>
    <row r="243" s="2" customFormat="1" ht="16.8" customHeight="1">
      <c r="A243" s="39"/>
      <c r="B243" s="45"/>
      <c r="C243" s="334" t="s">
        <v>2387</v>
      </c>
      <c r="D243" s="334" t="s">
        <v>2388</v>
      </c>
      <c r="E243" s="18" t="s">
        <v>149</v>
      </c>
      <c r="F243" s="335">
        <v>2820</v>
      </c>
      <c r="G243" s="39"/>
      <c r="H243" s="45"/>
    </row>
    <row r="244" s="2" customFormat="1" ht="16.8" customHeight="1">
      <c r="A244" s="39"/>
      <c r="B244" s="45"/>
      <c r="C244" s="334" t="s">
        <v>2412</v>
      </c>
      <c r="D244" s="334" t="s">
        <v>2413</v>
      </c>
      <c r="E244" s="18" t="s">
        <v>149</v>
      </c>
      <c r="F244" s="335">
        <v>3407.3299999999999</v>
      </c>
      <c r="G244" s="39"/>
      <c r="H244" s="45"/>
    </row>
    <row r="245" s="2" customFormat="1" ht="16.8" customHeight="1">
      <c r="A245" s="39"/>
      <c r="B245" s="45"/>
      <c r="C245" s="330" t="s">
        <v>181</v>
      </c>
      <c r="D245" s="331" t="s">
        <v>182</v>
      </c>
      <c r="E245" s="332" t="s">
        <v>149</v>
      </c>
      <c r="F245" s="333">
        <v>1671</v>
      </c>
      <c r="G245" s="39"/>
      <c r="H245" s="45"/>
    </row>
    <row r="246" s="2" customFormat="1" ht="16.8" customHeight="1">
      <c r="A246" s="39"/>
      <c r="B246" s="45"/>
      <c r="C246" s="334" t="s">
        <v>1</v>
      </c>
      <c r="D246" s="334" t="s">
        <v>937</v>
      </c>
      <c r="E246" s="18" t="s">
        <v>1</v>
      </c>
      <c r="F246" s="335">
        <v>0</v>
      </c>
      <c r="G246" s="39"/>
      <c r="H246" s="45"/>
    </row>
    <row r="247" s="2" customFormat="1" ht="16.8" customHeight="1">
      <c r="A247" s="39"/>
      <c r="B247" s="45"/>
      <c r="C247" s="334" t="s">
        <v>1</v>
      </c>
      <c r="D247" s="334" t="s">
        <v>1232</v>
      </c>
      <c r="E247" s="18" t="s">
        <v>1</v>
      </c>
      <c r="F247" s="335">
        <v>0</v>
      </c>
      <c r="G247" s="39"/>
      <c r="H247" s="45"/>
    </row>
    <row r="248" s="2" customFormat="1" ht="16.8" customHeight="1">
      <c r="A248" s="39"/>
      <c r="B248" s="45"/>
      <c r="C248" s="334" t="s">
        <v>1</v>
      </c>
      <c r="D248" s="334" t="s">
        <v>2354</v>
      </c>
      <c r="E248" s="18" t="s">
        <v>1</v>
      </c>
      <c r="F248" s="335">
        <v>187.80000000000001</v>
      </c>
      <c r="G248" s="39"/>
      <c r="H248" s="45"/>
    </row>
    <row r="249" s="2" customFormat="1" ht="16.8" customHeight="1">
      <c r="A249" s="39"/>
      <c r="B249" s="45"/>
      <c r="C249" s="334" t="s">
        <v>1</v>
      </c>
      <c r="D249" s="334" t="s">
        <v>2355</v>
      </c>
      <c r="E249" s="18" t="s">
        <v>1</v>
      </c>
      <c r="F249" s="335">
        <v>197</v>
      </c>
      <c r="G249" s="39"/>
      <c r="H249" s="45"/>
    </row>
    <row r="250" s="2" customFormat="1" ht="16.8" customHeight="1">
      <c r="A250" s="39"/>
      <c r="B250" s="45"/>
      <c r="C250" s="334" t="s">
        <v>1</v>
      </c>
      <c r="D250" s="334" t="s">
        <v>2356</v>
      </c>
      <c r="E250" s="18" t="s">
        <v>1</v>
      </c>
      <c r="F250" s="335">
        <v>68.390000000000001</v>
      </c>
      <c r="G250" s="39"/>
      <c r="H250" s="45"/>
    </row>
    <row r="251" s="2" customFormat="1" ht="16.8" customHeight="1">
      <c r="A251" s="39"/>
      <c r="B251" s="45"/>
      <c r="C251" s="334" t="s">
        <v>1</v>
      </c>
      <c r="D251" s="334" t="s">
        <v>2357</v>
      </c>
      <c r="E251" s="18" t="s">
        <v>1</v>
      </c>
      <c r="F251" s="335">
        <v>0</v>
      </c>
      <c r="G251" s="39"/>
      <c r="H251" s="45"/>
    </row>
    <row r="252" s="2" customFormat="1" ht="16.8" customHeight="1">
      <c r="A252" s="39"/>
      <c r="B252" s="45"/>
      <c r="C252" s="334" t="s">
        <v>1</v>
      </c>
      <c r="D252" s="334" t="s">
        <v>2358</v>
      </c>
      <c r="E252" s="18" t="s">
        <v>1</v>
      </c>
      <c r="F252" s="335">
        <v>113.14</v>
      </c>
      <c r="G252" s="39"/>
      <c r="H252" s="45"/>
    </row>
    <row r="253" s="2" customFormat="1" ht="16.8" customHeight="1">
      <c r="A253" s="39"/>
      <c r="B253" s="45"/>
      <c r="C253" s="334" t="s">
        <v>1</v>
      </c>
      <c r="D253" s="334" t="s">
        <v>2359</v>
      </c>
      <c r="E253" s="18" t="s">
        <v>1</v>
      </c>
      <c r="F253" s="335">
        <v>71.510000000000005</v>
      </c>
      <c r="G253" s="39"/>
      <c r="H253" s="45"/>
    </row>
    <row r="254" s="2" customFormat="1" ht="16.8" customHeight="1">
      <c r="A254" s="39"/>
      <c r="B254" s="45"/>
      <c r="C254" s="334" t="s">
        <v>1</v>
      </c>
      <c r="D254" s="334" t="s">
        <v>2360</v>
      </c>
      <c r="E254" s="18" t="s">
        <v>1</v>
      </c>
      <c r="F254" s="335">
        <v>55.189999999999998</v>
      </c>
      <c r="G254" s="39"/>
      <c r="H254" s="45"/>
    </row>
    <row r="255" s="2" customFormat="1" ht="16.8" customHeight="1">
      <c r="A255" s="39"/>
      <c r="B255" s="45"/>
      <c r="C255" s="334" t="s">
        <v>1</v>
      </c>
      <c r="D255" s="334" t="s">
        <v>1832</v>
      </c>
      <c r="E255" s="18" t="s">
        <v>1</v>
      </c>
      <c r="F255" s="335">
        <v>0</v>
      </c>
      <c r="G255" s="39"/>
      <c r="H255" s="45"/>
    </row>
    <row r="256" s="2" customFormat="1" ht="16.8" customHeight="1">
      <c r="A256" s="39"/>
      <c r="B256" s="45"/>
      <c r="C256" s="334" t="s">
        <v>1</v>
      </c>
      <c r="D256" s="334" t="s">
        <v>2361</v>
      </c>
      <c r="E256" s="18" t="s">
        <v>1</v>
      </c>
      <c r="F256" s="335">
        <v>90.329999999999998</v>
      </c>
      <c r="G256" s="39"/>
      <c r="H256" s="45"/>
    </row>
    <row r="257" s="2" customFormat="1" ht="16.8" customHeight="1">
      <c r="A257" s="39"/>
      <c r="B257" s="45"/>
      <c r="C257" s="334" t="s">
        <v>1</v>
      </c>
      <c r="D257" s="334" t="s">
        <v>1962</v>
      </c>
      <c r="E257" s="18" t="s">
        <v>1</v>
      </c>
      <c r="F257" s="335">
        <v>0</v>
      </c>
      <c r="G257" s="39"/>
      <c r="H257" s="45"/>
    </row>
    <row r="258" s="2" customFormat="1" ht="16.8" customHeight="1">
      <c r="A258" s="39"/>
      <c r="B258" s="45"/>
      <c r="C258" s="334" t="s">
        <v>1</v>
      </c>
      <c r="D258" s="334" t="s">
        <v>2362</v>
      </c>
      <c r="E258" s="18" t="s">
        <v>1</v>
      </c>
      <c r="F258" s="335">
        <v>174.56</v>
      </c>
      <c r="G258" s="39"/>
      <c r="H258" s="45"/>
    </row>
    <row r="259" s="2" customFormat="1" ht="16.8" customHeight="1">
      <c r="A259" s="39"/>
      <c r="B259" s="45"/>
      <c r="C259" s="334" t="s">
        <v>1</v>
      </c>
      <c r="D259" s="334" t="s">
        <v>2363</v>
      </c>
      <c r="E259" s="18" t="s">
        <v>1</v>
      </c>
      <c r="F259" s="335">
        <v>363.05000000000001</v>
      </c>
      <c r="G259" s="39"/>
      <c r="H259" s="45"/>
    </row>
    <row r="260" s="2" customFormat="1" ht="16.8" customHeight="1">
      <c r="A260" s="39"/>
      <c r="B260" s="45"/>
      <c r="C260" s="334" t="s">
        <v>1</v>
      </c>
      <c r="D260" s="334" t="s">
        <v>2010</v>
      </c>
      <c r="E260" s="18" t="s">
        <v>1</v>
      </c>
      <c r="F260" s="335">
        <v>0</v>
      </c>
      <c r="G260" s="39"/>
      <c r="H260" s="45"/>
    </row>
    <row r="261" s="2" customFormat="1" ht="16.8" customHeight="1">
      <c r="A261" s="39"/>
      <c r="B261" s="45"/>
      <c r="C261" s="334" t="s">
        <v>1</v>
      </c>
      <c r="D261" s="334" t="s">
        <v>2364</v>
      </c>
      <c r="E261" s="18" t="s">
        <v>1</v>
      </c>
      <c r="F261" s="335">
        <v>106.45</v>
      </c>
      <c r="G261" s="39"/>
      <c r="H261" s="45"/>
    </row>
    <row r="262" s="2" customFormat="1" ht="16.8" customHeight="1">
      <c r="A262" s="39"/>
      <c r="B262" s="45"/>
      <c r="C262" s="334" t="s">
        <v>1</v>
      </c>
      <c r="D262" s="334" t="s">
        <v>2365</v>
      </c>
      <c r="E262" s="18" t="s">
        <v>1</v>
      </c>
      <c r="F262" s="335">
        <v>77.939999999999998</v>
      </c>
      <c r="G262" s="39"/>
      <c r="H262" s="45"/>
    </row>
    <row r="263" s="2" customFormat="1" ht="16.8" customHeight="1">
      <c r="A263" s="39"/>
      <c r="B263" s="45"/>
      <c r="C263" s="334" t="s">
        <v>1</v>
      </c>
      <c r="D263" s="334" t="s">
        <v>1992</v>
      </c>
      <c r="E263" s="18" t="s">
        <v>1</v>
      </c>
      <c r="F263" s="335">
        <v>0</v>
      </c>
      <c r="G263" s="39"/>
      <c r="H263" s="45"/>
    </row>
    <row r="264" s="2" customFormat="1" ht="16.8" customHeight="1">
      <c r="A264" s="39"/>
      <c r="B264" s="45"/>
      <c r="C264" s="334" t="s">
        <v>1</v>
      </c>
      <c r="D264" s="334" t="s">
        <v>2366</v>
      </c>
      <c r="E264" s="18" t="s">
        <v>1</v>
      </c>
      <c r="F264" s="335">
        <v>18.030000000000001</v>
      </c>
      <c r="G264" s="39"/>
      <c r="H264" s="45"/>
    </row>
    <row r="265" s="2" customFormat="1" ht="16.8" customHeight="1">
      <c r="A265" s="39"/>
      <c r="B265" s="45"/>
      <c r="C265" s="334" t="s">
        <v>1</v>
      </c>
      <c r="D265" s="334" t="s">
        <v>2104</v>
      </c>
      <c r="E265" s="18" t="s">
        <v>1</v>
      </c>
      <c r="F265" s="335">
        <v>0</v>
      </c>
      <c r="G265" s="39"/>
      <c r="H265" s="45"/>
    </row>
    <row r="266" s="2" customFormat="1" ht="16.8" customHeight="1">
      <c r="A266" s="39"/>
      <c r="B266" s="45"/>
      <c r="C266" s="334" t="s">
        <v>1</v>
      </c>
      <c r="D266" s="334" t="s">
        <v>2367</v>
      </c>
      <c r="E266" s="18" t="s">
        <v>1</v>
      </c>
      <c r="F266" s="335">
        <v>22.93</v>
      </c>
      <c r="G266" s="39"/>
      <c r="H266" s="45"/>
    </row>
    <row r="267" s="2" customFormat="1" ht="16.8" customHeight="1">
      <c r="A267" s="39"/>
      <c r="B267" s="45"/>
      <c r="C267" s="334" t="s">
        <v>1</v>
      </c>
      <c r="D267" s="334" t="s">
        <v>2368</v>
      </c>
      <c r="E267" s="18" t="s">
        <v>1</v>
      </c>
      <c r="F267" s="335">
        <v>32.079999999999998</v>
      </c>
      <c r="G267" s="39"/>
      <c r="H267" s="45"/>
    </row>
    <row r="268" s="2" customFormat="1" ht="16.8" customHeight="1">
      <c r="A268" s="39"/>
      <c r="B268" s="45"/>
      <c r="C268" s="334" t="s">
        <v>1</v>
      </c>
      <c r="D268" s="334" t="s">
        <v>2290</v>
      </c>
      <c r="E268" s="18" t="s">
        <v>1</v>
      </c>
      <c r="F268" s="335">
        <v>0</v>
      </c>
      <c r="G268" s="39"/>
      <c r="H268" s="45"/>
    </row>
    <row r="269" s="2" customFormat="1" ht="16.8" customHeight="1">
      <c r="A269" s="39"/>
      <c r="B269" s="45"/>
      <c r="C269" s="334" t="s">
        <v>1</v>
      </c>
      <c r="D269" s="334" t="s">
        <v>2369</v>
      </c>
      <c r="E269" s="18" t="s">
        <v>1</v>
      </c>
      <c r="F269" s="335">
        <v>25.879999999999999</v>
      </c>
      <c r="G269" s="39"/>
      <c r="H269" s="45"/>
    </row>
    <row r="270" s="2" customFormat="1" ht="16.8" customHeight="1">
      <c r="A270" s="39"/>
      <c r="B270" s="45"/>
      <c r="C270" s="334" t="s">
        <v>1</v>
      </c>
      <c r="D270" s="334" t="s">
        <v>2067</v>
      </c>
      <c r="E270" s="18" t="s">
        <v>1</v>
      </c>
      <c r="F270" s="335">
        <v>0</v>
      </c>
      <c r="G270" s="39"/>
      <c r="H270" s="45"/>
    </row>
    <row r="271" s="2" customFormat="1" ht="16.8" customHeight="1">
      <c r="A271" s="39"/>
      <c r="B271" s="45"/>
      <c r="C271" s="334" t="s">
        <v>1</v>
      </c>
      <c r="D271" s="334" t="s">
        <v>2370</v>
      </c>
      <c r="E271" s="18" t="s">
        <v>1</v>
      </c>
      <c r="F271" s="335">
        <v>37</v>
      </c>
      <c r="G271" s="39"/>
      <c r="H271" s="45"/>
    </row>
    <row r="272" s="2" customFormat="1" ht="16.8" customHeight="1">
      <c r="A272" s="39"/>
      <c r="B272" s="45"/>
      <c r="C272" s="334" t="s">
        <v>1</v>
      </c>
      <c r="D272" s="334" t="s">
        <v>2371</v>
      </c>
      <c r="E272" s="18" t="s">
        <v>1</v>
      </c>
      <c r="F272" s="335">
        <v>22.059999999999999</v>
      </c>
      <c r="G272" s="39"/>
      <c r="H272" s="45"/>
    </row>
    <row r="273" s="2" customFormat="1" ht="16.8" customHeight="1">
      <c r="A273" s="39"/>
      <c r="B273" s="45"/>
      <c r="C273" s="334" t="s">
        <v>1</v>
      </c>
      <c r="D273" s="334" t="s">
        <v>2372</v>
      </c>
      <c r="E273" s="18" t="s">
        <v>1</v>
      </c>
      <c r="F273" s="335">
        <v>33.049999999999997</v>
      </c>
      <c r="G273" s="39"/>
      <c r="H273" s="45"/>
    </row>
    <row r="274" s="2" customFormat="1" ht="16.8" customHeight="1">
      <c r="A274" s="39"/>
      <c r="B274" s="45"/>
      <c r="C274" s="334" t="s">
        <v>1</v>
      </c>
      <c r="D274" s="334" t="s">
        <v>2373</v>
      </c>
      <c r="E274" s="18" t="s">
        <v>1</v>
      </c>
      <c r="F274" s="335">
        <v>14.75</v>
      </c>
      <c r="G274" s="39"/>
      <c r="H274" s="45"/>
    </row>
    <row r="275" s="2" customFormat="1" ht="16.8" customHeight="1">
      <c r="A275" s="39"/>
      <c r="B275" s="45"/>
      <c r="C275" s="334" t="s">
        <v>1</v>
      </c>
      <c r="D275" s="334" t="s">
        <v>2374</v>
      </c>
      <c r="E275" s="18" t="s">
        <v>1</v>
      </c>
      <c r="F275" s="335">
        <v>27.359999999999999</v>
      </c>
      <c r="G275" s="39"/>
      <c r="H275" s="45"/>
    </row>
    <row r="276" s="2" customFormat="1" ht="16.8" customHeight="1">
      <c r="A276" s="39"/>
      <c r="B276" s="45"/>
      <c r="C276" s="334" t="s">
        <v>1</v>
      </c>
      <c r="D276" s="334" t="s">
        <v>2375</v>
      </c>
      <c r="E276" s="18" t="s">
        <v>1</v>
      </c>
      <c r="F276" s="335">
        <v>15.91</v>
      </c>
      <c r="G276" s="39"/>
      <c r="H276" s="45"/>
    </row>
    <row r="277" s="2" customFormat="1" ht="16.8" customHeight="1">
      <c r="A277" s="39"/>
      <c r="B277" s="45"/>
      <c r="C277" s="334" t="s">
        <v>1</v>
      </c>
      <c r="D277" s="334" t="s">
        <v>567</v>
      </c>
      <c r="E277" s="18" t="s">
        <v>1</v>
      </c>
      <c r="F277" s="335">
        <v>0</v>
      </c>
      <c r="G277" s="39"/>
      <c r="H277" s="45"/>
    </row>
    <row r="278" s="2" customFormat="1" ht="16.8" customHeight="1">
      <c r="A278" s="39"/>
      <c r="B278" s="45"/>
      <c r="C278" s="334" t="s">
        <v>1</v>
      </c>
      <c r="D278" s="334" t="s">
        <v>2376</v>
      </c>
      <c r="E278" s="18" t="s">
        <v>1</v>
      </c>
      <c r="F278" s="335">
        <v>-10.52</v>
      </c>
      <c r="G278" s="39"/>
      <c r="H278" s="45"/>
    </row>
    <row r="279" s="2" customFormat="1" ht="16.8" customHeight="1">
      <c r="A279" s="39"/>
      <c r="B279" s="45"/>
      <c r="C279" s="334" t="s">
        <v>1</v>
      </c>
      <c r="D279" s="334" t="s">
        <v>2377</v>
      </c>
      <c r="E279" s="18" t="s">
        <v>1</v>
      </c>
      <c r="F279" s="335">
        <v>-72.930000000000007</v>
      </c>
      <c r="G279" s="39"/>
      <c r="H279" s="45"/>
    </row>
    <row r="280" s="2" customFormat="1" ht="16.8" customHeight="1">
      <c r="A280" s="39"/>
      <c r="B280" s="45"/>
      <c r="C280" s="334" t="s">
        <v>1</v>
      </c>
      <c r="D280" s="334" t="s">
        <v>454</v>
      </c>
      <c r="E280" s="18" t="s">
        <v>1</v>
      </c>
      <c r="F280" s="335">
        <v>0.040000000000000001</v>
      </c>
      <c r="G280" s="39"/>
      <c r="H280" s="45"/>
    </row>
    <row r="281" s="2" customFormat="1" ht="16.8" customHeight="1">
      <c r="A281" s="39"/>
      <c r="B281" s="45"/>
      <c r="C281" s="334" t="s">
        <v>181</v>
      </c>
      <c r="D281" s="334" t="s">
        <v>566</v>
      </c>
      <c r="E281" s="18" t="s">
        <v>1</v>
      </c>
      <c r="F281" s="335">
        <v>1671</v>
      </c>
      <c r="G281" s="39"/>
      <c r="H281" s="45"/>
    </row>
    <row r="282" s="2" customFormat="1" ht="16.8" customHeight="1">
      <c r="A282" s="39"/>
      <c r="B282" s="45"/>
      <c r="C282" s="336" t="s">
        <v>4990</v>
      </c>
      <c r="D282" s="39"/>
      <c r="E282" s="39"/>
      <c r="F282" s="39"/>
      <c r="G282" s="39"/>
      <c r="H282" s="45"/>
    </row>
    <row r="283" s="2" customFormat="1" ht="16.8" customHeight="1">
      <c r="A283" s="39"/>
      <c r="B283" s="45"/>
      <c r="C283" s="334" t="s">
        <v>2312</v>
      </c>
      <c r="D283" s="334" t="s">
        <v>2313</v>
      </c>
      <c r="E283" s="18" t="s">
        <v>149</v>
      </c>
      <c r="F283" s="335">
        <v>5743</v>
      </c>
      <c r="G283" s="39"/>
      <c r="H283" s="45"/>
    </row>
    <row r="284" s="2" customFormat="1" ht="16.8" customHeight="1">
      <c r="A284" s="39"/>
      <c r="B284" s="45"/>
      <c r="C284" s="334" t="s">
        <v>2379</v>
      </c>
      <c r="D284" s="334" t="s">
        <v>2380</v>
      </c>
      <c r="E284" s="18" t="s">
        <v>149</v>
      </c>
      <c r="F284" s="335">
        <v>2820</v>
      </c>
      <c r="G284" s="39"/>
      <c r="H284" s="45"/>
    </row>
    <row r="285" s="2" customFormat="1" ht="16.8" customHeight="1">
      <c r="A285" s="39"/>
      <c r="B285" s="45"/>
      <c r="C285" s="334" t="s">
        <v>2387</v>
      </c>
      <c r="D285" s="334" t="s">
        <v>2388</v>
      </c>
      <c r="E285" s="18" t="s">
        <v>149</v>
      </c>
      <c r="F285" s="335">
        <v>2820</v>
      </c>
      <c r="G285" s="39"/>
      <c r="H285" s="45"/>
    </row>
    <row r="286" s="2" customFormat="1" ht="16.8" customHeight="1">
      <c r="A286" s="39"/>
      <c r="B286" s="45"/>
      <c r="C286" s="334" t="s">
        <v>2412</v>
      </c>
      <c r="D286" s="334" t="s">
        <v>2413</v>
      </c>
      <c r="E286" s="18" t="s">
        <v>149</v>
      </c>
      <c r="F286" s="335">
        <v>3407.3299999999999</v>
      </c>
      <c r="G286" s="39"/>
      <c r="H286" s="45"/>
    </row>
    <row r="287" s="2" customFormat="1" ht="16.8" customHeight="1">
      <c r="A287" s="39"/>
      <c r="B287" s="45"/>
      <c r="C287" s="330" t="s">
        <v>184</v>
      </c>
      <c r="D287" s="331" t="s">
        <v>185</v>
      </c>
      <c r="E287" s="332" t="s">
        <v>149</v>
      </c>
      <c r="F287" s="333">
        <v>11.800000000000001</v>
      </c>
      <c r="G287" s="39"/>
      <c r="H287" s="45"/>
    </row>
    <row r="288" s="2" customFormat="1" ht="16.8" customHeight="1">
      <c r="A288" s="39"/>
      <c r="B288" s="45"/>
      <c r="C288" s="334" t="s">
        <v>1</v>
      </c>
      <c r="D288" s="334" t="s">
        <v>2316</v>
      </c>
      <c r="E288" s="18" t="s">
        <v>1</v>
      </c>
      <c r="F288" s="335">
        <v>0</v>
      </c>
      <c r="G288" s="39"/>
      <c r="H288" s="45"/>
    </row>
    <row r="289" s="2" customFormat="1" ht="16.8" customHeight="1">
      <c r="A289" s="39"/>
      <c r="B289" s="45"/>
      <c r="C289" s="334" t="s">
        <v>1</v>
      </c>
      <c r="D289" s="334" t="s">
        <v>492</v>
      </c>
      <c r="E289" s="18" t="s">
        <v>1</v>
      </c>
      <c r="F289" s="335">
        <v>0</v>
      </c>
      <c r="G289" s="39"/>
      <c r="H289" s="45"/>
    </row>
    <row r="290" s="2" customFormat="1" ht="16.8" customHeight="1">
      <c r="A290" s="39"/>
      <c r="B290" s="45"/>
      <c r="C290" s="334" t="s">
        <v>184</v>
      </c>
      <c r="D290" s="334" t="s">
        <v>493</v>
      </c>
      <c r="E290" s="18" t="s">
        <v>1</v>
      </c>
      <c r="F290" s="335">
        <v>11.800000000000001</v>
      </c>
      <c r="G290" s="39"/>
      <c r="H290" s="45"/>
    </row>
    <row r="291" s="2" customFormat="1" ht="16.8" customHeight="1">
      <c r="A291" s="39"/>
      <c r="B291" s="45"/>
      <c r="C291" s="336" t="s">
        <v>4990</v>
      </c>
      <c r="D291" s="39"/>
      <c r="E291" s="39"/>
      <c r="F291" s="39"/>
      <c r="G291" s="39"/>
      <c r="H291" s="45"/>
    </row>
    <row r="292" s="2" customFormat="1" ht="16.8" customHeight="1">
      <c r="A292" s="39"/>
      <c r="B292" s="45"/>
      <c r="C292" s="334" t="s">
        <v>2312</v>
      </c>
      <c r="D292" s="334" t="s">
        <v>2313</v>
      </c>
      <c r="E292" s="18" t="s">
        <v>149</v>
      </c>
      <c r="F292" s="335">
        <v>5743</v>
      </c>
      <c r="G292" s="39"/>
      <c r="H292" s="45"/>
    </row>
    <row r="293" s="2" customFormat="1" ht="16.8" customHeight="1">
      <c r="A293" s="39"/>
      <c r="B293" s="45"/>
      <c r="C293" s="334" t="s">
        <v>2379</v>
      </c>
      <c r="D293" s="334" t="s">
        <v>2380</v>
      </c>
      <c r="E293" s="18" t="s">
        <v>149</v>
      </c>
      <c r="F293" s="335">
        <v>2820</v>
      </c>
      <c r="G293" s="39"/>
      <c r="H293" s="45"/>
    </row>
    <row r="294" s="2" customFormat="1" ht="16.8" customHeight="1">
      <c r="A294" s="39"/>
      <c r="B294" s="45"/>
      <c r="C294" s="334" t="s">
        <v>2387</v>
      </c>
      <c r="D294" s="334" t="s">
        <v>2388</v>
      </c>
      <c r="E294" s="18" t="s">
        <v>149</v>
      </c>
      <c r="F294" s="335">
        <v>2820</v>
      </c>
      <c r="G294" s="39"/>
      <c r="H294" s="45"/>
    </row>
    <row r="295" s="2" customFormat="1" ht="16.8" customHeight="1">
      <c r="A295" s="39"/>
      <c r="B295" s="45"/>
      <c r="C295" s="334" t="s">
        <v>2412</v>
      </c>
      <c r="D295" s="334" t="s">
        <v>2413</v>
      </c>
      <c r="E295" s="18" t="s">
        <v>149</v>
      </c>
      <c r="F295" s="335">
        <v>3407.3299999999999</v>
      </c>
      <c r="G295" s="39"/>
      <c r="H295" s="45"/>
    </row>
    <row r="296" s="2" customFormat="1" ht="16.8" customHeight="1">
      <c r="A296" s="39"/>
      <c r="B296" s="45"/>
      <c r="C296" s="330" t="s">
        <v>187</v>
      </c>
      <c r="D296" s="331" t="s">
        <v>188</v>
      </c>
      <c r="E296" s="332" t="s">
        <v>149</v>
      </c>
      <c r="F296" s="333">
        <v>172.30000000000001</v>
      </c>
      <c r="G296" s="39"/>
      <c r="H296" s="45"/>
    </row>
    <row r="297" s="2" customFormat="1" ht="16.8" customHeight="1">
      <c r="A297" s="39"/>
      <c r="B297" s="45"/>
      <c r="C297" s="334" t="s">
        <v>1</v>
      </c>
      <c r="D297" s="334" t="s">
        <v>492</v>
      </c>
      <c r="E297" s="18" t="s">
        <v>1</v>
      </c>
      <c r="F297" s="335">
        <v>0</v>
      </c>
      <c r="G297" s="39"/>
      <c r="H297" s="45"/>
    </row>
    <row r="298" s="2" customFormat="1" ht="16.8" customHeight="1">
      <c r="A298" s="39"/>
      <c r="B298" s="45"/>
      <c r="C298" s="334" t="s">
        <v>1</v>
      </c>
      <c r="D298" s="334" t="s">
        <v>493</v>
      </c>
      <c r="E298" s="18" t="s">
        <v>1</v>
      </c>
      <c r="F298" s="335">
        <v>11.800000000000001</v>
      </c>
      <c r="G298" s="39"/>
      <c r="H298" s="45"/>
    </row>
    <row r="299" s="2" customFormat="1" ht="16.8" customHeight="1">
      <c r="A299" s="39"/>
      <c r="B299" s="45"/>
      <c r="C299" s="334" t="s">
        <v>1</v>
      </c>
      <c r="D299" s="334" t="s">
        <v>494</v>
      </c>
      <c r="E299" s="18" t="s">
        <v>1</v>
      </c>
      <c r="F299" s="335">
        <v>160.5</v>
      </c>
      <c r="G299" s="39"/>
      <c r="H299" s="45"/>
    </row>
    <row r="300" s="2" customFormat="1" ht="16.8" customHeight="1">
      <c r="A300" s="39"/>
      <c r="B300" s="45"/>
      <c r="C300" s="334" t="s">
        <v>187</v>
      </c>
      <c r="D300" s="334" t="s">
        <v>264</v>
      </c>
      <c r="E300" s="18" t="s">
        <v>1</v>
      </c>
      <c r="F300" s="335">
        <v>172.30000000000001</v>
      </c>
      <c r="G300" s="39"/>
      <c r="H300" s="45"/>
    </row>
    <row r="301" s="2" customFormat="1" ht="16.8" customHeight="1">
      <c r="A301" s="39"/>
      <c r="B301" s="45"/>
      <c r="C301" s="336" t="s">
        <v>4990</v>
      </c>
      <c r="D301" s="39"/>
      <c r="E301" s="39"/>
      <c r="F301" s="39"/>
      <c r="G301" s="39"/>
      <c r="H301" s="45"/>
    </row>
    <row r="302" s="2" customFormat="1" ht="16.8" customHeight="1">
      <c r="A302" s="39"/>
      <c r="B302" s="45"/>
      <c r="C302" s="334" t="s">
        <v>489</v>
      </c>
      <c r="D302" s="334" t="s">
        <v>490</v>
      </c>
      <c r="E302" s="18" t="s">
        <v>149</v>
      </c>
      <c r="F302" s="335">
        <v>172.30000000000001</v>
      </c>
      <c r="G302" s="39"/>
      <c r="H302" s="45"/>
    </row>
    <row r="303" s="2" customFormat="1" ht="16.8" customHeight="1">
      <c r="A303" s="39"/>
      <c r="B303" s="45"/>
      <c r="C303" s="334" t="s">
        <v>2312</v>
      </c>
      <c r="D303" s="334" t="s">
        <v>2313</v>
      </c>
      <c r="E303" s="18" t="s">
        <v>149</v>
      </c>
      <c r="F303" s="335">
        <v>5743</v>
      </c>
      <c r="G303" s="39"/>
      <c r="H303" s="45"/>
    </row>
    <row r="304" s="2" customFormat="1" ht="16.8" customHeight="1">
      <c r="A304" s="39"/>
      <c r="B304" s="45"/>
      <c r="C304" s="334" t="s">
        <v>2379</v>
      </c>
      <c r="D304" s="334" t="s">
        <v>2380</v>
      </c>
      <c r="E304" s="18" t="s">
        <v>149</v>
      </c>
      <c r="F304" s="335">
        <v>2820</v>
      </c>
      <c r="G304" s="39"/>
      <c r="H304" s="45"/>
    </row>
    <row r="305" s="2" customFormat="1" ht="16.8" customHeight="1">
      <c r="A305" s="39"/>
      <c r="B305" s="45"/>
      <c r="C305" s="334" t="s">
        <v>2387</v>
      </c>
      <c r="D305" s="334" t="s">
        <v>2388</v>
      </c>
      <c r="E305" s="18" t="s">
        <v>149</v>
      </c>
      <c r="F305" s="335">
        <v>2820</v>
      </c>
      <c r="G305" s="39"/>
      <c r="H305" s="45"/>
    </row>
    <row r="306" s="2" customFormat="1" ht="16.8" customHeight="1">
      <c r="A306" s="39"/>
      <c r="B306" s="45"/>
      <c r="C306" s="334" t="s">
        <v>2412</v>
      </c>
      <c r="D306" s="334" t="s">
        <v>2413</v>
      </c>
      <c r="E306" s="18" t="s">
        <v>149</v>
      </c>
      <c r="F306" s="335">
        <v>3407.3299999999999</v>
      </c>
      <c r="G306" s="39"/>
      <c r="H306" s="45"/>
    </row>
    <row r="307" s="2" customFormat="1" ht="7.44" customHeight="1">
      <c r="A307" s="39"/>
      <c r="B307" s="183"/>
      <c r="C307" s="184"/>
      <c r="D307" s="184"/>
      <c r="E307" s="184"/>
      <c r="F307" s="184"/>
      <c r="G307" s="184"/>
      <c r="H307" s="45"/>
    </row>
    <row r="308" s="2" customFormat="1">
      <c r="A308" s="39"/>
      <c r="B308" s="39"/>
      <c r="C308" s="39"/>
      <c r="D308" s="39"/>
      <c r="E308" s="39"/>
      <c r="F308" s="39"/>
      <c r="G308" s="39"/>
      <c r="H308" s="39"/>
    </row>
  </sheetData>
  <sheetProtection sheet="1" formatColumns="0" formatRows="0" objects="1" scenarios="1" spinCount="100000" saltValue="SSbzQ0ZgZaW5KCRjdQ2wuoZ5J7aJ/YyFrx74w6Gg1k6JqIBCvBF66oBBZKPgLWUpGtcamdIVLElU7b2tcDcZUQ==" hashValue="duxcdFxDmfzMhbeTKdNcWX5BevIxwvYXjdCZN6W5iyR9I2U88MfUOpMTK+7JAJXhu7HgFRKoIoo6UTInNzo1cA==" algorithmName="SHA-512" password="CC35"/>
  <mergeCells count="2">
    <mergeCell ref="D5:F5"/>
    <mergeCell ref="D6:F6"/>
  </mergeCells>
  <pageSetup paperSize="9" orientation="landscape" blackAndWhite="1" fitToHeight="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LAPTOP-J\Jitule</dc:creator>
  <cp:lastModifiedBy>LAPTOP-J\Jitule</cp:lastModifiedBy>
  <dcterms:created xsi:type="dcterms:W3CDTF">2025-04-02T09:13:20Z</dcterms:created>
  <dcterms:modified xsi:type="dcterms:W3CDTF">2025-04-02T09:13:51Z</dcterms:modified>
</cp:coreProperties>
</file>